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60" windowWidth="11580" windowHeight="3030" tabRatio="944" firstSheet="6" activeTab="14"/>
  </bookViews>
  <sheets>
    <sheet name="2A SCI" sheetId="105" r:id="rId1"/>
    <sheet name="2A MATH" sheetId="106" r:id="rId2"/>
    <sheet name="2B SCI" sheetId="107" r:id="rId3"/>
    <sheet name="2B MATH" sheetId="108" r:id="rId4"/>
    <sheet name="2C SCI" sheetId="109" r:id="rId5"/>
    <sheet name="2C MATH" sheetId="110" r:id="rId6"/>
    <sheet name="3A LA" sheetId="111" r:id="rId7"/>
    <sheet name="3A SCI" sheetId="119" r:id="rId8"/>
    <sheet name="3A MATH" sheetId="120" r:id="rId9"/>
    <sheet name="3B LANG" sheetId="114" r:id="rId10"/>
    <sheet name="3B SCI" sheetId="115" r:id="rId11"/>
    <sheet name="3B MATH" sheetId="116" r:id="rId12"/>
    <sheet name="4B LA" sheetId="117" r:id="rId13"/>
    <sheet name="9A" sheetId="62" r:id="rId14"/>
    <sheet name="9B" sheetId="73" r:id="rId15"/>
    <sheet name="3CC" sheetId="96" r:id="rId16"/>
    <sheet name="9B Entrance Exams" sheetId="95" state="hidden" r:id="rId17"/>
    <sheet name="Modelo" sheetId="104" r:id="rId18"/>
    <sheet name="3A INITIAL TEST LANG" sheetId="52" state="hidden" r:id="rId19"/>
    <sheet name="3A INIT. TEST SC" sheetId="112" state="hidden" r:id="rId20"/>
    <sheet name="3A INIT. TEST MATH" sheetId="113" state="hidden" r:id="rId21"/>
    <sheet name="3B  INIT. TEST L" sheetId="53" state="hidden" r:id="rId22"/>
    <sheet name="3B INIT. TEST M" sheetId="103" state="hidden" r:id="rId23"/>
    <sheet name="4B INT. TEST L" sheetId="54" state="hidden" r:id="rId24"/>
    <sheet name="HOJAS INITIAL TEST OCULTAS" sheetId="118" r:id="rId25"/>
  </sheets>
  <externalReferences>
    <externalReference r:id="rId26"/>
  </externalReferences>
  <definedNames>
    <definedName name="_xlnm._FilterDatabase" localSheetId="1" hidden="1">'2A MATH'!$A$6:$C$25</definedName>
    <definedName name="_xlnm._FilterDatabase" localSheetId="0" hidden="1">'2A SCI'!$A$6:$C$25</definedName>
    <definedName name="_xlnm._FilterDatabase" localSheetId="3" hidden="1">'2B MATH'!$A$6:$C$25</definedName>
    <definedName name="_xlnm._FilterDatabase" localSheetId="2" hidden="1">'2B SCI'!$A$6:$C$25</definedName>
    <definedName name="_xlnm._FilterDatabase" localSheetId="5" hidden="1">'2C MATH'!$A$6:$C$25</definedName>
    <definedName name="_xlnm._FilterDatabase" localSheetId="4" hidden="1">'2C SCI'!$A$6:$C$25</definedName>
    <definedName name="_xlnm._FilterDatabase" localSheetId="20" hidden="1">'3A INIT. TEST MATH'!$A$5:$C$5</definedName>
    <definedName name="_xlnm._FilterDatabase" localSheetId="19" hidden="1">'3A INIT. TEST SC'!$A$5:$C$5</definedName>
    <definedName name="_xlnm._FilterDatabase" localSheetId="18" hidden="1">'3A INITIAL TEST LANG'!$A$5:$C$5</definedName>
    <definedName name="_xlnm._FilterDatabase" localSheetId="6" hidden="1">'3A LA'!$A$6:$C$25</definedName>
    <definedName name="_xlnm._FilterDatabase" localSheetId="8" hidden="1">'3A MATH'!$A$6:$C$25</definedName>
    <definedName name="_xlnm._FilterDatabase" localSheetId="7" hidden="1">'3A SCI'!$A$6:$C$25</definedName>
    <definedName name="_xlnm._FilterDatabase" localSheetId="21" hidden="1">'3B  INIT. TEST L'!$A$6:$C$29</definedName>
    <definedName name="_xlnm._FilterDatabase" localSheetId="22" hidden="1">'3B INIT. TEST M'!$A$5:$C$28</definedName>
    <definedName name="_xlnm._FilterDatabase" localSheetId="9" hidden="1">'3B LANG'!$A$6:$C$25</definedName>
    <definedName name="_xlnm._FilterDatabase" localSheetId="11" hidden="1">'3B MATH'!$A$6:$C$25</definedName>
    <definedName name="_xlnm._FilterDatabase" localSheetId="10" hidden="1">'3B SCI'!$A$6:$C$25</definedName>
    <definedName name="_xlnm._FilterDatabase" localSheetId="15" hidden="1">'3CC'!$A$5:$C$24</definedName>
    <definedName name="_xlnm._FilterDatabase" localSheetId="23" hidden="1">'4B INT. TEST L'!$A$5:$D$24</definedName>
    <definedName name="_xlnm._FilterDatabase" localSheetId="12" hidden="1">'4B LA'!$A$6:$C$25</definedName>
    <definedName name="_xlnm._FilterDatabase" localSheetId="13" hidden="1">'9A'!$A$5:$C$32</definedName>
    <definedName name="_xlnm._FilterDatabase" localSheetId="14" hidden="1">'9B'!$A$6:$C$25</definedName>
    <definedName name="_xlnm._FilterDatabase" localSheetId="16" hidden="1">'9B Entrance Exams'!$A$5:$C$24</definedName>
    <definedName name="_xlnm._FilterDatabase" localSheetId="17" hidden="1">Modelo!$A$6:$C$25</definedName>
    <definedName name="_xlnm.Print_Area" localSheetId="1">'2A MATH'!$A$1:$W$32</definedName>
    <definedName name="_xlnm.Print_Area" localSheetId="0">'2A SCI'!$A$1:$W$32</definedName>
    <definedName name="_xlnm.Print_Area" localSheetId="3">'2B MATH'!$A$1:$W$32</definedName>
    <definedName name="_xlnm.Print_Area" localSheetId="2">'2B SCI'!$A$1:$W$32</definedName>
    <definedName name="_xlnm.Print_Area" localSheetId="5">'2C MATH'!$A$1:$W$32</definedName>
    <definedName name="_xlnm.Print_Area" localSheetId="4">'2C SCI'!$A$1:$W$32</definedName>
    <definedName name="_xlnm.Print_Area" localSheetId="20">'3A INIT. TEST MATH'!$A$1:$Q$34</definedName>
    <definedName name="_xlnm.Print_Area" localSheetId="19">'3A INIT. TEST SC'!$A$1:$Q$34</definedName>
    <definedName name="_xlnm.Print_Area" localSheetId="18">'3A INITIAL TEST LANG'!$A$1:$N$35</definedName>
    <definedName name="_xlnm.Print_Area" localSheetId="6">'3A LA'!$A$1:$W$32</definedName>
    <definedName name="_xlnm.Print_Area" localSheetId="8">'3A MATH'!$A$1:$W$32</definedName>
    <definedName name="_xlnm.Print_Area" localSheetId="7">'3A SCI'!$A$1:$W$32</definedName>
    <definedName name="_xlnm.Print_Area" localSheetId="21">'3B  INIT. TEST L'!$A$1:$M$37</definedName>
    <definedName name="_xlnm.Print_Area" localSheetId="22">'3B INIT. TEST M'!$A$1:$O$37</definedName>
    <definedName name="_xlnm.Print_Area" localSheetId="9">'3B LANG'!$A$1:$W$32</definedName>
    <definedName name="_xlnm.Print_Area" localSheetId="11">'3B MATH'!$A$1:$W$32</definedName>
    <definedName name="_xlnm.Print_Area" localSheetId="10">'3B SCI'!$A$1:$W$32</definedName>
    <definedName name="_xlnm.Print_Area" localSheetId="15">'3CC'!$A$1:$T$24</definedName>
    <definedName name="_xlnm.Print_Area" localSheetId="23">'4B INT. TEST L'!$A$1:$K$24</definedName>
    <definedName name="_xlnm.Print_Area" localSheetId="12">'4B LA'!$A$1:$W$32</definedName>
    <definedName name="_xlnm.Print_Area" localSheetId="13">'9A'!$A$1:$AD$32</definedName>
    <definedName name="_xlnm.Print_Area" localSheetId="14">'9B'!$A$1:$R$32</definedName>
    <definedName name="_xlnm.Print_Area" localSheetId="16">'9B Entrance Exams'!$A$1:$Q$33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K31" i="73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U23" i="96"/>
  <c r="U22"/>
  <c r="U21"/>
  <c r="U20"/>
  <c r="U19"/>
  <c r="U18"/>
  <c r="U17"/>
  <c r="U16"/>
  <c r="U15"/>
  <c r="U14"/>
  <c r="U13"/>
  <c r="U12"/>
  <c r="U11"/>
  <c r="U10"/>
  <c r="U9"/>
  <c r="U8"/>
  <c r="U7"/>
  <c r="U6"/>
  <c r="AI7" i="62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6"/>
  <c r="AH8" i="117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16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15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14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7" i="120"/>
  <c r="AH8"/>
  <c r="AH9"/>
  <c r="AH10"/>
  <c r="AH11"/>
  <c r="AH12"/>
  <c r="AH13"/>
  <c r="AH14"/>
  <c r="AH15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16"/>
  <c r="AH8" i="1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1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7"/>
  <c r="AH29" i="110"/>
  <c r="AH30"/>
  <c r="AH31"/>
  <c r="AH32"/>
  <c r="AH33"/>
  <c r="AH34"/>
  <c r="AH35"/>
  <c r="AH36"/>
  <c r="AH37"/>
  <c r="AH38"/>
  <c r="AH39"/>
  <c r="AH8" i="10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0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8" i="107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H39" i="106"/>
  <c r="AH8"/>
  <c r="AH9"/>
  <c r="AH10"/>
  <c r="AH11"/>
  <c r="AH12"/>
  <c r="AH13"/>
  <c r="AH14"/>
  <c r="AH15"/>
  <c r="AH16"/>
  <c r="AH17"/>
  <c r="AH18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7"/>
  <c r="AH7" i="105"/>
  <c r="AH8"/>
  <c r="AH9"/>
  <c r="AH10"/>
  <c r="AH11"/>
  <c r="AH12"/>
  <c r="AH14"/>
  <c r="AH15"/>
  <c r="AH16"/>
  <c r="AH17"/>
  <c r="AH18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13"/>
  <c r="AE34" i="119"/>
  <c r="AD9" i="117"/>
  <c r="AD8" i="116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7"/>
  <c r="AD28"/>
  <c r="AD29"/>
  <c r="AD30"/>
  <c r="AD31"/>
  <c r="AD32"/>
  <c r="AD33"/>
  <c r="AD34"/>
  <c r="AD35"/>
  <c r="AD7"/>
  <c r="AD8" i="115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7"/>
  <c r="AD33" i="114"/>
  <c r="AD22"/>
  <c r="AD13"/>
  <c r="AD8"/>
  <c r="AD8" i="119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7"/>
  <c r="AD8" i="120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7"/>
  <c r="AB11" i="73"/>
  <c r="AB8"/>
  <c r="AB9"/>
  <c r="AB10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7"/>
  <c r="E26" i="54"/>
  <c r="F26"/>
  <c r="G26"/>
  <c r="H26"/>
  <c r="I26"/>
  <c r="J26"/>
  <c r="K26"/>
  <c r="B4" i="103"/>
  <c r="C4"/>
  <c r="B38" i="53"/>
  <c r="C38"/>
  <c r="B36" i="112"/>
  <c r="C36"/>
  <c r="E36"/>
  <c r="F36"/>
  <c r="G36"/>
  <c r="H36"/>
  <c r="I36"/>
  <c r="J36"/>
  <c r="K36"/>
  <c r="L36"/>
  <c r="M36"/>
  <c r="N36"/>
  <c r="O36"/>
  <c r="P36"/>
  <c r="Q36"/>
  <c r="B37" i="52"/>
  <c r="C37"/>
  <c r="E37"/>
  <c r="F37"/>
  <c r="G37"/>
  <c r="H37"/>
  <c r="I37"/>
  <c r="J37"/>
  <c r="K37"/>
  <c r="L37"/>
  <c r="M37"/>
  <c r="N37"/>
  <c r="B1" i="104"/>
  <c r="M7"/>
  <c r="U7"/>
  <c r="Y7"/>
  <c r="AC7"/>
  <c r="AD7"/>
  <c r="AE7"/>
  <c r="AG7"/>
  <c r="AH7"/>
  <c r="M8"/>
  <c r="U8"/>
  <c r="Y8"/>
  <c r="AC8"/>
  <c r="AD8"/>
  <c r="AE8"/>
  <c r="AG8"/>
  <c r="AH8"/>
  <c r="M9"/>
  <c r="U9"/>
  <c r="Y9"/>
  <c r="AC9"/>
  <c r="AD9"/>
  <c r="AE9"/>
  <c r="AG9"/>
  <c r="AH9"/>
  <c r="M10"/>
  <c r="U10"/>
  <c r="Y10"/>
  <c r="AC10"/>
  <c r="AD10"/>
  <c r="AE10"/>
  <c r="AG10"/>
  <c r="AH10"/>
  <c r="M11"/>
  <c r="U11"/>
  <c r="Y11"/>
  <c r="AC11"/>
  <c r="AD11"/>
  <c r="AE11"/>
  <c r="AG11"/>
  <c r="AH11"/>
  <c r="M12"/>
  <c r="U12"/>
  <c r="Y12"/>
  <c r="AC12"/>
  <c r="AD12"/>
  <c r="AE12"/>
  <c r="AG12"/>
  <c r="AH12"/>
  <c r="M13"/>
  <c r="U13"/>
  <c r="Y13"/>
  <c r="AC13"/>
  <c r="AD13"/>
  <c r="AE13"/>
  <c r="AG13"/>
  <c r="AH13"/>
  <c r="M14"/>
  <c r="U14"/>
  <c r="Y14"/>
  <c r="AC14"/>
  <c r="AD14"/>
  <c r="AE14"/>
  <c r="AG14"/>
  <c r="AH14"/>
  <c r="M15"/>
  <c r="U15"/>
  <c r="Y15"/>
  <c r="AC15"/>
  <c r="AD15"/>
  <c r="AE15"/>
  <c r="AG15"/>
  <c r="AH15"/>
  <c r="M16"/>
  <c r="U16"/>
  <c r="Y16"/>
  <c r="AC16"/>
  <c r="AD16"/>
  <c r="AE16"/>
  <c r="AG16"/>
  <c r="AH16"/>
  <c r="M17"/>
  <c r="U17"/>
  <c r="Y17"/>
  <c r="AC17"/>
  <c r="AD17"/>
  <c r="AE17"/>
  <c r="AG17"/>
  <c r="AH17"/>
  <c r="M18"/>
  <c r="U18"/>
  <c r="Y18"/>
  <c r="AC18"/>
  <c r="AD18"/>
  <c r="AE18"/>
  <c r="AG18"/>
  <c r="AH18"/>
  <c r="M19"/>
  <c r="U19"/>
  <c r="Y19"/>
  <c r="AC19"/>
  <c r="AD19"/>
  <c r="AE19"/>
  <c r="AG19"/>
  <c r="AH19"/>
  <c r="M20"/>
  <c r="U20"/>
  <c r="Y20"/>
  <c r="AC20"/>
  <c r="AD20"/>
  <c r="AE20"/>
  <c r="AG20"/>
  <c r="AH20"/>
  <c r="M21"/>
  <c r="U21"/>
  <c r="Y21"/>
  <c r="AC21"/>
  <c r="AD21"/>
  <c r="AE21"/>
  <c r="AG21"/>
  <c r="AH21"/>
  <c r="M22"/>
  <c r="U22"/>
  <c r="Y22"/>
  <c r="AC22"/>
  <c r="AD22"/>
  <c r="AE22"/>
  <c r="AG22"/>
  <c r="AH22"/>
  <c r="M23"/>
  <c r="U23"/>
  <c r="Y23"/>
  <c r="AC23"/>
  <c r="AD23"/>
  <c r="AE23"/>
  <c r="AG23"/>
  <c r="AH23"/>
  <c r="M24"/>
  <c r="U24"/>
  <c r="Y24"/>
  <c r="AC24"/>
  <c r="AD24"/>
  <c r="AE24"/>
  <c r="AG24"/>
  <c r="AH24"/>
  <c r="M25"/>
  <c r="U25"/>
  <c r="Y25"/>
  <c r="AC25"/>
  <c r="AD25"/>
  <c r="AE25"/>
  <c r="AG25"/>
  <c r="AH25"/>
  <c r="M26"/>
  <c r="U26"/>
  <c r="Y26"/>
  <c r="AC26"/>
  <c r="AD26"/>
  <c r="AE26"/>
  <c r="AG26"/>
  <c r="AH26"/>
  <c r="M27"/>
  <c r="U27"/>
  <c r="Y27"/>
  <c r="AC27"/>
  <c r="AD27"/>
  <c r="AE27"/>
  <c r="AG27"/>
  <c r="AH27"/>
  <c r="M28"/>
  <c r="U28"/>
  <c r="Y28"/>
  <c r="AC28"/>
  <c r="AD28"/>
  <c r="AE28"/>
  <c r="AG28"/>
  <c r="AH28"/>
  <c r="M29"/>
  <c r="U29"/>
  <c r="Y29"/>
  <c r="AC29"/>
  <c r="AD29"/>
  <c r="AE29"/>
  <c r="AG29"/>
  <c r="AH29"/>
  <c r="M30"/>
  <c r="U30"/>
  <c r="Y30"/>
  <c r="AC30"/>
  <c r="AD30"/>
  <c r="AE30"/>
  <c r="AG30"/>
  <c r="AH30"/>
  <c r="M31"/>
  <c r="U31"/>
  <c r="Y31"/>
  <c r="AC31"/>
  <c r="AD31"/>
  <c r="AE31"/>
  <c r="AG31"/>
  <c r="AH31"/>
  <c r="M32"/>
  <c r="U32"/>
  <c r="Y32"/>
  <c r="AC32"/>
  <c r="AD32"/>
  <c r="AE32"/>
  <c r="AG32"/>
  <c r="AH32"/>
  <c r="M33"/>
  <c r="U33"/>
  <c r="Y33"/>
  <c r="AC33"/>
  <c r="AD33"/>
  <c r="AE33"/>
  <c r="AG33"/>
  <c r="AH33"/>
  <c r="M34"/>
  <c r="U34"/>
  <c r="Y34"/>
  <c r="AC34"/>
  <c r="AD34"/>
  <c r="AE34"/>
  <c r="AG34"/>
  <c r="AH34"/>
  <c r="M35"/>
  <c r="U35"/>
  <c r="Y35"/>
  <c r="AC35"/>
  <c r="AD35"/>
  <c r="AE35"/>
  <c r="AG35"/>
  <c r="AH35"/>
  <c r="M36"/>
  <c r="U36"/>
  <c r="Y36"/>
  <c r="AC36"/>
  <c r="AD36"/>
  <c r="AE36"/>
  <c r="AG36"/>
  <c r="AH36"/>
  <c r="M37"/>
  <c r="U37"/>
  <c r="Y37"/>
  <c r="AC37"/>
  <c r="AD37"/>
  <c r="AE37"/>
  <c r="AG37"/>
  <c r="AH37"/>
  <c r="M38"/>
  <c r="U38"/>
  <c r="Y38"/>
  <c r="AC38"/>
  <c r="AD38"/>
  <c r="AE38"/>
  <c r="AG38"/>
  <c r="AH38"/>
  <c r="M39"/>
  <c r="U39"/>
  <c r="Y39"/>
  <c r="AC39"/>
  <c r="AD39"/>
  <c r="AE39"/>
  <c r="AG39"/>
  <c r="AH39"/>
  <c r="B1" i="95"/>
  <c r="D4"/>
  <c r="E4"/>
  <c r="F4"/>
  <c r="G4"/>
  <c r="H4"/>
  <c r="I4"/>
  <c r="J4"/>
  <c r="D33"/>
  <c r="E33"/>
  <c r="F33"/>
  <c r="G33"/>
  <c r="H33"/>
  <c r="I33"/>
  <c r="J33"/>
  <c r="B60"/>
  <c r="C60"/>
  <c r="E60"/>
  <c r="F60"/>
  <c r="G60"/>
  <c r="H60"/>
  <c r="I60"/>
  <c r="B1" i="96"/>
  <c r="G6"/>
  <c r="J6"/>
  <c r="M6"/>
  <c r="P6"/>
  <c r="Q6"/>
  <c r="R6"/>
  <c r="T6"/>
  <c r="G7"/>
  <c r="J7"/>
  <c r="M7"/>
  <c r="P7"/>
  <c r="Q7"/>
  <c r="R7"/>
  <c r="T7"/>
  <c r="G8"/>
  <c r="J8"/>
  <c r="M8"/>
  <c r="P8"/>
  <c r="Q8"/>
  <c r="R8"/>
  <c r="T8"/>
  <c r="G9"/>
  <c r="J9"/>
  <c r="M9"/>
  <c r="P9"/>
  <c r="Q9"/>
  <c r="R9"/>
  <c r="T9"/>
  <c r="G10"/>
  <c r="J10"/>
  <c r="M10"/>
  <c r="P10"/>
  <c r="Q10"/>
  <c r="R10"/>
  <c r="T10"/>
  <c r="G11"/>
  <c r="J11"/>
  <c r="M11"/>
  <c r="P11"/>
  <c r="Q11"/>
  <c r="R11"/>
  <c r="T11"/>
  <c r="G12"/>
  <c r="J12"/>
  <c r="M12"/>
  <c r="P12"/>
  <c r="Q12"/>
  <c r="R12"/>
  <c r="T12"/>
  <c r="G13"/>
  <c r="J13"/>
  <c r="M13"/>
  <c r="P13"/>
  <c r="Q13"/>
  <c r="R13"/>
  <c r="T13"/>
  <c r="G14"/>
  <c r="J14"/>
  <c r="M14"/>
  <c r="P14"/>
  <c r="Q14"/>
  <c r="R14"/>
  <c r="T14"/>
  <c r="G15"/>
  <c r="J15"/>
  <c r="M15"/>
  <c r="P15"/>
  <c r="Q15"/>
  <c r="R15"/>
  <c r="T15"/>
  <c r="G16"/>
  <c r="J16"/>
  <c r="M16"/>
  <c r="P16"/>
  <c r="Q16"/>
  <c r="R16"/>
  <c r="T16"/>
  <c r="G17"/>
  <c r="J17"/>
  <c r="M17"/>
  <c r="P17"/>
  <c r="Q17"/>
  <c r="R17"/>
  <c r="T17"/>
  <c r="G18"/>
  <c r="J18"/>
  <c r="M18"/>
  <c r="P18"/>
  <c r="Q18"/>
  <c r="R18"/>
  <c r="T18"/>
  <c r="G19"/>
  <c r="J19"/>
  <c r="M19"/>
  <c r="P19"/>
  <c r="Q19"/>
  <c r="R19"/>
  <c r="T19"/>
  <c r="G20"/>
  <c r="J20"/>
  <c r="M20"/>
  <c r="P20"/>
  <c r="Q20"/>
  <c r="R20"/>
  <c r="T20"/>
  <c r="G21"/>
  <c r="J21"/>
  <c r="M21"/>
  <c r="P21"/>
  <c r="Q21"/>
  <c r="R21"/>
  <c r="T21"/>
  <c r="G22"/>
  <c r="J22"/>
  <c r="M22"/>
  <c r="P22"/>
  <c r="Q22"/>
  <c r="R22"/>
  <c r="T22"/>
  <c r="G23"/>
  <c r="J23"/>
  <c r="M23"/>
  <c r="P23"/>
  <c r="Q23"/>
  <c r="R23"/>
  <c r="T23"/>
  <c r="B1" i="73"/>
  <c r="P7"/>
  <c r="U7"/>
  <c r="AA7"/>
  <c r="AC7"/>
  <c r="AF7"/>
  <c r="AE7"/>
  <c r="P8"/>
  <c r="U8"/>
  <c r="AA8"/>
  <c r="AC8"/>
  <c r="AF8"/>
  <c r="AE8"/>
  <c r="P9"/>
  <c r="U9"/>
  <c r="AA9"/>
  <c r="AC9"/>
  <c r="AF9"/>
  <c r="AE9"/>
  <c r="P10"/>
  <c r="U10"/>
  <c r="AA10"/>
  <c r="AC10"/>
  <c r="AF10"/>
  <c r="AE10"/>
  <c r="P11"/>
  <c r="U11"/>
  <c r="AA11"/>
  <c r="AC11"/>
  <c r="AF11"/>
  <c r="AE11"/>
  <c r="P12"/>
  <c r="U12"/>
  <c r="AA12"/>
  <c r="AC12"/>
  <c r="AF12"/>
  <c r="AE12"/>
  <c r="P13"/>
  <c r="U13"/>
  <c r="AA13"/>
  <c r="AC13"/>
  <c r="AF13"/>
  <c r="AE13"/>
  <c r="P14"/>
  <c r="U14"/>
  <c r="AA14"/>
  <c r="AC14"/>
  <c r="AF14"/>
  <c r="AE14"/>
  <c r="P15"/>
  <c r="U15"/>
  <c r="AA15"/>
  <c r="AC15"/>
  <c r="AF15"/>
  <c r="AE15"/>
  <c r="P16"/>
  <c r="U16"/>
  <c r="AA16"/>
  <c r="AC16"/>
  <c r="AF16"/>
  <c r="AE16"/>
  <c r="P17"/>
  <c r="U17"/>
  <c r="AA17"/>
  <c r="AC17"/>
  <c r="AF17"/>
  <c r="AE17"/>
  <c r="P18"/>
  <c r="U18"/>
  <c r="AA18"/>
  <c r="AC18"/>
  <c r="AF18"/>
  <c r="AE18"/>
  <c r="P19"/>
  <c r="U19"/>
  <c r="AA19"/>
  <c r="AC19"/>
  <c r="AF19"/>
  <c r="AE19"/>
  <c r="P20"/>
  <c r="U20"/>
  <c r="AA20"/>
  <c r="AC20"/>
  <c r="AF20"/>
  <c r="AE20"/>
  <c r="P21"/>
  <c r="U21"/>
  <c r="AA21"/>
  <c r="AC21"/>
  <c r="AF21"/>
  <c r="AE21"/>
  <c r="P22"/>
  <c r="U22"/>
  <c r="AA22"/>
  <c r="AC22"/>
  <c r="AF22"/>
  <c r="AE22"/>
  <c r="P23"/>
  <c r="U23"/>
  <c r="AA23"/>
  <c r="AC23"/>
  <c r="AF23"/>
  <c r="AE23"/>
  <c r="P24"/>
  <c r="U24"/>
  <c r="AA24"/>
  <c r="AC24"/>
  <c r="AF24"/>
  <c r="AE24"/>
  <c r="P25"/>
  <c r="U25"/>
  <c r="AA25"/>
  <c r="AC25"/>
  <c r="AF25"/>
  <c r="AE25"/>
  <c r="P26"/>
  <c r="U26"/>
  <c r="AA26"/>
  <c r="AC26"/>
  <c r="AF26"/>
  <c r="AE26"/>
  <c r="P27"/>
  <c r="U27"/>
  <c r="AA27"/>
  <c r="AC27"/>
  <c r="AF27"/>
  <c r="AE27"/>
  <c r="P28"/>
  <c r="U28"/>
  <c r="AA28"/>
  <c r="AC28"/>
  <c r="AF28"/>
  <c r="AE28"/>
  <c r="P29"/>
  <c r="U29"/>
  <c r="AA29"/>
  <c r="AC29"/>
  <c r="AF29"/>
  <c r="AE29"/>
  <c r="P30"/>
  <c r="U30"/>
  <c r="AA30"/>
  <c r="AC30"/>
  <c r="AF30"/>
  <c r="AE30"/>
  <c r="P31"/>
  <c r="U31"/>
  <c r="AA31"/>
  <c r="AC31"/>
  <c r="AF31"/>
  <c r="AE31"/>
  <c r="B1" i="62"/>
  <c r="N6"/>
  <c r="S6"/>
  <c r="X6"/>
  <c r="AD6"/>
  <c r="AE6"/>
  <c r="AF6"/>
  <c r="AH6"/>
  <c r="N7"/>
  <c r="S7"/>
  <c r="X7"/>
  <c r="AD7"/>
  <c r="AE7"/>
  <c r="AF7"/>
  <c r="AH7"/>
  <c r="N8"/>
  <c r="S8"/>
  <c r="X8"/>
  <c r="AD8"/>
  <c r="AE8"/>
  <c r="AF8"/>
  <c r="AH8"/>
  <c r="N9"/>
  <c r="S9"/>
  <c r="X9"/>
  <c r="AD9"/>
  <c r="AE9"/>
  <c r="AF9"/>
  <c r="AH9"/>
  <c r="N10"/>
  <c r="S10"/>
  <c r="X10"/>
  <c r="AD10"/>
  <c r="AE10"/>
  <c r="AF10"/>
  <c r="AH10"/>
  <c r="N11"/>
  <c r="S11"/>
  <c r="X11"/>
  <c r="AD11"/>
  <c r="AE11"/>
  <c r="AF11"/>
  <c r="AH11"/>
  <c r="N12"/>
  <c r="S12"/>
  <c r="X12"/>
  <c r="AD12"/>
  <c r="AE12"/>
  <c r="AF12"/>
  <c r="AH12"/>
  <c r="N13"/>
  <c r="S13"/>
  <c r="X13"/>
  <c r="AD13"/>
  <c r="AE13"/>
  <c r="AF13"/>
  <c r="AH13"/>
  <c r="N14"/>
  <c r="S14"/>
  <c r="X14"/>
  <c r="AD14"/>
  <c r="AE14"/>
  <c r="AF14"/>
  <c r="AH14"/>
  <c r="N15"/>
  <c r="S15"/>
  <c r="X15"/>
  <c r="AD15"/>
  <c r="AE15"/>
  <c r="AF15"/>
  <c r="AH15"/>
  <c r="N16"/>
  <c r="S16"/>
  <c r="X16"/>
  <c r="AD16"/>
  <c r="AE16"/>
  <c r="AF16"/>
  <c r="AH16"/>
  <c r="N17"/>
  <c r="S17"/>
  <c r="X17"/>
  <c r="AD17"/>
  <c r="AE17"/>
  <c r="AF17"/>
  <c r="AH17"/>
  <c r="N18"/>
  <c r="S18"/>
  <c r="X18"/>
  <c r="AD18"/>
  <c r="AE18"/>
  <c r="AF18"/>
  <c r="AH18"/>
  <c r="N19"/>
  <c r="S19"/>
  <c r="X19"/>
  <c r="AD19"/>
  <c r="AE19"/>
  <c r="AF19"/>
  <c r="AH19"/>
  <c r="N20"/>
  <c r="S20"/>
  <c r="X20"/>
  <c r="AD20"/>
  <c r="AE20"/>
  <c r="AF20"/>
  <c r="AH20"/>
  <c r="N21"/>
  <c r="S21"/>
  <c r="X21"/>
  <c r="AD21"/>
  <c r="AE21"/>
  <c r="AF21"/>
  <c r="AH21"/>
  <c r="N22"/>
  <c r="S22"/>
  <c r="X22"/>
  <c r="AD22"/>
  <c r="AE22"/>
  <c r="AF22"/>
  <c r="AH22"/>
  <c r="N23"/>
  <c r="S23"/>
  <c r="X23"/>
  <c r="AD23"/>
  <c r="AE23"/>
  <c r="AF23"/>
  <c r="AH23"/>
  <c r="N24"/>
  <c r="S24"/>
  <c r="X24"/>
  <c r="AD24"/>
  <c r="AE24"/>
  <c r="AF24"/>
  <c r="AH24"/>
  <c r="N25"/>
  <c r="S25"/>
  <c r="X25"/>
  <c r="AD25"/>
  <c r="AE25"/>
  <c r="AF25"/>
  <c r="AH25"/>
  <c r="N26"/>
  <c r="S26"/>
  <c r="X26"/>
  <c r="AD26"/>
  <c r="AE26"/>
  <c r="AF26"/>
  <c r="AH26"/>
  <c r="N27"/>
  <c r="S27"/>
  <c r="X27"/>
  <c r="AD27"/>
  <c r="AE27"/>
  <c r="AF27"/>
  <c r="AH27"/>
  <c r="N28"/>
  <c r="S28"/>
  <c r="X28"/>
  <c r="AD28"/>
  <c r="AE28"/>
  <c r="AF28"/>
  <c r="AH28"/>
  <c r="N29"/>
  <c r="S29"/>
  <c r="X29"/>
  <c r="AD29"/>
  <c r="AE29"/>
  <c r="AF29"/>
  <c r="AH29"/>
  <c r="N30"/>
  <c r="S30"/>
  <c r="X30"/>
  <c r="AD30"/>
  <c r="AE30"/>
  <c r="AF30"/>
  <c r="AH30"/>
  <c r="B1" i="117"/>
  <c r="M7"/>
  <c r="U7"/>
  <c r="Y7"/>
  <c r="AC7"/>
  <c r="AD7"/>
  <c r="AE7"/>
  <c r="AG7"/>
  <c r="M8"/>
  <c r="U8"/>
  <c r="Y8"/>
  <c r="AC8"/>
  <c r="AD8"/>
  <c r="AE8"/>
  <c r="AG8"/>
  <c r="M9"/>
  <c r="U9"/>
  <c r="Y9"/>
  <c r="AC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16"/>
  <c r="M7"/>
  <c r="U7"/>
  <c r="Y7"/>
  <c r="AC7"/>
  <c r="AE7"/>
  <c r="AG7"/>
  <c r="M8"/>
  <c r="U8"/>
  <c r="Y8"/>
  <c r="AC8"/>
  <c r="AE8"/>
  <c r="AG8"/>
  <c r="M9"/>
  <c r="U9"/>
  <c r="Y9"/>
  <c r="AC9"/>
  <c r="AE9"/>
  <c r="AG9"/>
  <c r="M10"/>
  <c r="U10"/>
  <c r="Y10"/>
  <c r="AC10"/>
  <c r="AE10"/>
  <c r="AG10"/>
  <c r="M11"/>
  <c r="U11"/>
  <c r="Y11"/>
  <c r="AC11"/>
  <c r="AE11"/>
  <c r="AG11"/>
  <c r="M12"/>
  <c r="U12"/>
  <c r="Y12"/>
  <c r="AC12"/>
  <c r="AE12"/>
  <c r="AG12"/>
  <c r="M13"/>
  <c r="U13"/>
  <c r="Y13"/>
  <c r="AC13"/>
  <c r="AE13"/>
  <c r="AG13"/>
  <c r="M14"/>
  <c r="U14"/>
  <c r="Y14"/>
  <c r="AC14"/>
  <c r="AE14"/>
  <c r="AG14"/>
  <c r="M15"/>
  <c r="U15"/>
  <c r="Y15"/>
  <c r="AC15"/>
  <c r="AE15"/>
  <c r="AG15"/>
  <c r="M16"/>
  <c r="U16"/>
  <c r="Y16"/>
  <c r="AC16"/>
  <c r="AE16"/>
  <c r="AG16"/>
  <c r="M17"/>
  <c r="U17"/>
  <c r="Y17"/>
  <c r="AC17"/>
  <c r="AE17"/>
  <c r="AG17"/>
  <c r="M18"/>
  <c r="U18"/>
  <c r="Y18"/>
  <c r="AC18"/>
  <c r="AE18"/>
  <c r="AG18"/>
  <c r="M19"/>
  <c r="U19"/>
  <c r="Y19"/>
  <c r="AC19"/>
  <c r="AE19"/>
  <c r="AG19"/>
  <c r="M20"/>
  <c r="U20"/>
  <c r="Y20"/>
  <c r="AC20"/>
  <c r="AE20"/>
  <c r="AG20"/>
  <c r="M21"/>
  <c r="U21"/>
  <c r="Y21"/>
  <c r="AC21"/>
  <c r="AE21"/>
  <c r="AG21"/>
  <c r="M22"/>
  <c r="U22"/>
  <c r="Y22"/>
  <c r="AC22"/>
  <c r="AE22"/>
  <c r="AG22"/>
  <c r="M23"/>
  <c r="U23"/>
  <c r="Y23"/>
  <c r="AC23"/>
  <c r="AE23"/>
  <c r="AG23"/>
  <c r="M24"/>
  <c r="U24"/>
  <c r="Y24"/>
  <c r="AC24"/>
  <c r="AE24"/>
  <c r="AG24"/>
  <c r="M25"/>
  <c r="U25"/>
  <c r="Y25"/>
  <c r="AC25"/>
  <c r="AE25"/>
  <c r="AG25"/>
  <c r="M26"/>
  <c r="U26"/>
  <c r="AD26"/>
  <c r="AE26"/>
  <c r="Y26"/>
  <c r="AC26"/>
  <c r="AG26"/>
  <c r="M27"/>
  <c r="U27"/>
  <c r="Y27"/>
  <c r="AC27"/>
  <c r="AE27"/>
  <c r="AG27"/>
  <c r="M28"/>
  <c r="U28"/>
  <c r="Y28"/>
  <c r="AC28"/>
  <c r="AE28"/>
  <c r="AG28"/>
  <c r="M29"/>
  <c r="U29"/>
  <c r="Y29"/>
  <c r="AC29"/>
  <c r="AE29"/>
  <c r="AG29"/>
  <c r="M30"/>
  <c r="U30"/>
  <c r="Y30"/>
  <c r="AC30"/>
  <c r="AE30"/>
  <c r="AG30"/>
  <c r="M31"/>
  <c r="U31"/>
  <c r="Y31"/>
  <c r="AC31"/>
  <c r="AE31"/>
  <c r="AG31"/>
  <c r="M32"/>
  <c r="U32"/>
  <c r="Y32"/>
  <c r="AC32"/>
  <c r="AE32"/>
  <c r="AG32"/>
  <c r="M33"/>
  <c r="U33"/>
  <c r="Y33"/>
  <c r="AC33"/>
  <c r="AE33"/>
  <c r="AG33"/>
  <c r="M34"/>
  <c r="U34"/>
  <c r="Y34"/>
  <c r="AC34"/>
  <c r="AE34"/>
  <c r="AG34"/>
  <c r="M35"/>
  <c r="U35"/>
  <c r="Y35"/>
  <c r="AC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15"/>
  <c r="M7"/>
  <c r="U7"/>
  <c r="Y7"/>
  <c r="AC7"/>
  <c r="AE7"/>
  <c r="AG7"/>
  <c r="M8"/>
  <c r="U8"/>
  <c r="Y8"/>
  <c r="AC8"/>
  <c r="AE8"/>
  <c r="AG8"/>
  <c r="M9"/>
  <c r="U9"/>
  <c r="Y9"/>
  <c r="AC9"/>
  <c r="AE9"/>
  <c r="AG9"/>
  <c r="M10"/>
  <c r="U10"/>
  <c r="Y10"/>
  <c r="AC10"/>
  <c r="AE10"/>
  <c r="AG10"/>
  <c r="M11"/>
  <c r="U11"/>
  <c r="Y11"/>
  <c r="AC11"/>
  <c r="AE11"/>
  <c r="AG11"/>
  <c r="M12"/>
  <c r="U12"/>
  <c r="Y12"/>
  <c r="AC12"/>
  <c r="AE12"/>
  <c r="AG12"/>
  <c r="M13"/>
  <c r="U13"/>
  <c r="Y13"/>
  <c r="AC13"/>
  <c r="AE13"/>
  <c r="AG13"/>
  <c r="M14"/>
  <c r="U14"/>
  <c r="Y14"/>
  <c r="AC14"/>
  <c r="AE14"/>
  <c r="AG14"/>
  <c r="M15"/>
  <c r="U15"/>
  <c r="Y15"/>
  <c r="AC15"/>
  <c r="AE15"/>
  <c r="AG15"/>
  <c r="M16"/>
  <c r="U16"/>
  <c r="Y16"/>
  <c r="AC16"/>
  <c r="AE16"/>
  <c r="AG16"/>
  <c r="M17"/>
  <c r="U17"/>
  <c r="Y17"/>
  <c r="AC17"/>
  <c r="AE17"/>
  <c r="AG17"/>
  <c r="M18"/>
  <c r="U18"/>
  <c r="Y18"/>
  <c r="AC18"/>
  <c r="AE18"/>
  <c r="AG18"/>
  <c r="M19"/>
  <c r="U19"/>
  <c r="Y19"/>
  <c r="AC19"/>
  <c r="AE19"/>
  <c r="AG19"/>
  <c r="M20"/>
  <c r="U20"/>
  <c r="Y20"/>
  <c r="AC20"/>
  <c r="AE20"/>
  <c r="AG20"/>
  <c r="M21"/>
  <c r="U21"/>
  <c r="Y21"/>
  <c r="AC21"/>
  <c r="AE21"/>
  <c r="AG21"/>
  <c r="M22"/>
  <c r="U22"/>
  <c r="Y22"/>
  <c r="AC22"/>
  <c r="AE22"/>
  <c r="AG22"/>
  <c r="M23"/>
  <c r="U23"/>
  <c r="Y23"/>
  <c r="AC23"/>
  <c r="AE23"/>
  <c r="AG23"/>
  <c r="M24"/>
  <c r="U24"/>
  <c r="Y24"/>
  <c r="AC24"/>
  <c r="AE24"/>
  <c r="AG24"/>
  <c r="M25"/>
  <c r="U25"/>
  <c r="Y25"/>
  <c r="AC25"/>
  <c r="AE25"/>
  <c r="AG25"/>
  <c r="M26"/>
  <c r="U26"/>
  <c r="Y26"/>
  <c r="AC26"/>
  <c r="AE26"/>
  <c r="AG26"/>
  <c r="M27"/>
  <c r="U27"/>
  <c r="Y27"/>
  <c r="AC27"/>
  <c r="AE27"/>
  <c r="AG27"/>
  <c r="M28"/>
  <c r="U28"/>
  <c r="Y28"/>
  <c r="AC28"/>
  <c r="AE28"/>
  <c r="AG28"/>
  <c r="M29"/>
  <c r="U29"/>
  <c r="Y29"/>
  <c r="AC29"/>
  <c r="AE29"/>
  <c r="AG29"/>
  <c r="M30"/>
  <c r="U30"/>
  <c r="Y30"/>
  <c r="AC30"/>
  <c r="AE30"/>
  <c r="AG30"/>
  <c r="M31"/>
  <c r="U31"/>
  <c r="Y31"/>
  <c r="AC31"/>
  <c r="AE31"/>
  <c r="AG31"/>
  <c r="M32"/>
  <c r="U32"/>
  <c r="Y32"/>
  <c r="AC32"/>
  <c r="AE32"/>
  <c r="AG32"/>
  <c r="M33"/>
  <c r="U33"/>
  <c r="Y33"/>
  <c r="AC33"/>
  <c r="AE33"/>
  <c r="AG33"/>
  <c r="M34"/>
  <c r="U34"/>
  <c r="Y34"/>
  <c r="AC34"/>
  <c r="AE34"/>
  <c r="AG34"/>
  <c r="M35"/>
  <c r="U35"/>
  <c r="Y35"/>
  <c r="AC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14"/>
  <c r="M7"/>
  <c r="U7"/>
  <c r="Y7"/>
  <c r="AC7"/>
  <c r="AD7"/>
  <c r="AE7"/>
  <c r="AG7"/>
  <c r="M8"/>
  <c r="U8"/>
  <c r="Y8"/>
  <c r="AC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20"/>
  <c r="M7"/>
  <c r="U7"/>
  <c r="Y7"/>
  <c r="AC7"/>
  <c r="AE7"/>
  <c r="AG7"/>
  <c r="M8"/>
  <c r="U8"/>
  <c r="Y8"/>
  <c r="AC8"/>
  <c r="AE8"/>
  <c r="AG8"/>
  <c r="M9"/>
  <c r="U9"/>
  <c r="Y9"/>
  <c r="AC9"/>
  <c r="AE9"/>
  <c r="AG9"/>
  <c r="M10"/>
  <c r="U10"/>
  <c r="Y10"/>
  <c r="AC10"/>
  <c r="AE10"/>
  <c r="AG10"/>
  <c r="M11"/>
  <c r="U11"/>
  <c r="Y11"/>
  <c r="AC11"/>
  <c r="AE11"/>
  <c r="AG11"/>
  <c r="M12"/>
  <c r="U12"/>
  <c r="Y12"/>
  <c r="AC12"/>
  <c r="AE12"/>
  <c r="AG12"/>
  <c r="M13"/>
  <c r="U13"/>
  <c r="Y13"/>
  <c r="AC13"/>
  <c r="AE13"/>
  <c r="AG13"/>
  <c r="M14"/>
  <c r="U14"/>
  <c r="Y14"/>
  <c r="AC14"/>
  <c r="AE14"/>
  <c r="AG14"/>
  <c r="M15"/>
  <c r="U15"/>
  <c r="Y15"/>
  <c r="AC15"/>
  <c r="AE15"/>
  <c r="AG15"/>
  <c r="M16"/>
  <c r="U16"/>
  <c r="Y16"/>
  <c r="AC16"/>
  <c r="AE16"/>
  <c r="AG16"/>
  <c r="M17"/>
  <c r="U17"/>
  <c r="Y17"/>
  <c r="AC17"/>
  <c r="AE17"/>
  <c r="AG17"/>
  <c r="M18"/>
  <c r="U18"/>
  <c r="Y18"/>
  <c r="AC18"/>
  <c r="AE18"/>
  <c r="AG18"/>
  <c r="M19"/>
  <c r="U19"/>
  <c r="Y19"/>
  <c r="AC19"/>
  <c r="AE19"/>
  <c r="AG19"/>
  <c r="M20"/>
  <c r="U20"/>
  <c r="Y20"/>
  <c r="AC20"/>
  <c r="AE20"/>
  <c r="AG20"/>
  <c r="M21"/>
  <c r="U21"/>
  <c r="Y21"/>
  <c r="AC21"/>
  <c r="AE21"/>
  <c r="AG21"/>
  <c r="M22"/>
  <c r="U22"/>
  <c r="Y22"/>
  <c r="AC22"/>
  <c r="AE22"/>
  <c r="AG22"/>
  <c r="M23"/>
  <c r="U23"/>
  <c r="Y23"/>
  <c r="AC23"/>
  <c r="AE23"/>
  <c r="AG23"/>
  <c r="M24"/>
  <c r="U24"/>
  <c r="Y24"/>
  <c r="AC24"/>
  <c r="AE24"/>
  <c r="AG24"/>
  <c r="M25"/>
  <c r="U25"/>
  <c r="Y25"/>
  <c r="AC25"/>
  <c r="AE25"/>
  <c r="AG25"/>
  <c r="M26"/>
  <c r="U26"/>
  <c r="Y26"/>
  <c r="AC26"/>
  <c r="AE26"/>
  <c r="AG26"/>
  <c r="M27"/>
  <c r="U27"/>
  <c r="Y27"/>
  <c r="AC27"/>
  <c r="AE27"/>
  <c r="AG27"/>
  <c r="M28"/>
  <c r="U28"/>
  <c r="Y28"/>
  <c r="AC28"/>
  <c r="AE28"/>
  <c r="AG28"/>
  <c r="M29"/>
  <c r="U29"/>
  <c r="Y29"/>
  <c r="AC29"/>
  <c r="AE29"/>
  <c r="AG29"/>
  <c r="M30"/>
  <c r="U30"/>
  <c r="Y30"/>
  <c r="AC30"/>
  <c r="AE30"/>
  <c r="AG30"/>
  <c r="M31"/>
  <c r="U31"/>
  <c r="Y31"/>
  <c r="AC31"/>
  <c r="AE31"/>
  <c r="AG31"/>
  <c r="M32"/>
  <c r="U32"/>
  <c r="Y32"/>
  <c r="AC32"/>
  <c r="AE32"/>
  <c r="AG32"/>
  <c r="M33"/>
  <c r="U33"/>
  <c r="Y33"/>
  <c r="AC33"/>
  <c r="AE33"/>
  <c r="AG33"/>
  <c r="M34"/>
  <c r="U34"/>
  <c r="Y34"/>
  <c r="AC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19"/>
  <c r="M7"/>
  <c r="U7"/>
  <c r="Y7"/>
  <c r="AC7"/>
  <c r="AE7"/>
  <c r="AG7"/>
  <c r="M8"/>
  <c r="U8"/>
  <c r="Y8"/>
  <c r="AC8"/>
  <c r="AE8"/>
  <c r="AG8"/>
  <c r="M9"/>
  <c r="U9"/>
  <c r="Y9"/>
  <c r="AC9"/>
  <c r="AE9"/>
  <c r="AG9"/>
  <c r="M10"/>
  <c r="U10"/>
  <c r="Y10"/>
  <c r="AC10"/>
  <c r="AE10"/>
  <c r="AG10"/>
  <c r="M11"/>
  <c r="U11"/>
  <c r="Y11"/>
  <c r="AC11"/>
  <c r="AE11"/>
  <c r="AG11"/>
  <c r="M12"/>
  <c r="U12"/>
  <c r="Y12"/>
  <c r="AC12"/>
  <c r="AE12"/>
  <c r="AG12"/>
  <c r="M13"/>
  <c r="U13"/>
  <c r="Y13"/>
  <c r="AC13"/>
  <c r="AE13"/>
  <c r="AG13"/>
  <c r="M14"/>
  <c r="U14"/>
  <c r="Y14"/>
  <c r="AC14"/>
  <c r="AE14"/>
  <c r="AG14"/>
  <c r="M15"/>
  <c r="U15"/>
  <c r="Y15"/>
  <c r="AC15"/>
  <c r="AE15"/>
  <c r="AG15"/>
  <c r="M16"/>
  <c r="U16"/>
  <c r="Y16"/>
  <c r="AC16"/>
  <c r="AE16"/>
  <c r="AG16"/>
  <c r="M17"/>
  <c r="U17"/>
  <c r="Y17"/>
  <c r="AC17"/>
  <c r="AE17"/>
  <c r="AG17"/>
  <c r="M18"/>
  <c r="U18"/>
  <c r="Y18"/>
  <c r="AC18"/>
  <c r="AE18"/>
  <c r="AG18"/>
  <c r="M19"/>
  <c r="U19"/>
  <c r="Y19"/>
  <c r="AC19"/>
  <c r="AE19"/>
  <c r="AG19"/>
  <c r="M20"/>
  <c r="U20"/>
  <c r="Y20"/>
  <c r="AC20"/>
  <c r="AE20"/>
  <c r="AG20"/>
  <c r="M21"/>
  <c r="U21"/>
  <c r="Y21"/>
  <c r="AC21"/>
  <c r="AE21"/>
  <c r="AG21"/>
  <c r="M22"/>
  <c r="U22"/>
  <c r="Y22"/>
  <c r="AC22"/>
  <c r="AE22"/>
  <c r="AG22"/>
  <c r="M23"/>
  <c r="U23"/>
  <c r="Y23"/>
  <c r="AC23"/>
  <c r="AE23"/>
  <c r="AG23"/>
  <c r="M24"/>
  <c r="U24"/>
  <c r="Y24"/>
  <c r="AC24"/>
  <c r="AE24"/>
  <c r="AG24"/>
  <c r="M25"/>
  <c r="U25"/>
  <c r="Y25"/>
  <c r="AC25"/>
  <c r="AE25"/>
  <c r="AG25"/>
  <c r="M26"/>
  <c r="U26"/>
  <c r="Y26"/>
  <c r="AC26"/>
  <c r="AE26"/>
  <c r="AG26"/>
  <c r="M27"/>
  <c r="U27"/>
  <c r="Y27"/>
  <c r="AC27"/>
  <c r="AE27"/>
  <c r="AG27"/>
  <c r="M28"/>
  <c r="U28"/>
  <c r="Y28"/>
  <c r="AC28"/>
  <c r="AE28"/>
  <c r="AG28"/>
  <c r="M29"/>
  <c r="U29"/>
  <c r="Y29"/>
  <c r="AC29"/>
  <c r="AE29"/>
  <c r="AG29"/>
  <c r="M30"/>
  <c r="U30"/>
  <c r="Y30"/>
  <c r="AC30"/>
  <c r="AE30"/>
  <c r="AG30"/>
  <c r="M31"/>
  <c r="U31"/>
  <c r="Y31"/>
  <c r="AC31"/>
  <c r="AE31"/>
  <c r="AG31"/>
  <c r="M32"/>
  <c r="U32"/>
  <c r="Y32"/>
  <c r="AC32"/>
  <c r="AE32"/>
  <c r="AG32"/>
  <c r="M33"/>
  <c r="U33"/>
  <c r="Y33"/>
  <c r="AC33"/>
  <c r="AE33"/>
  <c r="AG33"/>
  <c r="M34"/>
  <c r="U34"/>
  <c r="Y34"/>
  <c r="AC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11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B1" i="110"/>
  <c r="M7"/>
  <c r="U7"/>
  <c r="Y7"/>
  <c r="AC7"/>
  <c r="AD7"/>
  <c r="AE7"/>
  <c r="AH7"/>
  <c r="AG7"/>
  <c r="M8"/>
  <c r="U8"/>
  <c r="Y8"/>
  <c r="AC8"/>
  <c r="AD8"/>
  <c r="AE8"/>
  <c r="AH8"/>
  <c r="AG8"/>
  <c r="M9"/>
  <c r="U9"/>
  <c r="Y9"/>
  <c r="AC9"/>
  <c r="AD9"/>
  <c r="AE9"/>
  <c r="AH9"/>
  <c r="AG9"/>
  <c r="M10"/>
  <c r="U10"/>
  <c r="Y10"/>
  <c r="AC10"/>
  <c r="AD10"/>
  <c r="AE10"/>
  <c r="AH10"/>
  <c r="AG10"/>
  <c r="M11"/>
  <c r="U11"/>
  <c r="Y11"/>
  <c r="AC11"/>
  <c r="AD11"/>
  <c r="AE11"/>
  <c r="AH11"/>
  <c r="AG11"/>
  <c r="M12"/>
  <c r="U12"/>
  <c r="Y12"/>
  <c r="AC12"/>
  <c r="AD12"/>
  <c r="AE12"/>
  <c r="AH12"/>
  <c r="AG12"/>
  <c r="M13"/>
  <c r="U13"/>
  <c r="Y13"/>
  <c r="AC13"/>
  <c r="AD13"/>
  <c r="AE13"/>
  <c r="AH13"/>
  <c r="AG13"/>
  <c r="M14"/>
  <c r="U14"/>
  <c r="Y14"/>
  <c r="AC14"/>
  <c r="AD14"/>
  <c r="AE14"/>
  <c r="AH14"/>
  <c r="AG14"/>
  <c r="M15"/>
  <c r="U15"/>
  <c r="Y15"/>
  <c r="AC15"/>
  <c r="AD15"/>
  <c r="AE15"/>
  <c r="AH15"/>
  <c r="AG15"/>
  <c r="M16"/>
  <c r="U16"/>
  <c r="Y16"/>
  <c r="AC16"/>
  <c r="AD16"/>
  <c r="AE16"/>
  <c r="AH16"/>
  <c r="AG16"/>
  <c r="M17"/>
  <c r="U17"/>
  <c r="Y17"/>
  <c r="AC17"/>
  <c r="AD17"/>
  <c r="AE17"/>
  <c r="AH17"/>
  <c r="AG17"/>
  <c r="M18"/>
  <c r="U18"/>
  <c r="Y18"/>
  <c r="AC18"/>
  <c r="AD18"/>
  <c r="AE18"/>
  <c r="AH18"/>
  <c r="AG18"/>
  <c r="M19"/>
  <c r="U19"/>
  <c r="Y19"/>
  <c r="AC19"/>
  <c r="AD19"/>
  <c r="AE19"/>
  <c r="AH19"/>
  <c r="AG19"/>
  <c r="M20"/>
  <c r="U20"/>
  <c r="Y20"/>
  <c r="AC20"/>
  <c r="AD20"/>
  <c r="AE20"/>
  <c r="AH20"/>
  <c r="AG20"/>
  <c r="M21"/>
  <c r="U21"/>
  <c r="Y21"/>
  <c r="AC21"/>
  <c r="AD21"/>
  <c r="AE21"/>
  <c r="AH21"/>
  <c r="AG21"/>
  <c r="M22"/>
  <c r="U22"/>
  <c r="Y22"/>
  <c r="AC22"/>
  <c r="AD22"/>
  <c r="AE22"/>
  <c r="AH22"/>
  <c r="AG22"/>
  <c r="M23"/>
  <c r="U23"/>
  <c r="Y23"/>
  <c r="AC23"/>
  <c r="AD23"/>
  <c r="AE23"/>
  <c r="AH23"/>
  <c r="AG23"/>
  <c r="M24"/>
  <c r="U24"/>
  <c r="Y24"/>
  <c r="AC24"/>
  <c r="AD24"/>
  <c r="AE24"/>
  <c r="AH24"/>
  <c r="AG24"/>
  <c r="M25"/>
  <c r="U25"/>
  <c r="Y25"/>
  <c r="AC25"/>
  <c r="AD25"/>
  <c r="AE25"/>
  <c r="AH25"/>
  <c r="AG25"/>
  <c r="M26"/>
  <c r="U26"/>
  <c r="Y26"/>
  <c r="AC26"/>
  <c r="AD26"/>
  <c r="AE26"/>
  <c r="AH26"/>
  <c r="AG26"/>
  <c r="M27"/>
  <c r="U27"/>
  <c r="Y27"/>
  <c r="AC27"/>
  <c r="AD27"/>
  <c r="AE27"/>
  <c r="AH27"/>
  <c r="AG27"/>
  <c r="M28"/>
  <c r="U28"/>
  <c r="Y28"/>
  <c r="AC28"/>
  <c r="AD28"/>
  <c r="AE28"/>
  <c r="AH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09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08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07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06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AH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  <c r="B1" i="105"/>
  <c r="M7"/>
  <c r="U7"/>
  <c r="Y7"/>
  <c r="AC7"/>
  <c r="AD7"/>
  <c r="AE7"/>
  <c r="AG7"/>
  <c r="M8"/>
  <c r="U8"/>
  <c r="Y8"/>
  <c r="AC8"/>
  <c r="AD8"/>
  <c r="AE8"/>
  <c r="AG8"/>
  <c r="M9"/>
  <c r="U9"/>
  <c r="Y9"/>
  <c r="AC9"/>
  <c r="AD9"/>
  <c r="AE9"/>
  <c r="AG9"/>
  <c r="M10"/>
  <c r="U10"/>
  <c r="Y10"/>
  <c r="AC10"/>
  <c r="AD10"/>
  <c r="AE10"/>
  <c r="AG10"/>
  <c r="M11"/>
  <c r="U11"/>
  <c r="Y11"/>
  <c r="AC11"/>
  <c r="AD11"/>
  <c r="AE11"/>
  <c r="AG11"/>
  <c r="M12"/>
  <c r="U12"/>
  <c r="Y12"/>
  <c r="AC12"/>
  <c r="AD12"/>
  <c r="AE12"/>
  <c r="AG12"/>
  <c r="M13"/>
  <c r="U13"/>
  <c r="Y13"/>
  <c r="AC13"/>
  <c r="AD13"/>
  <c r="AE13"/>
  <c r="AG13"/>
  <c r="M14"/>
  <c r="U14"/>
  <c r="Y14"/>
  <c r="AC14"/>
  <c r="AD14"/>
  <c r="AE14"/>
  <c r="AG14"/>
  <c r="M15"/>
  <c r="U15"/>
  <c r="Y15"/>
  <c r="AC15"/>
  <c r="AD15"/>
  <c r="AE15"/>
  <c r="AG15"/>
  <c r="M16"/>
  <c r="U16"/>
  <c r="Y16"/>
  <c r="AC16"/>
  <c r="AD16"/>
  <c r="AE16"/>
  <c r="AG16"/>
  <c r="M17"/>
  <c r="U17"/>
  <c r="Y17"/>
  <c r="AC17"/>
  <c r="AD17"/>
  <c r="AE17"/>
  <c r="AG17"/>
  <c r="M18"/>
  <c r="U18"/>
  <c r="Y18"/>
  <c r="AC18"/>
  <c r="AD18"/>
  <c r="AE18"/>
  <c r="AG18"/>
  <c r="M19"/>
  <c r="U19"/>
  <c r="Y19"/>
  <c r="AC19"/>
  <c r="AD19"/>
  <c r="AE19"/>
  <c r="AG19"/>
  <c r="AH19"/>
  <c r="M20"/>
  <c r="U20"/>
  <c r="Y20"/>
  <c r="AC20"/>
  <c r="AD20"/>
  <c r="AE20"/>
  <c r="AG20"/>
  <c r="M21"/>
  <c r="U21"/>
  <c r="Y21"/>
  <c r="AC21"/>
  <c r="AD21"/>
  <c r="AE21"/>
  <c r="AG21"/>
  <c r="M22"/>
  <c r="U22"/>
  <c r="Y22"/>
  <c r="AC22"/>
  <c r="AD22"/>
  <c r="AE22"/>
  <c r="AG22"/>
  <c r="M23"/>
  <c r="U23"/>
  <c r="Y23"/>
  <c r="AC23"/>
  <c r="AD23"/>
  <c r="AE23"/>
  <c r="AG23"/>
  <c r="M24"/>
  <c r="U24"/>
  <c r="Y24"/>
  <c r="AC24"/>
  <c r="AD24"/>
  <c r="AE24"/>
  <c r="AG24"/>
  <c r="M25"/>
  <c r="U25"/>
  <c r="Y25"/>
  <c r="AC25"/>
  <c r="AD25"/>
  <c r="AE25"/>
  <c r="AG25"/>
  <c r="M26"/>
  <c r="U26"/>
  <c r="Y26"/>
  <c r="AC26"/>
  <c r="AD26"/>
  <c r="AE26"/>
  <c r="AG26"/>
  <c r="M27"/>
  <c r="U27"/>
  <c r="Y27"/>
  <c r="AC27"/>
  <c r="AD27"/>
  <c r="AE27"/>
  <c r="AG27"/>
  <c r="M28"/>
  <c r="U28"/>
  <c r="Y28"/>
  <c r="AC28"/>
  <c r="AD28"/>
  <c r="AE28"/>
  <c r="AG28"/>
  <c r="M29"/>
  <c r="U29"/>
  <c r="Y29"/>
  <c r="AC29"/>
  <c r="AD29"/>
  <c r="AE29"/>
  <c r="AG29"/>
  <c r="M30"/>
  <c r="U30"/>
  <c r="Y30"/>
  <c r="AC30"/>
  <c r="AD30"/>
  <c r="AE30"/>
  <c r="AG30"/>
  <c r="M31"/>
  <c r="U31"/>
  <c r="Y31"/>
  <c r="AC31"/>
  <c r="AD31"/>
  <c r="AE31"/>
  <c r="AG31"/>
  <c r="M32"/>
  <c r="U32"/>
  <c r="Y32"/>
  <c r="AC32"/>
  <c r="AD32"/>
  <c r="AE32"/>
  <c r="AG32"/>
  <c r="M33"/>
  <c r="U33"/>
  <c r="Y33"/>
  <c r="AC33"/>
  <c r="AD33"/>
  <c r="AE33"/>
  <c r="AG33"/>
  <c r="M34"/>
  <c r="U34"/>
  <c r="Y34"/>
  <c r="AC34"/>
  <c r="AD34"/>
  <c r="AE34"/>
  <c r="AG34"/>
  <c r="M35"/>
  <c r="U35"/>
  <c r="Y35"/>
  <c r="AC35"/>
  <c r="AD35"/>
  <c r="AE35"/>
  <c r="AG35"/>
  <c r="M36"/>
  <c r="U36"/>
  <c r="Y36"/>
  <c r="AC36"/>
  <c r="AD36"/>
  <c r="AE36"/>
  <c r="AG36"/>
  <c r="M37"/>
  <c r="U37"/>
  <c r="Y37"/>
  <c r="AC37"/>
  <c r="AD37"/>
  <c r="AE37"/>
  <c r="AG37"/>
  <c r="M38"/>
  <c r="U38"/>
  <c r="Y38"/>
  <c r="AC38"/>
  <c r="AD38"/>
  <c r="AE38"/>
  <c r="AG38"/>
  <c r="M39"/>
  <c r="U39"/>
  <c r="Y39"/>
  <c r="AC39"/>
  <c r="AD39"/>
  <c r="AE39"/>
  <c r="AG39"/>
</calcChain>
</file>

<file path=xl/sharedStrings.xml><?xml version="1.0" encoding="utf-8"?>
<sst xmlns="http://schemas.openxmlformats.org/spreadsheetml/2006/main" count="1734" uniqueCount="555">
  <si>
    <t>Nº</t>
  </si>
  <si>
    <t>UNIDAD EDUCATIVA "SANTO DOMINGO SAVIO"</t>
  </si>
  <si>
    <t>NOMBRES</t>
  </si>
  <si>
    <t>APELLIDOS</t>
  </si>
  <si>
    <t>MATEO ALEXANDER</t>
  </si>
  <si>
    <t>2012-2013</t>
  </si>
  <si>
    <t xml:space="preserve">BUITRON GUILLEN </t>
  </si>
  <si>
    <t>PAULA SAMANTA</t>
  </si>
  <si>
    <t xml:space="preserve">ACURIO ANGULO </t>
  </si>
  <si>
    <t>CARLOS ROBERTO</t>
  </si>
  <si>
    <t>PAREDES ANCHUNDIA</t>
  </si>
  <si>
    <t>VERGARA AMAYA</t>
  </si>
  <si>
    <t xml:space="preserve">PALLO CALVACHE </t>
  </si>
  <si>
    <t>LESLIE SARAI</t>
  </si>
  <si>
    <t xml:space="preserve">ALMEIDA REYES </t>
  </si>
  <si>
    <t>ANTHONNY JOEL</t>
  </si>
  <si>
    <t xml:space="preserve">MALITAXI MARTINEZ </t>
  </si>
  <si>
    <t>CESAR STEEVEN</t>
  </si>
  <si>
    <t>MALITAXI MARTINEZ</t>
  </si>
  <si>
    <t xml:space="preserve"> IKER GEOVANNY</t>
  </si>
  <si>
    <t xml:space="preserve">PAREDES PAZMIÑO </t>
  </si>
  <si>
    <t>FRANCISCO NICOLAS</t>
  </si>
  <si>
    <t>CALVACHE VELASCO</t>
  </si>
  <si>
    <t xml:space="preserve">SAMPEDRO ORTIZ </t>
  </si>
  <si>
    <t>ANA PAULA</t>
  </si>
  <si>
    <t>MENDOZA FLORES</t>
  </si>
  <si>
    <t xml:space="preserve">PANCHES MORA </t>
  </si>
  <si>
    <t xml:space="preserve">MALDONADO CRUZ </t>
  </si>
  <si>
    <t>JORGE ENRIQUE</t>
  </si>
  <si>
    <t xml:space="preserve">TOBAR GUERRERO </t>
  </si>
  <si>
    <t>DILAN JOEL</t>
  </si>
  <si>
    <t>MARTIN ALEJANDRO</t>
  </si>
  <si>
    <t xml:space="preserve">MACANCHI COBOS </t>
  </si>
  <si>
    <t>NOAMI JAMILE</t>
  </si>
  <si>
    <t>MARTIN SEBASTIAN</t>
  </si>
  <si>
    <t>DAVID ALEJANDRO</t>
  </si>
  <si>
    <t xml:space="preserve">RIVAS GOMEZ </t>
  </si>
  <si>
    <t>PEDRO PABLO</t>
  </si>
  <si>
    <t xml:space="preserve">QUIMBIULCO CAIZA </t>
  </si>
  <si>
    <t>JHUSTIN ARIEL</t>
  </si>
  <si>
    <t xml:space="preserve">TOVAR NIETO </t>
  </si>
  <si>
    <t>MARIA PAULA</t>
  </si>
  <si>
    <t>DIEGO FRANCISCO</t>
  </si>
  <si>
    <t xml:space="preserve">VILLEGAS ALBAN </t>
  </si>
  <si>
    <t>JUAN ANGEL</t>
  </si>
  <si>
    <t xml:space="preserve">ARIAS SEVILLANO </t>
  </si>
  <si>
    <t>LISETH</t>
  </si>
  <si>
    <t xml:space="preserve">SIMBA VASQUEZ </t>
  </si>
  <si>
    <t>LISSETH  ALEJANDRA</t>
  </si>
  <si>
    <t xml:space="preserve">AGUILERA FLORES </t>
  </si>
  <si>
    <t>PABLO GABRIEL</t>
  </si>
  <si>
    <t xml:space="preserve">COLLAGUAZO CANGAS </t>
  </si>
  <si>
    <t>AMBAR CAROLINA</t>
  </si>
  <si>
    <t xml:space="preserve">CABEZAS SHUGULI </t>
  </si>
  <si>
    <t>CRISTAL SAMANTHA</t>
  </si>
  <si>
    <t xml:space="preserve">GALEAS BAUTISTA </t>
  </si>
  <si>
    <t>JORGE ANDRES</t>
  </si>
  <si>
    <t xml:space="preserve">SAAVEDRA GUANO </t>
  </si>
  <si>
    <t>PABLO FERNANDO</t>
  </si>
  <si>
    <t xml:space="preserve">ZAMORA CEVALLOS </t>
  </si>
  <si>
    <t>HILLARY ABIGAIL</t>
  </si>
  <si>
    <t xml:space="preserve">CALVA TELLO </t>
  </si>
  <si>
    <t>ANDRÉS SEBASTIAN</t>
  </si>
  <si>
    <t>JUAN ANDRÉS</t>
  </si>
  <si>
    <t xml:space="preserve">NEGRETE TELLO </t>
  </si>
  <si>
    <t>KAMILA ANAHI</t>
  </si>
  <si>
    <t xml:space="preserve">TAMAYO VELASTEGUI </t>
  </si>
  <si>
    <t>VALERY ESTEFANIA</t>
  </si>
  <si>
    <t xml:space="preserve">MALDONADO VINCES </t>
  </si>
  <si>
    <t>JUAN ADRIAN</t>
  </si>
  <si>
    <t xml:space="preserve">MEDINA OÑA </t>
  </si>
  <si>
    <t>PAULA ODALIS</t>
  </si>
  <si>
    <t>GARCIA RAMIREZ</t>
  </si>
  <si>
    <t xml:space="preserve">MOSCOSO CEVALLOS </t>
  </si>
  <si>
    <t>MATIAS FRANCISCO</t>
  </si>
  <si>
    <t xml:space="preserve">SANCHEZ RIVERA </t>
  </si>
  <si>
    <t>JOSUE MATEO</t>
  </si>
  <si>
    <t xml:space="preserve">VASQUEZ ZAMORA </t>
  </si>
  <si>
    <t>MELANIE ARIANA</t>
  </si>
  <si>
    <t xml:space="preserve">POZO RIVERA </t>
  </si>
  <si>
    <t>PAULA DANIELA</t>
  </si>
  <si>
    <t xml:space="preserve">MORALES VERDESOTO </t>
  </si>
  <si>
    <t>SEBASTIAN PATRICIO</t>
  </si>
  <si>
    <t xml:space="preserve">DIAZ SALVADOR </t>
  </si>
  <si>
    <t>ALFREDO DAVID</t>
  </si>
  <si>
    <t xml:space="preserve">CARRILLO RICARDO </t>
  </si>
  <si>
    <t>NAYELI ALEJANDRA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</si>
  <si>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</si>
  <si>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</si>
  <si>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</si>
  <si>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</si>
  <si>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VARGAS AGUIRRE           </t>
  </si>
  <si>
    <t>HELLEN SAMANTHA</t>
  </si>
  <si>
    <t xml:space="preserve">YANEZ PEÑARRETA </t>
  </si>
  <si>
    <t>GERMAN SEBASTIAN</t>
  </si>
  <si>
    <t>SALGUERO DELGADO</t>
  </si>
  <si>
    <t xml:space="preserve"> MARTIN SEBASTIAN</t>
  </si>
  <si>
    <t>VELASQUEZ ERAZO</t>
  </si>
  <si>
    <t>ONTANEDA PADILLA</t>
  </si>
  <si>
    <t>CARRILLO RICARDO</t>
  </si>
  <si>
    <t xml:space="preserve">MORALES BENITEZ </t>
  </si>
  <si>
    <t xml:space="preserve">CHIPANTASHI CHIPANTASIG </t>
  </si>
  <si>
    <t>DIEGO MISAEL</t>
  </si>
  <si>
    <t>OROZCO LOPEZ</t>
  </si>
  <si>
    <t xml:space="preserve"> KATHERIN NICOLE            </t>
  </si>
  <si>
    <t xml:space="preserve">LÓPEZ SHUGULI </t>
  </si>
  <si>
    <t>AXEL ALEJANDRO</t>
  </si>
  <si>
    <t>GAROFALO PALACIOS</t>
  </si>
  <si>
    <t xml:space="preserve">VILLACRES CASTILLO </t>
  </si>
  <si>
    <t xml:space="preserve"> PAULA  VALENTINA</t>
  </si>
  <si>
    <t xml:space="preserve">JIMENEZ MINA              </t>
  </si>
  <si>
    <t xml:space="preserve">LUIS FELIPE   </t>
  </si>
  <si>
    <t xml:space="preserve">LOPEZ MOREIRA </t>
  </si>
  <si>
    <t xml:space="preserve">GRANDA GAVILANES </t>
  </si>
  <si>
    <t>ADRIANA MISHELLE</t>
  </si>
  <si>
    <t xml:space="preserve">GOMEZ ALCIVAR </t>
  </si>
  <si>
    <t>ELIAS SNEYDER</t>
  </si>
  <si>
    <t xml:space="preserve">MILTON JOSUE </t>
  </si>
  <si>
    <t>CAPA PALLO</t>
  </si>
  <si>
    <t>LLUMIQUINGA DUQUE</t>
  </si>
  <si>
    <t xml:space="preserve">GAROFALO PALACIOS </t>
  </si>
  <si>
    <t>DOMÉNICA ESTEFANIA</t>
  </si>
  <si>
    <t>MENDEZ MOLINA</t>
  </si>
  <si>
    <t>AGUILAR SOTO</t>
  </si>
  <si>
    <t xml:space="preserve">JACOME UTRERAS </t>
  </si>
  <si>
    <t>STEVEN ALEXANDER</t>
  </si>
  <si>
    <t xml:space="preserve">QUICHIMBO MEZA </t>
  </si>
  <si>
    <t>ALISSON DEL PILAR</t>
  </si>
  <si>
    <t xml:space="preserve">RUIZ PROAÑO                             </t>
  </si>
  <si>
    <t>NICOLE SARAI</t>
  </si>
  <si>
    <t>LUIS DANIEL</t>
  </si>
  <si>
    <t xml:space="preserve">RUBIANO MARIN </t>
  </si>
  <si>
    <t>NICOLAS</t>
  </si>
  <si>
    <t>JANURY MAIMOSEL</t>
  </si>
  <si>
    <t xml:space="preserve">LOPEZ SUAREZ </t>
  </si>
  <si>
    <t>MARCO VINICIO</t>
  </si>
  <si>
    <t>DANIELA SALOMÉ</t>
  </si>
  <si>
    <t xml:space="preserve">ESCOBAR CONDE </t>
  </si>
  <si>
    <t>CRISTHOPER EDUARDO</t>
  </si>
  <si>
    <t xml:space="preserve">GARRIDO ANGULO </t>
  </si>
  <si>
    <t>DOMÉNICA FERNANDA</t>
  </si>
  <si>
    <t>VERONICA DANIELA</t>
  </si>
  <si>
    <t xml:space="preserve">YANDUN ROCANO </t>
  </si>
  <si>
    <t>KEVIN PÁUL</t>
  </si>
  <si>
    <t>AGUIRRE CEDEÑO</t>
  </si>
  <si>
    <t xml:space="preserve">ALVAREZ FLORES </t>
  </si>
  <si>
    <t xml:space="preserve">GARZON ALBUJA </t>
  </si>
  <si>
    <t xml:space="preserve">CARVAJAL AYALA </t>
  </si>
  <si>
    <t>LORENA CRISTINA</t>
  </si>
  <si>
    <t xml:space="preserve">ROSERO CUASAPUD </t>
  </si>
  <si>
    <t>JUAN DIEGO</t>
  </si>
  <si>
    <t xml:space="preserve">NUÑEZ ROSERO </t>
  </si>
  <si>
    <t>JHONATAN DAVID</t>
  </si>
  <si>
    <t xml:space="preserve">SOLORZANO HERNANDEZ </t>
  </si>
  <si>
    <t xml:space="preserve"> DANNY CRISTIAN</t>
  </si>
  <si>
    <t xml:space="preserve">HEREDIA CABEZAS </t>
  </si>
  <si>
    <t xml:space="preserve">CAMILA ANAHI                        </t>
  </si>
  <si>
    <t xml:space="preserve">JAYKO FERNANDO            </t>
  </si>
  <si>
    <t>STEVEN FABIAN</t>
  </si>
  <si>
    <t>LAYEDRA CASTRILLON</t>
  </si>
  <si>
    <t>ABRAHAM</t>
  </si>
  <si>
    <t xml:space="preserve">FLORES MURILLO </t>
  </si>
  <si>
    <t>DOMÉNICA SHANTAL</t>
  </si>
  <si>
    <t xml:space="preserve">PAGUAY LEMA </t>
  </si>
  <si>
    <t>DORIS MARGARITA</t>
  </si>
  <si>
    <t xml:space="preserve">GUAYASAMIN DELGADO </t>
  </si>
  <si>
    <t>JENNIFER ANAIS</t>
  </si>
  <si>
    <t xml:space="preserve">NICOLALDE AVALOS </t>
  </si>
  <si>
    <t>JOSE DARIO</t>
  </si>
  <si>
    <t>LUIS NICOLAS</t>
  </si>
  <si>
    <t>MARIA ALEJANDRA</t>
  </si>
  <si>
    <t>JANELY THAIS</t>
  </si>
  <si>
    <t>JORGE DAVID</t>
  </si>
  <si>
    <t>ROMMEL ARIEL</t>
  </si>
  <si>
    <t>CAMILA ALEJANDRA</t>
  </si>
  <si>
    <t>STIVEN JOEL</t>
  </si>
  <si>
    <t>DIEGO MARTIN</t>
  </si>
  <si>
    <t xml:space="preserve">OLMEDO CEVALLOS </t>
  </si>
  <si>
    <t>TOMAS MATEO</t>
  </si>
  <si>
    <t>MELANIE ANAHI</t>
  </si>
  <si>
    <t>NAHOMY RACHELLE</t>
  </si>
  <si>
    <t>SARA MICAELA</t>
  </si>
  <si>
    <t>ANA LUCIA</t>
  </si>
  <si>
    <t xml:space="preserve">GUAYAQUIL RODRIGUEZ </t>
  </si>
  <si>
    <t xml:space="preserve">ROLDAN FELIX </t>
  </si>
  <si>
    <t>BIANCA VALENTINA</t>
  </si>
  <si>
    <t xml:space="preserve">CHONATA ALVAREZ </t>
  </si>
  <si>
    <t>WILLIAM ANDRES</t>
  </si>
  <si>
    <t xml:space="preserve">ENRIQUEZ CHAVEZ </t>
  </si>
  <si>
    <t>MATEO SEBASTIAN</t>
  </si>
  <si>
    <t xml:space="preserve">ROMERO ARMIJO </t>
  </si>
  <si>
    <t>JOSE DANIEL</t>
  </si>
  <si>
    <t xml:space="preserve">MALDONADO MENOSCAL </t>
  </si>
  <si>
    <t>CAMILA LISSETH</t>
  </si>
  <si>
    <t>MATEO ALEJANDRO</t>
  </si>
  <si>
    <t xml:space="preserve">ESPINOZA ROBLES </t>
  </si>
  <si>
    <t>SHEYLLA DAYANA</t>
  </si>
  <si>
    <t xml:space="preserve">CASTELLANOS SOTO </t>
  </si>
  <si>
    <t xml:space="preserve">MORALES ROJAS </t>
  </si>
  <si>
    <t xml:space="preserve">ALVAREZ SHUGULI </t>
  </si>
  <si>
    <t xml:space="preserve">CARRERA ZAMBRANO </t>
  </si>
  <si>
    <t xml:space="preserve">ESPINOSA BARRENO </t>
  </si>
  <si>
    <t>EUNICE ANTONELLA</t>
  </si>
  <si>
    <t xml:space="preserve">VALLE DÁVILA </t>
  </si>
  <si>
    <t>ARIEL ALEJANDRO</t>
  </si>
  <si>
    <t>ISAAC ALEXANDER</t>
  </si>
  <si>
    <t xml:space="preserve">YUGCHA ERAZO </t>
  </si>
  <si>
    <t xml:space="preserve">ARIAMA YADIRE         </t>
  </si>
  <si>
    <t xml:space="preserve">CAMINO ESPINOSA </t>
  </si>
  <si>
    <t>AYLEN MELISSA</t>
  </si>
  <si>
    <t xml:space="preserve">QUIROZ VOSMEDIANO </t>
  </si>
  <si>
    <t>TAHIZ DANIELA</t>
  </si>
  <si>
    <t xml:space="preserve">ROMERO RUIZ </t>
  </si>
  <si>
    <t xml:space="preserve">CURILLO JUCA </t>
  </si>
  <si>
    <t xml:space="preserve">GUACHÁN CHUGÁ </t>
  </si>
  <si>
    <t xml:space="preserve">GONZALEZ NEGRETE </t>
  </si>
  <si>
    <t>ESTEFANNY DANIELA</t>
  </si>
  <si>
    <t>KARLA STEPHANIE</t>
  </si>
  <si>
    <t>FERNANDO MARCEL</t>
  </si>
  <si>
    <t>STALIN</t>
  </si>
  <si>
    <t>EIMY LISBETH</t>
  </si>
  <si>
    <t>CHANTAL ALEJANDRA</t>
  </si>
  <si>
    <t xml:space="preserve">BENAVIDES ECHEVERRIA </t>
  </si>
  <si>
    <t>CARLA MILENA</t>
  </si>
  <si>
    <t xml:space="preserve">SALAZAR CARDENAS </t>
  </si>
  <si>
    <t>WALTER IVAN</t>
  </si>
  <si>
    <t>MARIA FERNANDA</t>
  </si>
  <si>
    <t xml:space="preserve">MONTALVO GRIJALVA </t>
  </si>
  <si>
    <t>PAUL ALEXANDER</t>
  </si>
  <si>
    <t>CHRISTOPHER MAURICIO</t>
  </si>
  <si>
    <t xml:space="preserve">RUALES PROAÑO </t>
  </si>
  <si>
    <t>JOEL ESTYP</t>
  </si>
  <si>
    <t xml:space="preserve">OSORIO MORENO </t>
  </si>
  <si>
    <t>KARLA ANAHY</t>
  </si>
  <si>
    <t xml:space="preserve">ATIENCIA LAINES </t>
  </si>
  <si>
    <t>ARIEL FRANCISCO</t>
  </si>
  <si>
    <t xml:space="preserve">OYOLA ERAZO </t>
  </si>
  <si>
    <t>MELANY CAMILA</t>
  </si>
  <si>
    <t xml:space="preserve">MENDOZA CHAMORRO </t>
  </si>
  <si>
    <t xml:space="preserve">GONZALEZ JEREZ </t>
  </si>
  <si>
    <t xml:space="preserve">FARINANGO UNAPUCHA </t>
  </si>
  <si>
    <t xml:space="preserve">CONDE TAPIA </t>
  </si>
  <si>
    <t>ANTHONY SEBASTINA</t>
  </si>
  <si>
    <t xml:space="preserve">MORA CHAGUAY </t>
  </si>
  <si>
    <t>MILENA SOPHIA</t>
  </si>
  <si>
    <t xml:space="preserve">HEREDIA ROMERO </t>
  </si>
  <si>
    <t>DAVID MIJAEL</t>
  </si>
  <si>
    <t xml:space="preserve">RUIZ CARRION </t>
  </si>
  <si>
    <t xml:space="preserve">CARRILLO MARTINEZ </t>
  </si>
  <si>
    <t xml:space="preserve">CASTELLANOS VASCONEZ </t>
  </si>
  <si>
    <t>ALANIS ISABELLA</t>
  </si>
  <si>
    <t xml:space="preserve">MEDINA BOCCA </t>
  </si>
  <si>
    <t>MARIA BELEN</t>
  </si>
  <si>
    <t>EDITH VALERIA</t>
  </si>
  <si>
    <t xml:space="preserve">BOLAÑOS ESPIN </t>
  </si>
  <si>
    <t>ANTHONY RODOLFO</t>
  </si>
  <si>
    <t xml:space="preserve">TAMAYO VELA </t>
  </si>
  <si>
    <t>CESAR ADRIAN</t>
  </si>
  <si>
    <t xml:space="preserve">QUINGA NOLIVOS </t>
  </si>
  <si>
    <t>ARIANNA ROMINA</t>
  </si>
  <si>
    <t xml:space="preserve">SALGUERO JACOME </t>
  </si>
  <si>
    <t>NAYELHI MIKAELA</t>
  </si>
  <si>
    <t xml:space="preserve">ULLOA VALLEJO </t>
  </si>
  <si>
    <t xml:space="preserve">LOPEZ ALARCON </t>
  </si>
  <si>
    <t>MELANIE ALEJANDRA</t>
  </si>
  <si>
    <t xml:space="preserve">ROMO GAMBOA </t>
  </si>
  <si>
    <t>MARLON EDUARDO</t>
  </si>
  <si>
    <t>MARTINA ISABELLA</t>
  </si>
  <si>
    <t xml:space="preserve">SHUGULI GUAMUSI </t>
  </si>
  <si>
    <t>ANAHI KAROLINA</t>
  </si>
  <si>
    <t xml:space="preserve">SANTACRUZ CHUCHUCA </t>
  </si>
  <si>
    <t>JUAN PABLO</t>
  </si>
  <si>
    <t xml:space="preserve">MORALES MUQUINCHO </t>
  </si>
  <si>
    <t>URIEL MATEO</t>
  </si>
  <si>
    <t xml:space="preserve">PALLO MINANGO </t>
  </si>
  <si>
    <t xml:space="preserve">URGILES RODRIGUEZ </t>
  </si>
  <si>
    <t>DANIELA ANAHÍ</t>
  </si>
  <si>
    <t>MELANIE DANIELA</t>
  </si>
  <si>
    <t xml:space="preserve">GARCIA SOLIS </t>
  </si>
  <si>
    <t xml:space="preserve">JEAN CARLO                 </t>
  </si>
  <si>
    <t xml:space="preserve">RAMOS PEÑA </t>
  </si>
  <si>
    <t xml:space="preserve">CORTÉZ CEVALLOS </t>
  </si>
  <si>
    <t>AARON MAXIMILIANO</t>
  </si>
  <si>
    <t xml:space="preserve">ACOSTA NOGUERA </t>
  </si>
  <si>
    <t>STEVEN RONALDO</t>
  </si>
  <si>
    <t xml:space="preserve">LÓPEZ MEJÍA </t>
  </si>
  <si>
    <t>LESLIE ALEJANDRA</t>
  </si>
  <si>
    <t>NOVOA CAZAR</t>
  </si>
  <si>
    <t>MARIA CRISTINA</t>
  </si>
  <si>
    <t>OROSCO VELASTEGUI</t>
  </si>
  <si>
    <t>JOSE ANDRES</t>
  </si>
  <si>
    <t xml:space="preserve">SIERRA SUAREZ </t>
  </si>
  <si>
    <t xml:space="preserve">EMILY ESTEFANIA           </t>
  </si>
  <si>
    <t xml:space="preserve">GUAMAN QUINTANILLA </t>
  </si>
  <si>
    <t>MENTOR SEBASTIAN</t>
  </si>
  <si>
    <t xml:space="preserve">ELDREDGE CEVALLOS </t>
  </si>
  <si>
    <t>YOSHUA ISRAEL</t>
  </si>
  <si>
    <t xml:space="preserve">KARELYS NICOLE               </t>
  </si>
  <si>
    <t xml:space="preserve">SHUGULI DIGUAY </t>
  </si>
  <si>
    <t xml:space="preserve">CALAHORRANO HIDALGO </t>
  </si>
  <si>
    <t>DOMÉNICA ANAHI</t>
  </si>
  <si>
    <t xml:space="preserve">ORTIZ DIGUAY </t>
  </si>
  <si>
    <t xml:space="preserve">CAMILA SALOME    </t>
  </si>
  <si>
    <t xml:space="preserve">PANTOJA CEVALLOS </t>
  </si>
  <si>
    <t xml:space="preserve">DYLLAN SALVADOR          </t>
  </si>
  <si>
    <t>FERNANDO JAVIER</t>
  </si>
  <si>
    <t xml:space="preserve">ALCANTARA ROMERO </t>
  </si>
  <si>
    <t>ANA CAMILA</t>
  </si>
  <si>
    <t>ALTAMIRANO GARZON</t>
  </si>
  <si>
    <t xml:space="preserve">GRANDA CORREA </t>
  </si>
  <si>
    <t xml:space="preserve">SALAZAR LAGUAPILLO </t>
  </si>
  <si>
    <t>REBECA SARAI</t>
  </si>
  <si>
    <t xml:space="preserve">LÓPEZ LOMAS </t>
  </si>
  <si>
    <t>OLIVER OMAR</t>
  </si>
  <si>
    <t xml:space="preserve">CHANTERA SANGUÑA </t>
  </si>
  <si>
    <t>PAOLA ALEJANDRA</t>
  </si>
  <si>
    <t xml:space="preserve">VASQUEZ VELIZ </t>
  </si>
  <si>
    <t>PAUL SANTIAGO</t>
  </si>
  <si>
    <t>CARDENAS VIVANCO</t>
  </si>
  <si>
    <t>EVANS ANDRES</t>
  </si>
  <si>
    <t xml:space="preserve">CASTRO PACHECO </t>
  </si>
  <si>
    <t xml:space="preserve">VACA ESTRELLA </t>
  </si>
  <si>
    <t>JOSEPH PAUL</t>
  </si>
  <si>
    <t>LIC. ANIXA ALBUJA</t>
  </si>
  <si>
    <t>LIC. ALEXANDRA GALLEGO</t>
  </si>
  <si>
    <t>DRA. MARTHA LLUMIQUINGA</t>
  </si>
  <si>
    <t xml:space="preserve">SANCHEZ CUENCA </t>
  </si>
  <si>
    <t>DOMENICA DEL CISNE</t>
  </si>
  <si>
    <t xml:space="preserve">SHASKIA NICOLE           </t>
  </si>
  <si>
    <t xml:space="preserve">PÉREZ VALDERRAMA </t>
  </si>
  <si>
    <t>ANDRÉS FELIPE</t>
  </si>
  <si>
    <t>9NO AÑO "A" (BÁSICA SUPERIOR)</t>
  </si>
  <si>
    <t>9NO AÑO "B" (BÁSICA SUPERIOR)</t>
  </si>
  <si>
    <t>3ER. AÑO "A" (BÁSICA ELEMENTAL)</t>
  </si>
  <si>
    <t>4TO. AÑO "B" (BÁSICA ELEMENTAL)</t>
  </si>
  <si>
    <t>3ER. AÑO "B" (BÁSICA ELEMENTAL)</t>
  </si>
  <si>
    <t>VEGA GUNSHA</t>
  </si>
  <si>
    <t>RODRIGUEZ CORREA</t>
  </si>
  <si>
    <t>ALISON MONSERRATE</t>
  </si>
  <si>
    <t>NADIA PRISCILA</t>
  </si>
  <si>
    <t>QUEZADA PALACIOS</t>
  </si>
  <si>
    <t>MINANGO PALLO</t>
  </si>
  <si>
    <t>CAMILA APRIL</t>
  </si>
  <si>
    <t>CAICEDO  PASPUEL</t>
  </si>
  <si>
    <t>MELANY VANESSA</t>
  </si>
  <si>
    <t>VIERA ACHIG</t>
  </si>
  <si>
    <t>ESTEBAN MAURICIO</t>
  </si>
  <si>
    <t>SERGIO ANDRES</t>
  </si>
  <si>
    <t>GUAMAN COBOS</t>
  </si>
  <si>
    <t>EMILY POLETH</t>
  </si>
  <si>
    <t xml:space="preserve">VEGA GUNSHA </t>
  </si>
  <si>
    <t>KATHERINE JASMIN</t>
  </si>
  <si>
    <t xml:space="preserve">RODRIGUEZ CABRERA </t>
  </si>
  <si>
    <t>NERY JHOAN</t>
  </si>
  <si>
    <t xml:space="preserve">NEGRETE OBANDO </t>
  </si>
  <si>
    <t>RENATO JOSUE</t>
  </si>
  <si>
    <t xml:space="preserve">CORREA ROJAS </t>
  </si>
  <si>
    <t>CARLOS ISAAC</t>
  </si>
  <si>
    <t>GLAS</t>
  </si>
  <si>
    <t>AILEEN MICAELA</t>
  </si>
  <si>
    <t xml:space="preserve">BORJA NAVARRETE </t>
  </si>
  <si>
    <t>ABIGAIL JHOANSELLY</t>
  </si>
  <si>
    <t xml:space="preserve">TIBAN CANTOS </t>
  </si>
  <si>
    <t xml:space="preserve">CAROLYN IBETH  </t>
  </si>
  <si>
    <t>TUFIÑO SISA</t>
  </si>
  <si>
    <t>ESTEBAN MATIAS</t>
  </si>
  <si>
    <t>PENAGOS GRANDA</t>
  </si>
  <si>
    <t>ANDREA CAROLINA</t>
  </si>
  <si>
    <t>JAIRO ALEXIS</t>
  </si>
  <si>
    <t>VIZUETE  SILVA</t>
  </si>
  <si>
    <t>ALEXANDER MARCELO</t>
  </si>
  <si>
    <t>VIZCAINO CEVALLOS</t>
  </si>
  <si>
    <t>ISMAEL ESAU</t>
  </si>
  <si>
    <t>GARCIA SHUGULI</t>
  </si>
  <si>
    <t>CAMACHO FIERRO</t>
  </si>
  <si>
    <t>GENESIS NAOMI</t>
  </si>
  <si>
    <t>COVER 12/09/2012</t>
  </si>
  <si>
    <t>POSTER 12/09/2012</t>
  </si>
  <si>
    <t>POSTER 13/09/2012</t>
  </si>
  <si>
    <t>black hair 13/09/2012</t>
  </si>
  <si>
    <t>my name is 12/09/2012</t>
  </si>
  <si>
    <t>my name 12/09/2012</t>
  </si>
  <si>
    <t>ab</t>
  </si>
  <si>
    <t>EVALUACION INICIAL 9/11/2012</t>
  </si>
  <si>
    <t>Others in grammar</t>
  </si>
  <si>
    <t>word order</t>
  </si>
  <si>
    <t>to be/ to do</t>
  </si>
  <si>
    <t>vocab. 1</t>
  </si>
  <si>
    <t>vocab. 2</t>
  </si>
  <si>
    <t>reading</t>
  </si>
  <si>
    <t>writing</t>
  </si>
  <si>
    <t>DIAZ</t>
  </si>
  <si>
    <t>SAMANTHA</t>
  </si>
  <si>
    <t>computer room 9/14/2012</t>
  </si>
  <si>
    <t>brown hair 14/09/2012</t>
  </si>
  <si>
    <t>3ER AÑO DE BACHILLERATO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</si>
  <si>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</si>
  <si>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</si>
  <si>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</si>
  <si>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</si>
  <si>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</si>
  <si>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</si>
  <si>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</si>
  <si>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</si>
  <si>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</si>
  <si>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</si>
  <si>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</si>
  <si>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</si>
  <si>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</si>
  <si>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</si>
  <si>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</si>
  <si>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</si>
  <si>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</si>
  <si>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</si>
  <si>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</si>
  <si>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</si>
  <si>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</si>
  <si>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</si>
  <si>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</si>
  <si>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</si>
  <si>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</si>
  <si>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</si>
  <si>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</si>
  <si>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</si>
  <si>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</si>
  <si>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</si>
  <si>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</si>
  <si>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</si>
  <si>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</si>
  <si>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</si>
  <si>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</si>
  <si>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music room 9/17/2012</t>
  </si>
  <si>
    <t>art room 9/20/2012</t>
  </si>
  <si>
    <t>library 9/20/2012</t>
  </si>
  <si>
    <t>JACOME</t>
  </si>
  <si>
    <t>KAREN</t>
  </si>
  <si>
    <t>initial test 9/13/2012</t>
  </si>
  <si>
    <t>blond hair 9/20/2012</t>
  </si>
  <si>
    <t>SPEAKING AND READING 9/14/2012 9/20/2012</t>
  </si>
  <si>
    <t>initial test</t>
  </si>
  <si>
    <t>my name is</t>
  </si>
  <si>
    <t xml:space="preserve">brown hair </t>
  </si>
  <si>
    <t>blond hair</t>
  </si>
  <si>
    <t>computer room</t>
  </si>
  <si>
    <t>ROMERO</t>
  </si>
  <si>
    <t>JARITH</t>
  </si>
  <si>
    <t>JUANITA</t>
  </si>
  <si>
    <t>GONZALEZ</t>
  </si>
  <si>
    <t>vocabulary pictures 9/21/2012</t>
  </si>
  <si>
    <t>classroom 9/21/2012</t>
  </si>
  <si>
    <t>ANDRES</t>
  </si>
  <si>
    <t>EYES 9/20/2012</t>
  </si>
  <si>
    <t>blond hair 9/21/2012</t>
  </si>
  <si>
    <t>initial evaluation 9/13/2012</t>
  </si>
  <si>
    <t>classwork p. 6 9/26/2012</t>
  </si>
  <si>
    <t>p. 6 classwork 9/26/2012</t>
  </si>
  <si>
    <t>-</t>
  </si>
  <si>
    <t>rg p. 7 9/27/2012</t>
  </si>
  <si>
    <t>homework questions and answers 9/25/2012</t>
  </si>
  <si>
    <t>classwork - Germanic Peoples chart 9/25/2012</t>
  </si>
  <si>
    <t>listening comprehension 9/14/2012</t>
  </si>
  <si>
    <t>homework byzantines and germans 9/14/2012</t>
  </si>
  <si>
    <t>homework</t>
  </si>
  <si>
    <t>classwork</t>
  </si>
  <si>
    <t>groupwork</t>
  </si>
  <si>
    <t>test</t>
  </si>
  <si>
    <t>pb. P. 4,5 9/23/2012</t>
  </si>
  <si>
    <t>promedio</t>
  </si>
  <si>
    <t xml:space="preserve"> </t>
  </si>
  <si>
    <t>KARLA MILENA</t>
  </si>
  <si>
    <t>numbers 1-5 9/25/2012</t>
  </si>
  <si>
    <t>eyes 9/25/2012</t>
  </si>
  <si>
    <t>plans for the weekend 9/28/2012</t>
  </si>
  <si>
    <t>JERLY</t>
  </si>
  <si>
    <t>numbers 09/25/2012</t>
  </si>
  <si>
    <t>vocabulary pictures 09/25/2012</t>
  </si>
  <si>
    <t>eyes 09/28/2012</t>
  </si>
  <si>
    <t>sorting of vocabulary 09/27/2012</t>
  </si>
  <si>
    <t>furniture and appliances 09/27/2012</t>
  </si>
  <si>
    <t>furniture and appliances 09/28/2012</t>
  </si>
  <si>
    <t>quiz 08/10/2012 p. 21</t>
  </si>
  <si>
    <t>pb. P. 4,5</t>
  </si>
  <si>
    <t>rani activity 10/1/2012</t>
  </si>
  <si>
    <t>rg, p. 8 10/5/2012</t>
  </si>
  <si>
    <t>pb. P. 6-7 10/8/2012</t>
  </si>
  <si>
    <t>sexual education homework</t>
  </si>
  <si>
    <t>dots connection 11/10/2012 p. 4</t>
  </si>
  <si>
    <t>rooms recognition with numbers 11/10/2012 p. 4</t>
  </si>
  <si>
    <t>operations with colors 11/10/2012 p. 5</t>
  </si>
  <si>
    <t>book p. 5 11/10/2012</t>
  </si>
  <si>
    <t>book p. 6 11/10/2012</t>
  </si>
  <si>
    <t>book p. 7 11/10/2012</t>
  </si>
  <si>
    <t>s l</t>
  </si>
  <si>
    <t>book p. 4 11/10/2012</t>
  </si>
  <si>
    <t>S L</t>
  </si>
  <si>
    <t>AB</t>
  </si>
  <si>
    <t>dictation  THE ARRIVAL OF THE GERMANS 9/14/2012</t>
  </si>
  <si>
    <t>homework - p. 132 propositions and copy 10/9/2012</t>
  </si>
  <si>
    <t>dictation AN AGRARIAN ECONOMY 10/9/2012</t>
  </si>
  <si>
    <t>classwork - visigoths propositions and picture 10/9/2012</t>
  </si>
  <si>
    <t>p.b. p. 6-7 11/10/2012</t>
  </si>
  <si>
    <t>rg. P. 8 11/10/2012</t>
  </si>
  <si>
    <t>rg. P. 7 11/10/2012</t>
  </si>
  <si>
    <t>rg. P. 9 11/10/2012</t>
  </si>
  <si>
    <t>initial test 13/9/2012</t>
  </si>
  <si>
    <t>p. 5</t>
  </si>
  <si>
    <t>p. 6</t>
  </si>
  <si>
    <t>numbers 16/10/2012</t>
  </si>
  <si>
    <t>p. 8 15/10/2012</t>
  </si>
  <si>
    <t>p.  9 15/10/2012</t>
  </si>
  <si>
    <t>leccion p. 7 19/10/2012</t>
  </si>
  <si>
    <t>leccion p. 5 17/10/2012</t>
  </si>
  <si>
    <t>p. 6 19/10/2012</t>
  </si>
  <si>
    <t>p. 7 19/10/2012</t>
  </si>
  <si>
    <t>p. 4 17/10/2012</t>
  </si>
  <si>
    <t>p. 5 17/10/2012</t>
  </si>
  <si>
    <t xml:space="preserve">p. 5 </t>
  </si>
  <si>
    <t>p. 8-9</t>
  </si>
  <si>
    <t>vocabulary p. 8 2/10/2012</t>
  </si>
  <si>
    <t>rules handicraft 15/10/2012</t>
  </si>
  <si>
    <t>schedule 19/10/2012</t>
  </si>
  <si>
    <t>p. 4</t>
  </si>
  <si>
    <t>promedio grises</t>
  </si>
  <si>
    <t>PRUEBA</t>
  </si>
  <si>
    <t>PRUEBA 20%</t>
  </si>
  <si>
    <t>PARCIAL</t>
  </si>
  <si>
    <t>TAI</t>
  </si>
  <si>
    <t>AIC</t>
  </si>
  <si>
    <t>AGC</t>
  </si>
  <si>
    <t>L</t>
  </si>
  <si>
    <t>POSTER</t>
  </si>
  <si>
    <t>PAG</t>
  </si>
  <si>
    <t>brown hair 18/9/2012</t>
  </si>
  <si>
    <t>P. 7</t>
  </si>
  <si>
    <t>book</t>
  </si>
  <si>
    <t>notebook</t>
  </si>
  <si>
    <t>action words 16/10/2012</t>
  </si>
  <si>
    <t>5 senses 18/10/2012</t>
  </si>
  <si>
    <t>parts of the eye 18/10/2012</t>
  </si>
  <si>
    <t>PLANS FOR NEXT WEEKEND</t>
  </si>
  <si>
    <t>HELLO HELLO 11/9/2012</t>
  </si>
  <si>
    <t>p. 16,17</t>
  </si>
  <si>
    <t>vocab. P. 4-5-6</t>
  </si>
  <si>
    <t xml:space="preserve">p. 16-17 </t>
  </si>
  <si>
    <t>quiz p. 22</t>
  </si>
  <si>
    <t>quiz p. 23</t>
  </si>
  <si>
    <t>p. 8</t>
  </si>
  <si>
    <t>p. 9</t>
  </si>
  <si>
    <t>p. 12</t>
  </si>
  <si>
    <t>p. 16</t>
  </si>
  <si>
    <t xml:space="preserve">numbers </t>
  </si>
  <si>
    <t>operations</t>
  </si>
  <si>
    <t>action pictures</t>
  </si>
  <si>
    <t>numbers</t>
  </si>
  <si>
    <t>.</t>
  </si>
</sst>
</file>

<file path=xl/styles.xml><?xml version="1.0" encoding="utf-8"?>
<styleSheet xmlns="http://schemas.openxmlformats.org/spreadsheetml/2006/main">
  <numFmts count="3">
    <numFmt numFmtId="182" formatCode="_ [$€-2]\ * #,##0.00_ ;_ [$€-2]\ * \-#,##0.00_ ;_ [$€-2]\ * &quot;-&quot;??_ "/>
    <numFmt numFmtId="183" formatCode="0.0"/>
    <numFmt numFmtId="184" formatCode="0.000"/>
  </numFmts>
  <fonts count="12">
    <font>
      <sz val="10"/>
      <name val="Comic Sans MS"/>
    </font>
    <font>
      <sz val="10"/>
      <name val="Comic Sans MS"/>
    </font>
    <font>
      <sz val="1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2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6" fillId="2" borderId="0" xfId="0" applyFont="1" applyFill="1" applyAlignment="1"/>
    <xf numFmtId="0" fontId="5" fillId="2" borderId="0" xfId="0" applyFont="1" applyFill="1" applyAlignment="1"/>
    <xf numFmtId="0" fontId="2" fillId="2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Border="1"/>
    <xf numFmtId="0" fontId="8" fillId="0" borderId="1" xfId="0" applyFont="1" applyFill="1" applyBorder="1" applyAlignment="1"/>
    <xf numFmtId="0" fontId="8" fillId="0" borderId="3" xfId="0" applyFont="1" applyFill="1" applyBorder="1"/>
    <xf numFmtId="1" fontId="10" fillId="0" borderId="1" xfId="0" applyNumberFormat="1" applyFont="1" applyBorder="1"/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/>
    <xf numFmtId="1" fontId="10" fillId="0" borderId="1" xfId="0" applyNumberFormat="1" applyFont="1" applyFill="1" applyBorder="1"/>
    <xf numFmtId="1" fontId="8" fillId="2" borderId="1" xfId="0" applyNumberFormat="1" applyFont="1" applyFill="1" applyBorder="1"/>
    <xf numFmtId="0" fontId="8" fillId="0" borderId="2" xfId="0" applyFont="1" applyFill="1" applyBorder="1" applyAlignment="1"/>
    <xf numFmtId="0" fontId="8" fillId="0" borderId="2" xfId="0" applyFont="1" applyFill="1" applyBorder="1"/>
    <xf numFmtId="0" fontId="8" fillId="2" borderId="0" xfId="0" applyFont="1" applyFill="1"/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/>
    <xf numFmtId="1" fontId="8" fillId="2" borderId="0" xfId="0" applyNumberFormat="1" applyFont="1" applyFill="1"/>
    <xf numFmtId="1" fontId="8" fillId="3" borderId="1" xfId="0" applyNumberFormat="1" applyFont="1" applyFill="1" applyBorder="1"/>
    <xf numFmtId="1" fontId="7" fillId="0" borderId="1" xfId="0" applyNumberFormat="1" applyFont="1" applyBorder="1"/>
    <xf numFmtId="1" fontId="7" fillId="0" borderId="1" xfId="0" applyNumberFormat="1" applyFont="1" applyFill="1" applyBorder="1"/>
    <xf numFmtId="1" fontId="7" fillId="0" borderId="0" xfId="0" applyNumberFormat="1" applyFont="1" applyBorder="1"/>
    <xf numFmtId="1" fontId="8" fillId="2" borderId="0" xfId="0" applyNumberFormat="1" applyFont="1" applyFill="1" applyBorder="1"/>
    <xf numFmtId="0" fontId="8" fillId="3" borderId="2" xfId="0" applyFont="1" applyFill="1" applyBorder="1" applyAlignment="1"/>
    <xf numFmtId="0" fontId="8" fillId="0" borderId="2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textRotation="90"/>
    </xf>
    <xf numFmtId="2" fontId="3" fillId="0" borderId="0" xfId="0" applyNumberFormat="1" applyFont="1" applyFill="1" applyAlignment="1"/>
    <xf numFmtId="2" fontId="6" fillId="0" borderId="0" xfId="0" applyNumberFormat="1" applyFont="1" applyFill="1" applyAlignment="1"/>
    <xf numFmtId="2" fontId="4" fillId="0" borderId="0" xfId="0" applyNumberFormat="1" applyFont="1" applyFill="1" applyAlignment="1"/>
    <xf numFmtId="2" fontId="5" fillId="0" borderId="0" xfId="0" applyNumberFormat="1" applyFont="1" applyFill="1" applyAlignment="1"/>
    <xf numFmtId="2" fontId="8" fillId="0" borderId="0" xfId="0" applyNumberFormat="1" applyFont="1" applyFill="1"/>
    <xf numFmtId="2" fontId="9" fillId="0" borderId="1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8" fillId="0" borderId="1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/>
    <xf numFmtId="2" fontId="8" fillId="0" borderId="1" xfId="0" applyNumberFormat="1" applyFont="1" applyFill="1" applyBorder="1" applyAlignment="1"/>
    <xf numFmtId="2" fontId="7" fillId="0" borderId="0" xfId="0" applyNumberFormat="1" applyFont="1" applyFill="1" applyBorder="1"/>
    <xf numFmtId="2" fontId="7" fillId="0" borderId="1" xfId="0" applyNumberFormat="1" applyFont="1" applyFill="1" applyBorder="1"/>
    <xf numFmtId="2" fontId="8" fillId="0" borderId="2" xfId="0" applyNumberFormat="1" applyFont="1" applyFill="1" applyBorder="1"/>
    <xf numFmtId="2" fontId="8" fillId="0" borderId="2" xfId="0" applyNumberFormat="1" applyFont="1" applyFill="1" applyBorder="1" applyAlignment="1"/>
    <xf numFmtId="2" fontId="7" fillId="3" borderId="1" xfId="0" applyNumberFormat="1" applyFont="1" applyFill="1" applyBorder="1"/>
    <xf numFmtId="2" fontId="8" fillId="3" borderId="2" xfId="0" applyNumberFormat="1" applyFont="1" applyFill="1" applyBorder="1" applyAlignment="1"/>
    <xf numFmtId="2" fontId="8" fillId="0" borderId="1" xfId="0" applyNumberFormat="1" applyFont="1" applyBorder="1"/>
    <xf numFmtId="2" fontId="8" fillId="0" borderId="0" xfId="0" applyNumberFormat="1" applyFont="1" applyFill="1" applyAlignment="1">
      <alignment textRotation="90"/>
    </xf>
    <xf numFmtId="2" fontId="2" fillId="0" borderId="0" xfId="0" applyNumberFormat="1" applyFont="1" applyFill="1"/>
    <xf numFmtId="0" fontId="8" fillId="0" borderId="0" xfId="0" applyFont="1" applyFill="1" applyAlignment="1">
      <alignment horizontal="center" textRotation="90"/>
    </xf>
    <xf numFmtId="0" fontId="9" fillId="0" borderId="2" xfId="0" applyFont="1" applyFill="1" applyBorder="1" applyAlignment="1">
      <alignment horizontal="center" textRotation="90"/>
    </xf>
    <xf numFmtId="2" fontId="8" fillId="0" borderId="1" xfId="0" applyNumberFormat="1" applyFont="1" applyFill="1" applyBorder="1" applyAlignment="1">
      <alignment textRotation="90"/>
    </xf>
    <xf numFmtId="0" fontId="8" fillId="0" borderId="1" xfId="0" applyFont="1" applyFill="1" applyBorder="1" applyAlignment="1">
      <alignment horizontal="center" textRotation="90"/>
    </xf>
    <xf numFmtId="1" fontId="10" fillId="0" borderId="1" xfId="0" applyNumberFormat="1" applyFont="1" applyBorder="1" applyAlignment="1">
      <alignment textRotation="90"/>
    </xf>
    <xf numFmtId="0" fontId="8" fillId="0" borderId="1" xfId="0" applyFont="1" applyFill="1" applyBorder="1" applyAlignment="1">
      <alignment textRotation="90"/>
    </xf>
    <xf numFmtId="1" fontId="8" fillId="0" borderId="0" xfId="0" applyNumberFormat="1" applyFont="1" applyBorder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9" fillId="0" borderId="2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8" fillId="2" borderId="0" xfId="0" applyFont="1" applyFill="1" applyAlignment="1">
      <alignment textRotation="90"/>
    </xf>
    <xf numFmtId="0" fontId="8" fillId="0" borderId="0" xfId="0" applyFont="1" applyFill="1" applyAlignment="1">
      <alignment horizontal="right" textRotation="90"/>
    </xf>
    <xf numFmtId="183" fontId="3" fillId="0" borderId="0" xfId="0" applyNumberFormat="1" applyFont="1" applyFill="1" applyAlignment="1"/>
    <xf numFmtId="183" fontId="4" fillId="0" borderId="0" xfId="0" applyNumberFormat="1" applyFont="1" applyFill="1" applyAlignment="1"/>
    <xf numFmtId="183" fontId="5" fillId="0" borderId="0" xfId="0" applyNumberFormat="1" applyFont="1" applyFill="1" applyAlignment="1"/>
    <xf numFmtId="183" fontId="8" fillId="0" borderId="0" xfId="0" applyNumberFormat="1" applyFont="1" applyFill="1"/>
    <xf numFmtId="183" fontId="8" fillId="0" borderId="1" xfId="0" applyNumberFormat="1" applyFont="1" applyFill="1" applyBorder="1"/>
    <xf numFmtId="183" fontId="8" fillId="0" borderId="1" xfId="0" applyNumberFormat="1" applyFont="1" applyFill="1" applyBorder="1" applyAlignment="1">
      <alignment horizontal="center"/>
    </xf>
    <xf numFmtId="183" fontId="8" fillId="0" borderId="0" xfId="0" applyNumberFormat="1" applyFont="1" applyFill="1" applyAlignment="1">
      <alignment textRotation="90"/>
    </xf>
    <xf numFmtId="183" fontId="2" fillId="0" borderId="0" xfId="0" applyNumberFormat="1" applyFont="1" applyFill="1"/>
    <xf numFmtId="2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Border="1"/>
    <xf numFmtId="2" fontId="8" fillId="0" borderId="4" xfId="0" applyNumberFormat="1" applyFont="1" applyFill="1" applyBorder="1" applyAlignment="1"/>
    <xf numFmtId="2" fontId="8" fillId="0" borderId="3" xfId="0" applyNumberFormat="1" applyFont="1" applyFill="1" applyBorder="1"/>
    <xf numFmtId="2" fontId="3" fillId="4" borderId="0" xfId="0" applyNumberFormat="1" applyFont="1" applyFill="1" applyAlignment="1"/>
    <xf numFmtId="2" fontId="4" fillId="4" borderId="0" xfId="0" applyNumberFormat="1" applyFont="1" applyFill="1" applyAlignment="1"/>
    <xf numFmtId="2" fontId="5" fillId="4" borderId="0" xfId="0" applyNumberFormat="1" applyFont="1" applyFill="1" applyAlignment="1"/>
    <xf numFmtId="2" fontId="8" fillId="4" borderId="0" xfId="0" applyNumberFormat="1" applyFont="1" applyFill="1"/>
    <xf numFmtId="2" fontId="8" fillId="4" borderId="1" xfId="0" applyNumberFormat="1" applyFont="1" applyFill="1" applyBorder="1"/>
    <xf numFmtId="2" fontId="8" fillId="4" borderId="0" xfId="0" applyNumberFormat="1" applyFont="1" applyFill="1" applyAlignment="1">
      <alignment textRotation="90"/>
    </xf>
    <xf numFmtId="2" fontId="2" fillId="4" borderId="0" xfId="0" applyNumberFormat="1" applyFont="1" applyFill="1"/>
    <xf numFmtId="2" fontId="11" fillId="0" borderId="0" xfId="0" applyNumberFormat="1" applyFont="1" applyFill="1"/>
    <xf numFmtId="0" fontId="8" fillId="5" borderId="1" xfId="0" applyFont="1" applyFill="1" applyBorder="1" applyAlignment="1">
      <alignment horizontal="center"/>
    </xf>
    <xf numFmtId="1" fontId="8" fillId="5" borderId="1" xfId="0" applyNumberFormat="1" applyFont="1" applyFill="1" applyBorder="1"/>
    <xf numFmtId="0" fontId="8" fillId="5" borderId="1" xfId="0" applyFont="1" applyFill="1" applyBorder="1" applyAlignment="1"/>
    <xf numFmtId="183" fontId="8" fillId="5" borderId="1" xfId="0" applyNumberFormat="1" applyFont="1" applyFill="1" applyBorder="1"/>
    <xf numFmtId="0" fontId="8" fillId="5" borderId="1" xfId="0" applyFont="1" applyFill="1" applyBorder="1"/>
    <xf numFmtId="0" fontId="8" fillId="5" borderId="0" xfId="0" applyFont="1" applyFill="1"/>
    <xf numFmtId="2" fontId="8" fillId="6" borderId="1" xfId="0" applyNumberFormat="1" applyFont="1" applyFill="1" applyBorder="1"/>
    <xf numFmtId="2" fontId="3" fillId="6" borderId="0" xfId="0" applyNumberFormat="1" applyFont="1" applyFill="1" applyAlignment="1"/>
    <xf numFmtId="2" fontId="4" fillId="6" borderId="0" xfId="0" applyNumberFormat="1" applyFont="1" applyFill="1" applyAlignment="1"/>
    <xf numFmtId="2" fontId="5" fillId="6" borderId="0" xfId="0" applyNumberFormat="1" applyFont="1" applyFill="1" applyAlignment="1"/>
    <xf numFmtId="2" fontId="8" fillId="6" borderId="0" xfId="0" applyNumberFormat="1" applyFont="1" applyFill="1" applyAlignment="1">
      <alignment textRotation="90"/>
    </xf>
    <xf numFmtId="0" fontId="9" fillId="6" borderId="5" xfId="0" applyFont="1" applyFill="1" applyBorder="1" applyAlignment="1">
      <alignment horizontal="center"/>
    </xf>
    <xf numFmtId="2" fontId="8" fillId="6" borderId="0" xfId="0" applyNumberFormat="1" applyFont="1" applyFill="1"/>
    <xf numFmtId="2" fontId="2" fillId="6" borderId="0" xfId="0" applyNumberFormat="1" applyFont="1" applyFill="1"/>
    <xf numFmtId="0" fontId="9" fillId="0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8" fillId="0" borderId="6" xfId="0" applyFont="1" applyFill="1" applyBorder="1"/>
    <xf numFmtId="0" fontId="8" fillId="2" borderId="1" xfId="0" applyFont="1" applyFill="1" applyBorder="1" applyAlignment="1">
      <alignment textRotation="90"/>
    </xf>
    <xf numFmtId="0" fontId="3" fillId="7" borderId="0" xfId="0" applyFont="1" applyFill="1" applyAlignment="1"/>
    <xf numFmtId="2" fontId="3" fillId="7" borderId="0" xfId="0" applyNumberFormat="1" applyFont="1" applyFill="1" applyAlignment="1"/>
    <xf numFmtId="0" fontId="4" fillId="7" borderId="0" xfId="0" applyFont="1" applyFill="1" applyAlignment="1"/>
    <xf numFmtId="2" fontId="4" fillId="7" borderId="0" xfId="0" applyNumberFormat="1" applyFont="1" applyFill="1" applyAlignment="1"/>
    <xf numFmtId="0" fontId="5" fillId="7" borderId="0" xfId="0" applyFont="1" applyFill="1" applyAlignment="1"/>
    <xf numFmtId="2" fontId="5" fillId="7" borderId="0" xfId="0" applyNumberFormat="1" applyFont="1" applyFill="1" applyAlignment="1"/>
    <xf numFmtId="0" fontId="9" fillId="7" borderId="2" xfId="0" applyFont="1" applyFill="1" applyBorder="1" applyAlignment="1">
      <alignment horizontal="center" textRotation="90"/>
    </xf>
    <xf numFmtId="2" fontId="8" fillId="7" borderId="0" xfId="0" applyNumberFormat="1" applyFont="1" applyFill="1" applyAlignment="1">
      <alignment textRotation="90"/>
    </xf>
    <xf numFmtId="0" fontId="9" fillId="7" borderId="2" xfId="0" applyFont="1" applyFill="1" applyBorder="1" applyAlignment="1">
      <alignment horizontal="center"/>
    </xf>
    <xf numFmtId="0" fontId="8" fillId="7" borderId="1" xfId="0" applyFont="1" applyFill="1" applyBorder="1" applyAlignment="1"/>
    <xf numFmtId="2" fontId="8" fillId="7" borderId="1" xfId="0" applyNumberFormat="1" applyFont="1" applyFill="1" applyBorder="1"/>
    <xf numFmtId="0" fontId="8" fillId="7" borderId="1" xfId="0" applyFont="1" applyFill="1" applyBorder="1"/>
    <xf numFmtId="0" fontId="8" fillId="7" borderId="2" xfId="0" applyFont="1" applyFill="1" applyBorder="1" applyAlignment="1"/>
    <xf numFmtId="0" fontId="8" fillId="7" borderId="2" xfId="0" applyFont="1" applyFill="1" applyBorder="1"/>
    <xf numFmtId="0" fontId="8" fillId="7" borderId="0" xfId="0" applyFont="1" applyFill="1"/>
    <xf numFmtId="2" fontId="8" fillId="7" borderId="0" xfId="0" applyNumberFormat="1" applyFont="1" applyFill="1"/>
    <xf numFmtId="2" fontId="11" fillId="7" borderId="0" xfId="0" applyNumberFormat="1" applyFont="1" applyFill="1"/>
    <xf numFmtId="0" fontId="2" fillId="7" borderId="0" xfId="0" applyFont="1" applyFill="1"/>
    <xf numFmtId="2" fontId="2" fillId="7" borderId="0" xfId="0" applyNumberFormat="1" applyFont="1" applyFill="1"/>
    <xf numFmtId="184" fontId="8" fillId="8" borderId="1" xfId="0" applyNumberFormat="1" applyFont="1" applyFill="1" applyBorder="1"/>
    <xf numFmtId="2" fontId="8" fillId="9" borderId="1" xfId="0" applyNumberFormat="1" applyFont="1" applyFill="1" applyBorder="1"/>
    <xf numFmtId="184" fontId="3" fillId="9" borderId="0" xfId="0" applyNumberFormat="1" applyFont="1" applyFill="1" applyAlignment="1"/>
    <xf numFmtId="184" fontId="4" fillId="9" borderId="0" xfId="0" applyNumberFormat="1" applyFont="1" applyFill="1" applyAlignment="1"/>
    <xf numFmtId="184" fontId="5" fillId="9" borderId="0" xfId="0" applyNumberFormat="1" applyFont="1" applyFill="1" applyAlignment="1"/>
    <xf numFmtId="184" fontId="8" fillId="9" borderId="0" xfId="0" applyNumberFormat="1" applyFont="1" applyFill="1" applyAlignment="1">
      <alignment textRotation="90"/>
    </xf>
    <xf numFmtId="184" fontId="8" fillId="9" borderId="1" xfId="0" applyNumberFormat="1" applyFont="1" applyFill="1" applyBorder="1"/>
    <xf numFmtId="184" fontId="8" fillId="9" borderId="0" xfId="0" applyNumberFormat="1" applyFont="1" applyFill="1"/>
    <xf numFmtId="184" fontId="2" fillId="9" borderId="0" xfId="0" applyNumberFormat="1" applyFont="1" applyFill="1"/>
    <xf numFmtId="9" fontId="8" fillId="0" borderId="0" xfId="0" applyNumberFormat="1" applyFont="1" applyFill="1" applyAlignment="1">
      <alignment textRotation="90"/>
    </xf>
    <xf numFmtId="2" fontId="8" fillId="8" borderId="1" xfId="0" applyNumberFormat="1" applyFont="1" applyFill="1" applyBorder="1"/>
    <xf numFmtId="0" fontId="9" fillId="0" borderId="2" xfId="0" applyFont="1" applyFill="1" applyBorder="1" applyAlignment="1"/>
    <xf numFmtId="183" fontId="9" fillId="0" borderId="1" xfId="0" applyNumberFormat="1" applyFont="1" applyFill="1" applyBorder="1" applyAlignment="1">
      <alignment horizontal="center"/>
    </xf>
    <xf numFmtId="184" fontId="9" fillId="9" borderId="1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8" xfId="0" applyFont="1" applyFill="1" applyBorder="1" applyAlignment="1"/>
    <xf numFmtId="0" fontId="9" fillId="0" borderId="5" xfId="0" applyFont="1" applyFill="1" applyBorder="1" applyAlignment="1"/>
    <xf numFmtId="0" fontId="3" fillId="10" borderId="0" xfId="0" applyFont="1" applyFill="1" applyAlignment="1"/>
    <xf numFmtId="2" fontId="3" fillId="10" borderId="0" xfId="0" applyNumberFormat="1" applyFont="1" applyFill="1" applyAlignment="1"/>
    <xf numFmtId="0" fontId="4" fillId="10" borderId="0" xfId="0" applyFont="1" applyFill="1" applyAlignment="1"/>
    <xf numFmtId="2" fontId="4" fillId="10" borderId="0" xfId="0" applyNumberFormat="1" applyFont="1" applyFill="1" applyAlignment="1"/>
    <xf numFmtId="0" fontId="5" fillId="10" borderId="0" xfId="0" applyFont="1" applyFill="1" applyAlignment="1"/>
    <xf numFmtId="2" fontId="5" fillId="10" borderId="0" xfId="0" applyNumberFormat="1" applyFont="1" applyFill="1" applyAlignment="1"/>
    <xf numFmtId="0" fontId="9" fillId="10" borderId="1" xfId="0" applyFont="1" applyFill="1" applyBorder="1" applyAlignment="1">
      <alignment horizontal="center" textRotation="90"/>
    </xf>
    <xf numFmtId="2" fontId="8" fillId="10" borderId="1" xfId="0" applyNumberFormat="1" applyFont="1" applyFill="1" applyBorder="1" applyAlignment="1">
      <alignment textRotation="90"/>
    </xf>
    <xf numFmtId="0" fontId="8" fillId="10" borderId="0" xfId="0" applyFont="1" applyFill="1"/>
    <xf numFmtId="2" fontId="8" fillId="10" borderId="0" xfId="0" applyNumberFormat="1" applyFont="1" applyFill="1"/>
    <xf numFmtId="0" fontId="9" fillId="10" borderId="2" xfId="0" applyFont="1" applyFill="1" applyBorder="1" applyAlignment="1">
      <alignment horizontal="center"/>
    </xf>
    <xf numFmtId="0" fontId="9" fillId="10" borderId="8" xfId="0" applyFont="1" applyFill="1" applyBorder="1" applyAlignment="1"/>
    <xf numFmtId="0" fontId="8" fillId="10" borderId="1" xfId="0" applyFont="1" applyFill="1" applyBorder="1" applyAlignment="1"/>
    <xf numFmtId="2" fontId="8" fillId="10" borderId="1" xfId="0" applyNumberFormat="1" applyFont="1" applyFill="1" applyBorder="1"/>
    <xf numFmtId="0" fontId="8" fillId="10" borderId="1" xfId="0" applyFont="1" applyFill="1" applyBorder="1"/>
    <xf numFmtId="0" fontId="8" fillId="10" borderId="2" xfId="0" applyFont="1" applyFill="1" applyBorder="1" applyAlignment="1"/>
    <xf numFmtId="0" fontId="8" fillId="10" borderId="2" xfId="0" applyFont="1" applyFill="1" applyBorder="1"/>
    <xf numFmtId="0" fontId="8" fillId="10" borderId="4" xfId="0" applyFont="1" applyFill="1" applyBorder="1" applyAlignment="1"/>
    <xf numFmtId="2" fontId="8" fillId="10" borderId="3" xfId="0" applyNumberFormat="1" applyFont="1" applyFill="1" applyBorder="1"/>
    <xf numFmtId="0" fontId="8" fillId="10" borderId="0" xfId="0" applyFont="1" applyFill="1" applyAlignment="1">
      <alignment textRotation="90"/>
    </xf>
    <xf numFmtId="0" fontId="2" fillId="10" borderId="0" xfId="0" applyFont="1" applyFill="1"/>
    <xf numFmtId="2" fontId="2" fillId="10" borderId="0" xfId="0" applyNumberFormat="1" applyFont="1" applyFill="1"/>
    <xf numFmtId="2" fontId="8" fillId="0" borderId="8" xfId="0" applyNumberFormat="1" applyFont="1" applyFill="1" applyBorder="1" applyAlignment="1"/>
    <xf numFmtId="2" fontId="8" fillId="0" borderId="5" xfId="0" applyNumberFormat="1" applyFont="1" applyFill="1" applyBorder="1" applyAlignment="1"/>
    <xf numFmtId="1" fontId="3" fillId="0" borderId="0" xfId="0" applyNumberFormat="1" applyFont="1" applyFill="1" applyAlignment="1"/>
    <xf numFmtId="1" fontId="4" fillId="0" borderId="0" xfId="0" applyNumberFormat="1" applyFont="1" applyFill="1" applyAlignment="1"/>
    <xf numFmtId="1" fontId="5" fillId="0" borderId="0" xfId="0" applyNumberFormat="1" applyFont="1" applyFill="1" applyAlignment="1"/>
    <xf numFmtId="1" fontId="8" fillId="0" borderId="1" xfId="0" applyNumberFormat="1" applyFont="1" applyFill="1" applyBorder="1" applyAlignment="1">
      <alignment textRotation="90"/>
    </xf>
    <xf numFmtId="1" fontId="8" fillId="0" borderId="0" xfId="0" applyNumberFormat="1" applyFont="1" applyFill="1"/>
    <xf numFmtId="1" fontId="9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2" fontId="8" fillId="5" borderId="0" xfId="0" applyNumberFormat="1" applyFont="1" applyFill="1"/>
    <xf numFmtId="2" fontId="8" fillId="5" borderId="1" xfId="0" applyNumberFormat="1" applyFont="1" applyFill="1" applyBorder="1"/>
    <xf numFmtId="1" fontId="8" fillId="5" borderId="1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19687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416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20416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509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8128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3</xdr:row>
      <xdr:rowOff>180975</xdr:rowOff>
    </xdr:from>
    <xdr:to>
      <xdr:col>2</xdr:col>
      <xdr:colOff>1419225</xdr:colOff>
      <xdr:row>3</xdr:row>
      <xdr:rowOff>704850</xdr:rowOff>
    </xdr:to>
    <xdr:pic>
      <xdr:nvPicPr>
        <xdr:cNvPr id="20915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180975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95250</xdr:rowOff>
    </xdr:from>
    <xdr:to>
      <xdr:col>5</xdr:col>
      <xdr:colOff>390525</xdr:colOff>
      <xdr:row>3</xdr:row>
      <xdr:rowOff>476250</xdr:rowOff>
    </xdr:to>
    <xdr:pic>
      <xdr:nvPicPr>
        <xdr:cNvPr id="19215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0"/>
          <a:ext cx="3905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238125</xdr:rowOff>
    </xdr:from>
    <xdr:to>
      <xdr:col>4</xdr:col>
      <xdr:colOff>142875</xdr:colOff>
      <xdr:row>3</xdr:row>
      <xdr:rowOff>523875</xdr:rowOff>
    </xdr:to>
    <xdr:pic>
      <xdr:nvPicPr>
        <xdr:cNvPr id="193178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19425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28575</xdr:rowOff>
    </xdr:from>
    <xdr:to>
      <xdr:col>6</xdr:col>
      <xdr:colOff>0</xdr:colOff>
      <xdr:row>3</xdr:row>
      <xdr:rowOff>542925</xdr:rowOff>
    </xdr:to>
    <xdr:pic>
      <xdr:nvPicPr>
        <xdr:cNvPr id="179897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67275" y="0"/>
          <a:ext cx="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5</xdr:col>
      <xdr:colOff>28575</xdr:colOff>
      <xdr:row>2</xdr:row>
      <xdr:rowOff>57150</xdr:rowOff>
    </xdr:to>
    <xdr:pic>
      <xdr:nvPicPr>
        <xdr:cNvPr id="176850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86275" y="104775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19585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1085850</xdr:colOff>
      <xdr:row>3</xdr:row>
      <xdr:rowOff>28575</xdr:rowOff>
    </xdr:from>
    <xdr:to>
      <xdr:col>2</xdr:col>
      <xdr:colOff>1571625</xdr:colOff>
      <xdr:row>3</xdr:row>
      <xdr:rowOff>466725</xdr:rowOff>
    </xdr:to>
    <xdr:pic>
      <xdr:nvPicPr>
        <xdr:cNvPr id="18908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9925" y="28575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514350</xdr:rowOff>
    </xdr:to>
    <xdr:pic>
      <xdr:nvPicPr>
        <xdr:cNvPr id="197896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85725</xdr:rowOff>
    </xdr:from>
    <xdr:to>
      <xdr:col>4</xdr:col>
      <xdr:colOff>209550</xdr:colOff>
      <xdr:row>3</xdr:row>
      <xdr:rowOff>438150</xdr:rowOff>
    </xdr:to>
    <xdr:pic>
      <xdr:nvPicPr>
        <xdr:cNvPr id="206081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6225" y="0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85725</xdr:rowOff>
    </xdr:from>
    <xdr:to>
      <xdr:col>4</xdr:col>
      <xdr:colOff>209550</xdr:colOff>
      <xdr:row>3</xdr:row>
      <xdr:rowOff>438150</xdr:rowOff>
    </xdr:to>
    <xdr:pic>
      <xdr:nvPicPr>
        <xdr:cNvPr id="20710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6225" y="0"/>
          <a:ext cx="4857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1038225</xdr:colOff>
      <xdr:row>1</xdr:row>
      <xdr:rowOff>0</xdr:rowOff>
    </xdr:from>
    <xdr:to>
      <xdr:col>2</xdr:col>
      <xdr:colOff>1657350</xdr:colOff>
      <xdr:row>3</xdr:row>
      <xdr:rowOff>523875</xdr:rowOff>
    </xdr:to>
    <xdr:pic>
      <xdr:nvPicPr>
        <xdr:cNvPr id="190106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62300" y="0"/>
          <a:ext cx="6191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</xdr:row>
      <xdr:rowOff>666750</xdr:rowOff>
    </xdr:from>
    <xdr:to>
      <xdr:col>2</xdr:col>
      <xdr:colOff>790575</xdr:colOff>
      <xdr:row>3</xdr:row>
      <xdr:rowOff>1181100</xdr:rowOff>
    </xdr:to>
    <xdr:pic>
      <xdr:nvPicPr>
        <xdr:cNvPr id="187058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666750"/>
          <a:ext cx="6096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104775</xdr:rowOff>
    </xdr:from>
    <xdr:to>
      <xdr:col>2</xdr:col>
      <xdr:colOff>1028700</xdr:colOff>
      <xdr:row>3</xdr:row>
      <xdr:rowOff>581025</xdr:rowOff>
    </xdr:to>
    <xdr:pic>
      <xdr:nvPicPr>
        <xdr:cNvPr id="191379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104775"/>
          <a:ext cx="7334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198919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514350</xdr:rowOff>
    </xdr:to>
    <xdr:pic>
      <xdr:nvPicPr>
        <xdr:cNvPr id="19994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096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1987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03009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11169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1014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otas\ESTUDIANTES%2012-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"/>
      <sheetName val="PR1"/>
      <sheetName val="PR2"/>
      <sheetName val="1A"/>
      <sheetName val="1B"/>
      <sheetName val="1C"/>
      <sheetName val="2A"/>
      <sheetName val="2B"/>
      <sheetName val="2C"/>
      <sheetName val="3A"/>
      <sheetName val="3B"/>
      <sheetName val="4A"/>
      <sheetName val="4B"/>
      <sheetName val="5A"/>
      <sheetName val="5B"/>
      <sheetName val="6A"/>
      <sheetName val="6B"/>
      <sheetName val="7A"/>
      <sheetName val="7B"/>
      <sheetName val="8A"/>
      <sheetName val="8B"/>
      <sheetName val="9A"/>
      <sheetName val="9B"/>
      <sheetName val="10A"/>
      <sheetName val="10B"/>
      <sheetName val="1CCA"/>
      <sheetName val="1CCB"/>
      <sheetName val="2CA"/>
      <sheetName val="2CB"/>
      <sheetName val="3CC"/>
      <sheetName val="T"/>
      <sheetName val="RETIRADOS"/>
    </sheetNames>
    <sheetDataSet>
      <sheetData sheetId="0">
        <row r="1">
          <cell r="B1" t="str">
            <v>UNIDAD EDUCATIVA "SANTO DOMINGO SAVIO"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AH200"/>
  <sheetViews>
    <sheetView showGridLines="0" topLeftCell="A4" zoomScale="85" workbookViewId="0">
      <pane xSplit="3" ySplit="1" topLeftCell="AD13" activePane="bottomRight" state="frozen"/>
      <selection activeCell="A4" sqref="A4"/>
      <selection pane="topRight" activeCell="D4" sqref="D4"/>
      <selection pane="bottomLeft" activeCell="A5" sqref="A5"/>
      <selection pane="bottomRight" activeCell="AG19" sqref="AG19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7.5" style="143" bestFit="1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09.5">
      <c r="A4" s="179"/>
      <c r="M4" s="38"/>
      <c r="N4" s="59" t="s">
        <v>379</v>
      </c>
      <c r="O4" s="59" t="s">
        <v>394</v>
      </c>
      <c r="P4" s="38" t="s">
        <v>452</v>
      </c>
      <c r="Q4" s="38" t="s">
        <v>476</v>
      </c>
      <c r="R4" s="38" t="s">
        <v>516</v>
      </c>
      <c r="S4" s="38" t="s">
        <v>506</v>
      </c>
      <c r="T4" s="38" t="s">
        <v>517</v>
      </c>
      <c r="U4" s="38"/>
      <c r="V4" s="61" t="s">
        <v>530</v>
      </c>
      <c r="Y4" s="38"/>
      <c r="Z4" s="61" t="s">
        <v>533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1" t="s">
        <v>49</v>
      </c>
      <c r="C7" s="17" t="s">
        <v>50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4">
        <v>10</v>
      </c>
      <c r="O7" s="14">
        <v>10</v>
      </c>
      <c r="P7" s="14">
        <v>10</v>
      </c>
      <c r="Q7" s="14">
        <v>2</v>
      </c>
      <c r="R7" s="14">
        <v>10</v>
      </c>
      <c r="S7" s="14">
        <v>10</v>
      </c>
      <c r="T7" s="14">
        <v>10</v>
      </c>
      <c r="U7" s="145">
        <f>TRUNC(AVERAGE(N7:T7),2)</f>
        <v>8.85</v>
      </c>
      <c r="V7" s="15">
        <v>9</v>
      </c>
      <c r="W7" s="46"/>
      <c r="X7" s="46"/>
      <c r="Y7" s="145">
        <f t="shared" ref="Y7:Y31" si="0">TRUNC(AVERAGE(V7:X7),2)</f>
        <v>9</v>
      </c>
      <c r="Z7" s="14">
        <v>10</v>
      </c>
      <c r="AA7" s="46"/>
      <c r="AB7" s="46"/>
      <c r="AC7" s="145">
        <f t="shared" ref="AC7:AC31" si="1">TRUNC(AVERAGE(Z7:AB7),2)</f>
        <v>10</v>
      </c>
      <c r="AD7" s="136">
        <f>TRUNC(AVERAGE(U7,Y7,AC7),2)</f>
        <v>9.2799999999999994</v>
      </c>
      <c r="AE7" s="46">
        <f>TRUNC((AD7*0.8),2)</f>
        <v>7.42</v>
      </c>
      <c r="AF7" s="14">
        <v>10</v>
      </c>
      <c r="AG7" s="14">
        <f>TRUNC((AF7*0.2),2)</f>
        <v>2</v>
      </c>
      <c r="AH7" s="46">
        <f t="shared" ref="AH7:AH12" si="2">TRUNC((AE7+AG7),2)</f>
        <v>9.42</v>
      </c>
    </row>
    <row r="8" spans="1:34" s="43" customFormat="1" ht="18" customHeight="1">
      <c r="A8" s="182">
        <v>2</v>
      </c>
      <c r="B8" s="21" t="s">
        <v>14</v>
      </c>
      <c r="C8" s="17" t="s">
        <v>15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3">TRUNC(AVERAGE(D8:L8),2)</f>
        <v>#DIV/0!</v>
      </c>
      <c r="N8" s="14">
        <v>10</v>
      </c>
      <c r="O8" s="14">
        <v>8</v>
      </c>
      <c r="P8" s="14">
        <v>8</v>
      </c>
      <c r="Q8" s="14">
        <v>9</v>
      </c>
      <c r="R8" s="14">
        <v>10</v>
      </c>
      <c r="S8" s="14">
        <v>10</v>
      </c>
      <c r="T8" s="14">
        <v>10</v>
      </c>
      <c r="U8" s="145">
        <f t="shared" ref="U8:U39" si="4">TRUNC(AVERAGE(N8:T8),2)</f>
        <v>9.2799999999999994</v>
      </c>
      <c r="V8" s="15">
        <v>9.5</v>
      </c>
      <c r="W8" s="46"/>
      <c r="X8" s="46"/>
      <c r="Y8" s="145">
        <f t="shared" si="0"/>
        <v>9.5</v>
      </c>
      <c r="Z8" s="14">
        <v>10</v>
      </c>
      <c r="AA8" s="46"/>
      <c r="AB8" s="46"/>
      <c r="AC8" s="145">
        <f t="shared" si="1"/>
        <v>10</v>
      </c>
      <c r="AD8" s="136">
        <f t="shared" ref="AD8:AD29" si="5">TRUNC(AVERAGE(U8,Y8,AC8),2)</f>
        <v>9.59</v>
      </c>
      <c r="AE8" s="46">
        <f t="shared" ref="AE8:AE39" si="6">TRUNC((AD8*0.8),2)</f>
        <v>7.67</v>
      </c>
      <c r="AF8" s="14">
        <v>10</v>
      </c>
      <c r="AG8" s="14">
        <f t="shared" ref="AG8:AG39" si="7">TRUNC((AF8*0.2),2)</f>
        <v>2</v>
      </c>
      <c r="AH8" s="46">
        <f t="shared" si="2"/>
        <v>9.67</v>
      </c>
    </row>
    <row r="9" spans="1:34" s="43" customFormat="1" ht="18" customHeight="1">
      <c r="A9" s="182">
        <v>3</v>
      </c>
      <c r="B9" s="17" t="s">
        <v>200</v>
      </c>
      <c r="C9" s="17" t="s">
        <v>228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3"/>
        <v>#DIV/0!</v>
      </c>
      <c r="N9" s="14">
        <v>9</v>
      </c>
      <c r="O9" s="14">
        <v>10</v>
      </c>
      <c r="P9" s="14">
        <v>9</v>
      </c>
      <c r="Q9" s="14">
        <v>6</v>
      </c>
      <c r="R9" s="14">
        <v>10</v>
      </c>
      <c r="S9" s="14">
        <v>10</v>
      </c>
      <c r="T9" s="14">
        <v>9</v>
      </c>
      <c r="U9" s="145">
        <f t="shared" si="4"/>
        <v>9</v>
      </c>
      <c r="V9" s="15">
        <v>9.5</v>
      </c>
      <c r="W9" s="46"/>
      <c r="X9" s="46"/>
      <c r="Y9" s="145">
        <f t="shared" si="0"/>
        <v>9.5</v>
      </c>
      <c r="Z9" s="14">
        <v>10</v>
      </c>
      <c r="AA9" s="46"/>
      <c r="AB9" s="46"/>
      <c r="AC9" s="145">
        <f t="shared" si="1"/>
        <v>10</v>
      </c>
      <c r="AD9" s="136">
        <f t="shared" si="5"/>
        <v>9.5</v>
      </c>
      <c r="AE9" s="46">
        <f t="shared" si="6"/>
        <v>7.6</v>
      </c>
      <c r="AF9" s="14">
        <v>10</v>
      </c>
      <c r="AG9" s="14">
        <f t="shared" si="7"/>
        <v>2</v>
      </c>
      <c r="AH9" s="46">
        <f t="shared" si="2"/>
        <v>9.6</v>
      </c>
    </row>
    <row r="10" spans="1:34" s="43" customFormat="1" ht="18" customHeight="1">
      <c r="A10" s="182">
        <v>4</v>
      </c>
      <c r="B10" s="19" t="s">
        <v>248</v>
      </c>
      <c r="C10" s="17" t="s">
        <v>253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3"/>
        <v>#DIV/0!</v>
      </c>
      <c r="N10" s="14">
        <v>6</v>
      </c>
      <c r="O10" s="14">
        <v>7</v>
      </c>
      <c r="P10" s="14">
        <v>8</v>
      </c>
      <c r="Q10" s="14">
        <v>8</v>
      </c>
      <c r="R10" s="14">
        <v>10</v>
      </c>
      <c r="S10" s="14">
        <v>9</v>
      </c>
      <c r="T10" s="14">
        <v>10</v>
      </c>
      <c r="U10" s="145">
        <f t="shared" si="4"/>
        <v>8.2799999999999994</v>
      </c>
      <c r="V10" s="15">
        <v>8</v>
      </c>
      <c r="W10" s="46"/>
      <c r="X10" s="46"/>
      <c r="Y10" s="145">
        <f t="shared" si="0"/>
        <v>8</v>
      </c>
      <c r="Z10" s="14">
        <v>9</v>
      </c>
      <c r="AA10" s="46"/>
      <c r="AB10" s="46"/>
      <c r="AC10" s="145">
        <f t="shared" si="1"/>
        <v>9</v>
      </c>
      <c r="AD10" s="136">
        <f t="shared" si="5"/>
        <v>8.42</v>
      </c>
      <c r="AE10" s="46">
        <f t="shared" si="6"/>
        <v>6.73</v>
      </c>
      <c r="AF10" s="14">
        <v>10</v>
      </c>
      <c r="AG10" s="14">
        <f t="shared" si="7"/>
        <v>2</v>
      </c>
      <c r="AH10" s="46">
        <f t="shared" si="2"/>
        <v>8.73</v>
      </c>
    </row>
    <row r="11" spans="1:34" s="43" customFormat="1" ht="18" customHeight="1">
      <c r="A11" s="182">
        <v>5</v>
      </c>
      <c r="B11" s="16" t="s">
        <v>147</v>
      </c>
      <c r="C11" s="17" t="s">
        <v>148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3"/>
        <v>#DIV/0!</v>
      </c>
      <c r="N11" s="14">
        <v>9</v>
      </c>
      <c r="O11" s="14">
        <v>9</v>
      </c>
      <c r="P11" s="14">
        <v>8</v>
      </c>
      <c r="Q11" s="14">
        <v>9</v>
      </c>
      <c r="R11" s="14">
        <v>10</v>
      </c>
      <c r="S11" s="14">
        <v>10</v>
      </c>
      <c r="T11" s="14">
        <v>10</v>
      </c>
      <c r="U11" s="145">
        <f t="shared" si="4"/>
        <v>9.2799999999999994</v>
      </c>
      <c r="V11" s="15">
        <v>9.5</v>
      </c>
      <c r="W11" s="46"/>
      <c r="X11" s="46"/>
      <c r="Y11" s="145">
        <f t="shared" si="0"/>
        <v>9.5</v>
      </c>
      <c r="Z11" s="14">
        <v>10</v>
      </c>
      <c r="AA11" s="46"/>
      <c r="AB11" s="46"/>
      <c r="AC11" s="145">
        <f t="shared" si="1"/>
        <v>10</v>
      </c>
      <c r="AD11" s="136">
        <f t="shared" si="5"/>
        <v>9.59</v>
      </c>
      <c r="AE11" s="46">
        <f t="shared" si="6"/>
        <v>7.67</v>
      </c>
      <c r="AF11" s="14">
        <v>10</v>
      </c>
      <c r="AG11" s="14">
        <f t="shared" si="7"/>
        <v>2</v>
      </c>
      <c r="AH11" s="46">
        <f t="shared" si="2"/>
        <v>9.67</v>
      </c>
    </row>
    <row r="12" spans="1:34" s="43" customFormat="1" ht="18" customHeight="1">
      <c r="A12" s="182">
        <v>6</v>
      </c>
      <c r="B12" s="21" t="s">
        <v>51</v>
      </c>
      <c r="C12" s="17" t="s">
        <v>52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3"/>
        <v>#DIV/0!</v>
      </c>
      <c r="N12" s="14">
        <v>6</v>
      </c>
      <c r="O12" s="14">
        <v>7</v>
      </c>
      <c r="P12" s="14">
        <v>9</v>
      </c>
      <c r="Q12" s="14">
        <v>5</v>
      </c>
      <c r="R12" s="14">
        <v>10</v>
      </c>
      <c r="S12" s="14">
        <v>10</v>
      </c>
      <c r="T12" s="14">
        <v>10</v>
      </c>
      <c r="U12" s="145">
        <f t="shared" si="4"/>
        <v>8.14</v>
      </c>
      <c r="V12" s="15">
        <v>9.5</v>
      </c>
      <c r="W12" s="46"/>
      <c r="X12" s="46"/>
      <c r="Y12" s="145">
        <f t="shared" si="0"/>
        <v>9.5</v>
      </c>
      <c r="Z12" s="14">
        <v>10</v>
      </c>
      <c r="AA12" s="46"/>
      <c r="AB12" s="46"/>
      <c r="AC12" s="145">
        <f t="shared" si="1"/>
        <v>10</v>
      </c>
      <c r="AD12" s="136">
        <f t="shared" si="5"/>
        <v>9.2100000000000009</v>
      </c>
      <c r="AE12" s="46">
        <f t="shared" si="6"/>
        <v>7.36</v>
      </c>
      <c r="AF12" s="14">
        <v>10</v>
      </c>
      <c r="AG12" s="14">
        <f t="shared" si="7"/>
        <v>2</v>
      </c>
      <c r="AH12" s="46">
        <f t="shared" si="2"/>
        <v>9.36</v>
      </c>
    </row>
    <row r="13" spans="1:34" s="43" customFormat="1" ht="18" customHeight="1">
      <c r="A13" s="182">
        <v>7</v>
      </c>
      <c r="B13" s="31" t="s">
        <v>295</v>
      </c>
      <c r="C13" s="17" t="s">
        <v>296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3"/>
        <v>#DIV/0!</v>
      </c>
      <c r="N13" s="14">
        <v>9</v>
      </c>
      <c r="O13" s="14">
        <v>9</v>
      </c>
      <c r="P13" s="14">
        <v>6</v>
      </c>
      <c r="Q13" s="14">
        <v>7</v>
      </c>
      <c r="R13" s="14">
        <v>10</v>
      </c>
      <c r="S13" s="14">
        <v>9</v>
      </c>
      <c r="T13" s="14">
        <v>9</v>
      </c>
      <c r="U13" s="145">
        <f t="shared" si="4"/>
        <v>8.42</v>
      </c>
      <c r="V13" s="15">
        <v>9</v>
      </c>
      <c r="W13" s="46"/>
      <c r="X13" s="46"/>
      <c r="Y13" s="145">
        <f t="shared" si="0"/>
        <v>9</v>
      </c>
      <c r="Z13" s="14">
        <v>10</v>
      </c>
      <c r="AA13" s="46"/>
      <c r="AB13" s="46"/>
      <c r="AC13" s="145">
        <f t="shared" si="1"/>
        <v>10</v>
      </c>
      <c r="AD13" s="136">
        <f t="shared" si="5"/>
        <v>9.14</v>
      </c>
      <c r="AE13" s="46">
        <f t="shared" si="6"/>
        <v>7.31</v>
      </c>
      <c r="AF13" s="14">
        <v>8</v>
      </c>
      <c r="AG13" s="14">
        <f t="shared" si="7"/>
        <v>1.6</v>
      </c>
      <c r="AH13" s="46">
        <f>TRUNC((AE13+AG13),2)</f>
        <v>8.91</v>
      </c>
    </row>
    <row r="14" spans="1:34" s="43" customFormat="1" ht="18" customHeight="1">
      <c r="A14" s="182">
        <v>8</v>
      </c>
      <c r="B14" s="21" t="s">
        <v>188</v>
      </c>
      <c r="C14" s="17" t="s">
        <v>189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3"/>
        <v>#DIV/0!</v>
      </c>
      <c r="N14" s="14">
        <v>3</v>
      </c>
      <c r="O14" s="14">
        <v>9</v>
      </c>
      <c r="P14" s="14">
        <v>7</v>
      </c>
      <c r="Q14" s="14">
        <v>8</v>
      </c>
      <c r="R14" s="14">
        <v>9</v>
      </c>
      <c r="S14" s="14">
        <v>10</v>
      </c>
      <c r="T14" s="14">
        <v>10</v>
      </c>
      <c r="U14" s="145">
        <f t="shared" si="4"/>
        <v>8</v>
      </c>
      <c r="V14" s="15">
        <v>8</v>
      </c>
      <c r="W14" s="46"/>
      <c r="X14" s="46"/>
      <c r="Y14" s="145">
        <f t="shared" si="0"/>
        <v>8</v>
      </c>
      <c r="Z14" s="14">
        <v>9</v>
      </c>
      <c r="AA14" s="46"/>
      <c r="AB14" s="46"/>
      <c r="AC14" s="145">
        <f t="shared" si="1"/>
        <v>9</v>
      </c>
      <c r="AD14" s="136">
        <f t="shared" si="5"/>
        <v>8.33</v>
      </c>
      <c r="AE14" s="46">
        <f t="shared" si="6"/>
        <v>6.66</v>
      </c>
      <c r="AF14" s="14">
        <v>7</v>
      </c>
      <c r="AG14" s="14">
        <f t="shared" si="7"/>
        <v>1.4</v>
      </c>
      <c r="AH14" s="46">
        <f t="shared" ref="AH14:AH39" si="8">TRUNC((AE14+AG14),2)</f>
        <v>8.06</v>
      </c>
    </row>
    <row r="15" spans="1:34" s="43" customFormat="1" ht="18" customHeight="1">
      <c r="A15" s="182">
        <v>9</v>
      </c>
      <c r="B15" s="16" t="s">
        <v>201</v>
      </c>
      <c r="C15" s="17" t="s">
        <v>202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3"/>
        <v>#DIV/0!</v>
      </c>
      <c r="N15" s="14">
        <v>10</v>
      </c>
      <c r="O15" s="14">
        <v>8</v>
      </c>
      <c r="P15" s="14">
        <v>9</v>
      </c>
      <c r="Q15" s="14" t="s">
        <v>382</v>
      </c>
      <c r="R15" s="14">
        <v>10</v>
      </c>
      <c r="S15" s="14">
        <v>10</v>
      </c>
      <c r="T15" s="14">
        <v>10</v>
      </c>
      <c r="U15" s="145">
        <f t="shared" si="4"/>
        <v>9.5</v>
      </c>
      <c r="V15" s="15">
        <v>8</v>
      </c>
      <c r="W15" s="46"/>
      <c r="X15" s="46"/>
      <c r="Y15" s="145">
        <f t="shared" si="0"/>
        <v>8</v>
      </c>
      <c r="Z15" s="14">
        <v>10</v>
      </c>
      <c r="AA15" s="46"/>
      <c r="AB15" s="46"/>
      <c r="AC15" s="145">
        <f t="shared" si="1"/>
        <v>10</v>
      </c>
      <c r="AD15" s="136">
        <f t="shared" si="5"/>
        <v>9.16</v>
      </c>
      <c r="AE15" s="46">
        <f t="shared" si="6"/>
        <v>7.32</v>
      </c>
      <c r="AF15" s="14">
        <v>8</v>
      </c>
      <c r="AG15" s="14">
        <f t="shared" si="7"/>
        <v>1.6</v>
      </c>
      <c r="AH15" s="46">
        <f t="shared" si="8"/>
        <v>8.92</v>
      </c>
    </row>
    <row r="16" spans="1:34" s="43" customFormat="1" ht="18" customHeight="1">
      <c r="A16" s="182">
        <v>10</v>
      </c>
      <c r="B16" s="21" t="s">
        <v>55</v>
      </c>
      <c r="C16" s="17" t="s">
        <v>56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3"/>
        <v>#DIV/0!</v>
      </c>
      <c r="N16" s="14">
        <v>9</v>
      </c>
      <c r="O16" s="14">
        <v>8</v>
      </c>
      <c r="P16" s="14">
        <v>9</v>
      </c>
      <c r="Q16" s="14">
        <v>9</v>
      </c>
      <c r="R16" s="14">
        <v>10</v>
      </c>
      <c r="S16" s="14">
        <v>10</v>
      </c>
      <c r="T16" s="14">
        <v>10</v>
      </c>
      <c r="U16" s="145">
        <f t="shared" si="4"/>
        <v>9.2799999999999994</v>
      </c>
      <c r="V16" s="15">
        <v>8</v>
      </c>
      <c r="W16" s="46"/>
      <c r="X16" s="46"/>
      <c r="Y16" s="145">
        <f t="shared" si="0"/>
        <v>8</v>
      </c>
      <c r="Z16" s="14">
        <v>10</v>
      </c>
      <c r="AA16" s="46"/>
      <c r="AB16" s="46"/>
      <c r="AC16" s="145">
        <f t="shared" si="1"/>
        <v>10</v>
      </c>
      <c r="AD16" s="136">
        <f t="shared" si="5"/>
        <v>9.09</v>
      </c>
      <c r="AE16" s="46">
        <f t="shared" si="6"/>
        <v>7.27</v>
      </c>
      <c r="AF16" s="14">
        <v>9</v>
      </c>
      <c r="AG16" s="14">
        <f t="shared" si="7"/>
        <v>1.8</v>
      </c>
      <c r="AH16" s="46">
        <f t="shared" si="8"/>
        <v>9.07</v>
      </c>
    </row>
    <row r="17" spans="1:34" s="43" customFormat="1" ht="18" customHeight="1">
      <c r="A17" s="182">
        <v>11</v>
      </c>
      <c r="B17" s="31" t="s">
        <v>309</v>
      </c>
      <c r="C17" s="17" t="s">
        <v>31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3"/>
        <v>#DIV/0!</v>
      </c>
      <c r="N17" s="14">
        <v>5</v>
      </c>
      <c r="O17" s="14">
        <v>7</v>
      </c>
      <c r="P17" s="14">
        <v>6</v>
      </c>
      <c r="Q17" s="14">
        <v>6</v>
      </c>
      <c r="R17" s="14">
        <v>10</v>
      </c>
      <c r="S17" s="14">
        <v>9</v>
      </c>
      <c r="T17" s="14">
        <v>10</v>
      </c>
      <c r="U17" s="145">
        <f t="shared" si="4"/>
        <v>7.57</v>
      </c>
      <c r="V17" s="15">
        <v>8</v>
      </c>
      <c r="W17" s="46"/>
      <c r="X17" s="46"/>
      <c r="Y17" s="145">
        <f t="shared" si="0"/>
        <v>8</v>
      </c>
      <c r="Z17" s="14">
        <v>10</v>
      </c>
      <c r="AA17" s="46"/>
      <c r="AB17" s="46"/>
      <c r="AC17" s="145">
        <f t="shared" si="1"/>
        <v>10</v>
      </c>
      <c r="AD17" s="136">
        <f t="shared" si="5"/>
        <v>8.52</v>
      </c>
      <c r="AE17" s="46">
        <f t="shared" si="6"/>
        <v>6.81</v>
      </c>
      <c r="AF17" s="14">
        <v>6</v>
      </c>
      <c r="AG17" s="14">
        <f t="shared" si="7"/>
        <v>1.2</v>
      </c>
      <c r="AH17" s="46">
        <f t="shared" si="8"/>
        <v>8.01</v>
      </c>
    </row>
    <row r="18" spans="1:34" s="43" customFormat="1" ht="18" customHeight="1">
      <c r="A18" s="182">
        <v>12</v>
      </c>
      <c r="B18" s="16" t="s">
        <v>105</v>
      </c>
      <c r="C18" s="17" t="s">
        <v>106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3"/>
        <v>#DIV/0!</v>
      </c>
      <c r="N18" s="14">
        <v>9</v>
      </c>
      <c r="O18" s="14">
        <v>10</v>
      </c>
      <c r="P18" s="14">
        <v>8</v>
      </c>
      <c r="Q18" s="14">
        <v>10</v>
      </c>
      <c r="R18" s="14">
        <v>10</v>
      </c>
      <c r="S18" s="14">
        <v>10</v>
      </c>
      <c r="T18" s="14">
        <v>10</v>
      </c>
      <c r="U18" s="145">
        <f t="shared" si="4"/>
        <v>9.57</v>
      </c>
      <c r="V18" s="15">
        <v>9.5</v>
      </c>
      <c r="W18" s="46"/>
      <c r="X18" s="46"/>
      <c r="Y18" s="145">
        <f t="shared" si="0"/>
        <v>9.5</v>
      </c>
      <c r="Z18" s="14">
        <v>10</v>
      </c>
      <c r="AA18" s="46"/>
      <c r="AB18" s="46"/>
      <c r="AC18" s="145">
        <f t="shared" si="1"/>
        <v>10</v>
      </c>
      <c r="AD18" s="136">
        <f t="shared" si="5"/>
        <v>9.69</v>
      </c>
      <c r="AE18" s="46">
        <f t="shared" si="6"/>
        <v>7.75</v>
      </c>
      <c r="AF18" s="14">
        <v>10</v>
      </c>
      <c r="AG18" s="14">
        <f t="shared" si="7"/>
        <v>2</v>
      </c>
      <c r="AH18" s="46">
        <f t="shared" si="8"/>
        <v>9.75</v>
      </c>
    </row>
    <row r="19" spans="1:34" s="43" customFormat="1" ht="18" customHeight="1">
      <c r="A19" s="182">
        <v>13</v>
      </c>
      <c r="B19" s="19" t="s">
        <v>251</v>
      </c>
      <c r="C19" s="17" t="s">
        <v>252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3"/>
        <v>#DIV/0!</v>
      </c>
      <c r="N19" s="14">
        <v>10</v>
      </c>
      <c r="O19" s="14">
        <v>10</v>
      </c>
      <c r="P19" s="14">
        <v>9</v>
      </c>
      <c r="Q19" s="14">
        <v>10</v>
      </c>
      <c r="R19" s="14">
        <v>10</v>
      </c>
      <c r="S19" s="14">
        <v>10</v>
      </c>
      <c r="T19" s="14">
        <v>9</v>
      </c>
      <c r="U19" s="145">
        <f t="shared" si="4"/>
        <v>9.7100000000000009</v>
      </c>
      <c r="V19" s="15">
        <v>10</v>
      </c>
      <c r="W19" s="46"/>
      <c r="X19" s="46"/>
      <c r="Y19" s="145">
        <f t="shared" si="0"/>
        <v>10</v>
      </c>
      <c r="Z19" s="14">
        <v>10</v>
      </c>
      <c r="AA19" s="46"/>
      <c r="AB19" s="46"/>
      <c r="AC19" s="145">
        <f t="shared" si="1"/>
        <v>10</v>
      </c>
      <c r="AD19" s="136">
        <f t="shared" si="5"/>
        <v>9.9</v>
      </c>
      <c r="AE19" s="46">
        <f t="shared" si="6"/>
        <v>7.92</v>
      </c>
      <c r="AF19" s="14">
        <v>10</v>
      </c>
      <c r="AG19" s="14">
        <f t="shared" si="7"/>
        <v>2</v>
      </c>
      <c r="AH19" s="46">
        <f t="shared" si="8"/>
        <v>9.92</v>
      </c>
    </row>
    <row r="20" spans="1:34" s="43" customFormat="1" ht="18" customHeight="1">
      <c r="A20" s="182">
        <v>14</v>
      </c>
      <c r="B20" s="31" t="s">
        <v>341</v>
      </c>
      <c r="C20" s="17" t="s">
        <v>342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3"/>
        <v>#DIV/0!</v>
      </c>
      <c r="N20" s="14">
        <v>9</v>
      </c>
      <c r="O20" s="14">
        <v>10</v>
      </c>
      <c r="P20" s="14">
        <v>8</v>
      </c>
      <c r="Q20" s="14">
        <v>8</v>
      </c>
      <c r="R20" s="14">
        <v>10</v>
      </c>
      <c r="S20" s="14">
        <v>10</v>
      </c>
      <c r="T20" s="14">
        <v>10</v>
      </c>
      <c r="U20" s="145">
        <f t="shared" si="4"/>
        <v>9.2799999999999994</v>
      </c>
      <c r="V20" s="15">
        <v>9</v>
      </c>
      <c r="W20" s="46"/>
      <c r="X20" s="46"/>
      <c r="Y20" s="145">
        <f t="shared" si="0"/>
        <v>9</v>
      </c>
      <c r="Z20" s="14">
        <v>10</v>
      </c>
      <c r="AA20" s="46"/>
      <c r="AB20" s="46"/>
      <c r="AC20" s="145">
        <f t="shared" si="1"/>
        <v>10</v>
      </c>
      <c r="AD20" s="136">
        <f t="shared" si="5"/>
        <v>9.42</v>
      </c>
      <c r="AE20" s="46">
        <f t="shared" si="6"/>
        <v>7.53</v>
      </c>
      <c r="AF20" s="14">
        <v>10</v>
      </c>
      <c r="AG20" s="14">
        <f t="shared" si="7"/>
        <v>2</v>
      </c>
      <c r="AH20" s="46">
        <f t="shared" si="8"/>
        <v>9.5299999999999994</v>
      </c>
    </row>
    <row r="21" spans="1:34" s="43" customFormat="1" ht="18" customHeight="1">
      <c r="A21" s="182">
        <v>15</v>
      </c>
      <c r="B21" s="21" t="s">
        <v>73</v>
      </c>
      <c r="C21" s="17" t="s">
        <v>74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3"/>
        <v>#DIV/0!</v>
      </c>
      <c r="N21" s="14">
        <v>9</v>
      </c>
      <c r="O21" s="14">
        <v>10</v>
      </c>
      <c r="P21" s="14">
        <v>8</v>
      </c>
      <c r="Q21" s="14">
        <v>9.5</v>
      </c>
      <c r="R21" s="14">
        <v>10</v>
      </c>
      <c r="S21" s="14">
        <v>10</v>
      </c>
      <c r="T21" s="14">
        <v>10</v>
      </c>
      <c r="U21" s="145">
        <f t="shared" si="4"/>
        <v>9.5</v>
      </c>
      <c r="V21" s="15">
        <v>8</v>
      </c>
      <c r="W21" s="46"/>
      <c r="X21" s="46"/>
      <c r="Y21" s="145">
        <f t="shared" si="0"/>
        <v>8</v>
      </c>
      <c r="Z21" s="14">
        <v>10</v>
      </c>
      <c r="AA21" s="46"/>
      <c r="AB21" s="46"/>
      <c r="AC21" s="145">
        <f t="shared" si="1"/>
        <v>10</v>
      </c>
      <c r="AD21" s="136">
        <f t="shared" si="5"/>
        <v>9.16</v>
      </c>
      <c r="AE21" s="46">
        <f t="shared" si="6"/>
        <v>7.32</v>
      </c>
      <c r="AF21" s="14">
        <v>10</v>
      </c>
      <c r="AG21" s="14">
        <f t="shared" si="7"/>
        <v>2</v>
      </c>
      <c r="AH21" s="46">
        <f t="shared" si="8"/>
        <v>9.32</v>
      </c>
    </row>
    <row r="22" spans="1:34" s="43" customFormat="1" ht="18" customHeight="1">
      <c r="A22" s="182">
        <v>16</v>
      </c>
      <c r="B22" s="21" t="s">
        <v>167</v>
      </c>
      <c r="C22" s="17" t="s">
        <v>168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3"/>
        <v>#DIV/0!</v>
      </c>
      <c r="N22" s="14">
        <v>9</v>
      </c>
      <c r="O22" s="14">
        <v>9</v>
      </c>
      <c r="P22" s="14">
        <v>8</v>
      </c>
      <c r="Q22" s="14">
        <v>9</v>
      </c>
      <c r="R22" s="14">
        <v>10</v>
      </c>
      <c r="S22" s="14">
        <v>10</v>
      </c>
      <c r="T22" s="14">
        <v>10</v>
      </c>
      <c r="U22" s="145">
        <f t="shared" si="4"/>
        <v>9.2799999999999994</v>
      </c>
      <c r="V22" s="15">
        <v>9.5</v>
      </c>
      <c r="W22" s="46"/>
      <c r="X22" s="46"/>
      <c r="Y22" s="145">
        <f t="shared" si="0"/>
        <v>9.5</v>
      </c>
      <c r="Z22" s="14">
        <v>9</v>
      </c>
      <c r="AA22" s="46"/>
      <c r="AB22" s="46"/>
      <c r="AC22" s="145">
        <f t="shared" si="1"/>
        <v>9</v>
      </c>
      <c r="AD22" s="136">
        <f t="shared" si="5"/>
        <v>9.26</v>
      </c>
      <c r="AE22" s="46">
        <f t="shared" si="6"/>
        <v>7.4</v>
      </c>
      <c r="AF22" s="14">
        <v>8</v>
      </c>
      <c r="AG22" s="14">
        <f t="shared" si="7"/>
        <v>1.6</v>
      </c>
      <c r="AH22" s="46">
        <f t="shared" si="8"/>
        <v>9</v>
      </c>
    </row>
    <row r="23" spans="1:34" s="43" customFormat="1" ht="18" customHeight="1">
      <c r="A23" s="182">
        <v>17</v>
      </c>
      <c r="B23" s="16" t="s">
        <v>163</v>
      </c>
      <c r="C23" s="17" t="s">
        <v>164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3"/>
        <v>#DIV/0!</v>
      </c>
      <c r="N23" s="14">
        <v>10</v>
      </c>
      <c r="O23" s="14" t="s">
        <v>382</v>
      </c>
      <c r="P23" s="14">
        <v>8</v>
      </c>
      <c r="Q23" s="14">
        <v>8</v>
      </c>
      <c r="R23" s="14">
        <v>10</v>
      </c>
      <c r="S23" s="14">
        <v>10</v>
      </c>
      <c r="T23" s="14">
        <v>10</v>
      </c>
      <c r="U23" s="145">
        <f t="shared" si="4"/>
        <v>9.33</v>
      </c>
      <c r="V23" s="15">
        <v>9</v>
      </c>
      <c r="W23" s="46"/>
      <c r="X23" s="46"/>
      <c r="Y23" s="145">
        <f t="shared" si="0"/>
        <v>9</v>
      </c>
      <c r="Z23" s="14">
        <v>10</v>
      </c>
      <c r="AA23" s="46"/>
      <c r="AB23" s="46"/>
      <c r="AC23" s="145">
        <f t="shared" si="1"/>
        <v>10</v>
      </c>
      <c r="AD23" s="136">
        <f t="shared" si="5"/>
        <v>9.44</v>
      </c>
      <c r="AE23" s="46">
        <f t="shared" si="6"/>
        <v>7.55</v>
      </c>
      <c r="AF23" s="14">
        <v>10</v>
      </c>
      <c r="AG23" s="14">
        <f t="shared" si="7"/>
        <v>2</v>
      </c>
      <c r="AH23" s="46">
        <f t="shared" si="8"/>
        <v>9.5500000000000007</v>
      </c>
    </row>
    <row r="24" spans="1:34" s="43" customFormat="1" ht="18" customHeight="1">
      <c r="A24" s="182">
        <v>18</v>
      </c>
      <c r="B24" s="19" t="s">
        <v>265</v>
      </c>
      <c r="C24" s="17" t="s">
        <v>266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3"/>
        <v>#DIV/0!</v>
      </c>
      <c r="N24" s="14">
        <v>9</v>
      </c>
      <c r="O24" s="14">
        <v>7</v>
      </c>
      <c r="P24" s="14">
        <v>7</v>
      </c>
      <c r="Q24" s="14">
        <v>6</v>
      </c>
      <c r="R24" s="14">
        <v>10</v>
      </c>
      <c r="S24" s="14">
        <v>10</v>
      </c>
      <c r="T24" s="14">
        <v>10</v>
      </c>
      <c r="U24" s="145">
        <f t="shared" si="4"/>
        <v>8.42</v>
      </c>
      <c r="V24" s="15">
        <v>9.5</v>
      </c>
      <c r="W24" s="46"/>
      <c r="X24" s="46"/>
      <c r="Y24" s="145">
        <f t="shared" si="0"/>
        <v>9.5</v>
      </c>
      <c r="Z24" s="14">
        <v>10</v>
      </c>
      <c r="AA24" s="46"/>
      <c r="AB24" s="46"/>
      <c r="AC24" s="145">
        <f t="shared" si="1"/>
        <v>10</v>
      </c>
      <c r="AD24" s="136">
        <f t="shared" si="5"/>
        <v>9.3000000000000007</v>
      </c>
      <c r="AE24" s="46">
        <f t="shared" si="6"/>
        <v>7.44</v>
      </c>
      <c r="AF24" s="14">
        <v>10</v>
      </c>
      <c r="AG24" s="14">
        <f t="shared" si="7"/>
        <v>2</v>
      </c>
      <c r="AH24" s="46">
        <f t="shared" si="8"/>
        <v>9.44</v>
      </c>
    </row>
    <row r="25" spans="1:34" s="43" customFormat="1" ht="18" customHeight="1">
      <c r="A25" s="182">
        <v>19</v>
      </c>
      <c r="B25" s="31" t="s">
        <v>291</v>
      </c>
      <c r="C25" s="17" t="s">
        <v>292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3"/>
        <v>#DIV/0!</v>
      </c>
      <c r="N25" s="14">
        <v>10</v>
      </c>
      <c r="O25" s="14">
        <v>8</v>
      </c>
      <c r="P25" s="14">
        <v>9</v>
      </c>
      <c r="Q25" s="14">
        <v>4</v>
      </c>
      <c r="R25" s="14">
        <v>10</v>
      </c>
      <c r="S25" s="14">
        <v>8</v>
      </c>
      <c r="T25" s="14">
        <v>10</v>
      </c>
      <c r="U25" s="145">
        <f t="shared" si="4"/>
        <v>8.42</v>
      </c>
      <c r="V25" s="15">
        <v>10</v>
      </c>
      <c r="W25" s="46"/>
      <c r="X25" s="46"/>
      <c r="Y25" s="145">
        <f t="shared" si="0"/>
        <v>10</v>
      </c>
      <c r="Z25" s="14">
        <v>9</v>
      </c>
      <c r="AA25" s="46"/>
      <c r="AB25" s="46"/>
      <c r="AC25" s="145">
        <f t="shared" si="1"/>
        <v>9</v>
      </c>
      <c r="AD25" s="136">
        <f t="shared" si="5"/>
        <v>9.14</v>
      </c>
      <c r="AE25" s="46">
        <f t="shared" si="6"/>
        <v>7.31</v>
      </c>
      <c r="AF25" s="14">
        <v>7</v>
      </c>
      <c r="AG25" s="14">
        <f t="shared" si="7"/>
        <v>1.4</v>
      </c>
      <c r="AH25" s="46">
        <f t="shared" si="8"/>
        <v>8.7100000000000009</v>
      </c>
    </row>
    <row r="26" spans="1:34" s="43" customFormat="1" ht="18" customHeight="1">
      <c r="A26" s="182">
        <v>20</v>
      </c>
      <c r="B26" s="21" t="s">
        <v>47</v>
      </c>
      <c r="C26" s="17" t="s">
        <v>48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3"/>
        <v>#DIV/0!</v>
      </c>
      <c r="N26" s="14">
        <v>9</v>
      </c>
      <c r="O26" s="14">
        <v>10</v>
      </c>
      <c r="P26" s="14">
        <v>9</v>
      </c>
      <c r="Q26" s="14">
        <v>8</v>
      </c>
      <c r="R26" s="14">
        <v>10</v>
      </c>
      <c r="S26" s="14">
        <v>10</v>
      </c>
      <c r="T26" s="14">
        <v>10</v>
      </c>
      <c r="U26" s="145">
        <f t="shared" si="4"/>
        <v>9.42</v>
      </c>
      <c r="V26" s="15">
        <v>9</v>
      </c>
      <c r="W26" s="46"/>
      <c r="X26" s="46"/>
      <c r="Y26" s="145">
        <f t="shared" si="0"/>
        <v>9</v>
      </c>
      <c r="Z26" s="14">
        <v>10</v>
      </c>
      <c r="AA26" s="46"/>
      <c r="AB26" s="46"/>
      <c r="AC26" s="145">
        <f t="shared" si="1"/>
        <v>10</v>
      </c>
      <c r="AD26" s="136">
        <f t="shared" si="5"/>
        <v>9.4700000000000006</v>
      </c>
      <c r="AE26" s="46">
        <f t="shared" si="6"/>
        <v>7.57</v>
      </c>
      <c r="AF26" s="14">
        <v>10</v>
      </c>
      <c r="AG26" s="14">
        <f t="shared" si="7"/>
        <v>2</v>
      </c>
      <c r="AH26" s="46">
        <f t="shared" si="8"/>
        <v>9.57</v>
      </c>
    </row>
    <row r="27" spans="1:34" s="43" customFormat="1" ht="18" customHeight="1">
      <c r="A27" s="182">
        <v>21</v>
      </c>
      <c r="B27" s="21" t="s">
        <v>40</v>
      </c>
      <c r="C27" s="17" t="s">
        <v>41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3"/>
        <v>#DIV/0!</v>
      </c>
      <c r="N27" s="14">
        <v>10</v>
      </c>
      <c r="O27" s="14">
        <v>7</v>
      </c>
      <c r="P27" s="14">
        <v>8</v>
      </c>
      <c r="Q27" s="14">
        <v>9.5</v>
      </c>
      <c r="R27" s="14">
        <v>10</v>
      </c>
      <c r="S27" s="14">
        <v>10</v>
      </c>
      <c r="T27" s="14">
        <v>10</v>
      </c>
      <c r="U27" s="145">
        <f t="shared" si="4"/>
        <v>9.2100000000000009</v>
      </c>
      <c r="V27" s="15">
        <v>9.5</v>
      </c>
      <c r="W27" s="46"/>
      <c r="X27" s="46"/>
      <c r="Y27" s="145">
        <f t="shared" si="0"/>
        <v>9.5</v>
      </c>
      <c r="Z27" s="14">
        <v>10</v>
      </c>
      <c r="AA27" s="46"/>
      <c r="AB27" s="46"/>
      <c r="AC27" s="145">
        <f t="shared" si="1"/>
        <v>10</v>
      </c>
      <c r="AD27" s="136">
        <f t="shared" si="5"/>
        <v>9.57</v>
      </c>
      <c r="AE27" s="46">
        <f t="shared" si="6"/>
        <v>7.65</v>
      </c>
      <c r="AF27" s="14">
        <v>10</v>
      </c>
      <c r="AG27" s="14">
        <f t="shared" si="7"/>
        <v>2</v>
      </c>
      <c r="AH27" s="46">
        <f t="shared" si="8"/>
        <v>9.65</v>
      </c>
    </row>
    <row r="28" spans="1:34" s="43" customFormat="1" ht="18" customHeight="1">
      <c r="A28" s="182">
        <v>22</v>
      </c>
      <c r="B28" s="31" t="s">
        <v>321</v>
      </c>
      <c r="C28" s="17" t="s">
        <v>41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3"/>
        <v>#DIV/0!</v>
      </c>
      <c r="N28" s="14">
        <v>10</v>
      </c>
      <c r="O28" s="14">
        <v>10</v>
      </c>
      <c r="P28" s="14">
        <v>9</v>
      </c>
      <c r="Q28" s="14">
        <v>8</v>
      </c>
      <c r="R28" s="14">
        <v>10</v>
      </c>
      <c r="S28" s="14">
        <v>10</v>
      </c>
      <c r="T28" s="14">
        <v>9</v>
      </c>
      <c r="U28" s="145">
        <f t="shared" si="4"/>
        <v>9.42</v>
      </c>
      <c r="V28" s="15">
        <v>10</v>
      </c>
      <c r="W28" s="46"/>
      <c r="X28" s="46"/>
      <c r="Y28" s="145">
        <f t="shared" si="0"/>
        <v>10</v>
      </c>
      <c r="Z28" s="14">
        <v>10</v>
      </c>
      <c r="AA28" s="46"/>
      <c r="AB28" s="46"/>
      <c r="AC28" s="145">
        <f t="shared" si="1"/>
        <v>10</v>
      </c>
      <c r="AD28" s="136">
        <f t="shared" si="5"/>
        <v>9.8000000000000007</v>
      </c>
      <c r="AE28" s="46">
        <f t="shared" si="6"/>
        <v>7.84</v>
      </c>
      <c r="AF28" s="14">
        <v>10</v>
      </c>
      <c r="AG28" s="14">
        <f t="shared" si="7"/>
        <v>2</v>
      </c>
      <c r="AH28" s="46">
        <f t="shared" si="8"/>
        <v>9.84</v>
      </c>
    </row>
    <row r="29" spans="1:34" s="43" customFormat="1" ht="18" customHeight="1">
      <c r="A29" s="182">
        <v>23</v>
      </c>
      <c r="B29" s="21" t="s">
        <v>59</v>
      </c>
      <c r="C29" s="17" t="s">
        <v>60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3"/>
        <v>#DIV/0!</v>
      </c>
      <c r="N29" s="14">
        <v>10</v>
      </c>
      <c r="O29" s="14">
        <v>10</v>
      </c>
      <c r="P29" s="14" t="s">
        <v>382</v>
      </c>
      <c r="Q29" s="14" t="s">
        <v>382</v>
      </c>
      <c r="R29" s="14" t="s">
        <v>382</v>
      </c>
      <c r="S29" s="14" t="s">
        <v>382</v>
      </c>
      <c r="T29" s="14">
        <v>10</v>
      </c>
      <c r="U29" s="145">
        <f t="shared" si="4"/>
        <v>10</v>
      </c>
      <c r="V29" s="15">
        <v>10</v>
      </c>
      <c r="W29" s="46"/>
      <c r="X29" s="46"/>
      <c r="Y29" s="145">
        <f t="shared" si="0"/>
        <v>10</v>
      </c>
      <c r="Z29" s="14">
        <v>7</v>
      </c>
      <c r="AA29" s="46"/>
      <c r="AB29" s="46"/>
      <c r="AC29" s="145">
        <f t="shared" si="1"/>
        <v>7</v>
      </c>
      <c r="AD29" s="136">
        <f t="shared" si="5"/>
        <v>9</v>
      </c>
      <c r="AE29" s="46">
        <f t="shared" si="6"/>
        <v>7.2</v>
      </c>
      <c r="AF29" s="14">
        <v>9</v>
      </c>
      <c r="AG29" s="14">
        <f t="shared" si="7"/>
        <v>1.8</v>
      </c>
      <c r="AH29" s="46">
        <f t="shared" si="8"/>
        <v>9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3"/>
        <v>#DIV/0!</v>
      </c>
      <c r="N30" s="46"/>
      <c r="O30" s="46"/>
      <c r="P30" s="46"/>
      <c r="Q30" s="46"/>
      <c r="R30" s="46"/>
      <c r="S30" s="46"/>
      <c r="T30" s="46"/>
      <c r="U30" s="145" t="e">
        <f t="shared" si="4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ref="AD30:AD39" si="9">TRUNC(AVERAGE(M30,U30,Y30,AC30),2)</f>
        <v>#DIV/0!</v>
      </c>
      <c r="AE30" s="46" t="e">
        <f t="shared" si="6"/>
        <v>#DIV/0!</v>
      </c>
      <c r="AF30" s="14"/>
      <c r="AG30" s="14">
        <f t="shared" si="7"/>
        <v>0</v>
      </c>
      <c r="AH30" s="46" t="e">
        <f t="shared" si="8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3"/>
        <v>#DIV/0!</v>
      </c>
      <c r="N31" s="46"/>
      <c r="O31" s="46"/>
      <c r="P31" s="46"/>
      <c r="Q31" s="46"/>
      <c r="R31" s="46"/>
      <c r="S31" s="46"/>
      <c r="T31" s="46"/>
      <c r="U31" s="145" t="e">
        <f t="shared" si="4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9"/>
        <v>#DIV/0!</v>
      </c>
      <c r="AE31" s="46" t="e">
        <f t="shared" si="6"/>
        <v>#DIV/0!</v>
      </c>
      <c r="AF31" s="14"/>
      <c r="AG31" s="14">
        <f t="shared" si="7"/>
        <v>0</v>
      </c>
      <c r="AH31" s="46" t="e">
        <f t="shared" si="8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3"/>
        <v>#DIV/0!</v>
      </c>
      <c r="N32" s="46"/>
      <c r="O32" s="46"/>
      <c r="P32" s="46"/>
      <c r="Q32" s="46"/>
      <c r="R32" s="46"/>
      <c r="S32" s="46"/>
      <c r="T32" s="46"/>
      <c r="U32" s="145" t="e">
        <f t="shared" si="4"/>
        <v>#DIV/0!</v>
      </c>
      <c r="V32" s="46"/>
      <c r="W32" s="46"/>
      <c r="X32" s="46"/>
      <c r="Y32" s="145" t="e">
        <f t="shared" ref="Y32:Y39" si="10">TRUNC(AVERAGE(V32:X32),2)</f>
        <v>#DIV/0!</v>
      </c>
      <c r="Z32" s="46"/>
      <c r="AA32" s="46"/>
      <c r="AB32" s="46"/>
      <c r="AC32" s="145" t="e">
        <f t="shared" ref="AC32:AC39" si="11">TRUNC(AVERAGE(Z32:AB32),2)</f>
        <v>#DIV/0!</v>
      </c>
      <c r="AD32" s="136" t="e">
        <f t="shared" si="9"/>
        <v>#DIV/0!</v>
      </c>
      <c r="AE32" s="46" t="e">
        <f t="shared" si="6"/>
        <v>#DIV/0!</v>
      </c>
      <c r="AF32" s="14"/>
      <c r="AG32" s="14">
        <f t="shared" si="7"/>
        <v>0</v>
      </c>
      <c r="AH32" s="46" t="e">
        <f t="shared" si="8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3"/>
        <v>#DIV/0!</v>
      </c>
      <c r="N33" s="46"/>
      <c r="O33" s="46"/>
      <c r="P33" s="46"/>
      <c r="Q33" s="46"/>
      <c r="R33" s="46"/>
      <c r="S33" s="46"/>
      <c r="T33" s="46"/>
      <c r="U33" s="145" t="e">
        <f t="shared" si="4"/>
        <v>#DIV/0!</v>
      </c>
      <c r="V33" s="46"/>
      <c r="W33" s="46"/>
      <c r="X33" s="46"/>
      <c r="Y33" s="145" t="e">
        <f t="shared" si="10"/>
        <v>#DIV/0!</v>
      </c>
      <c r="Z33" s="46"/>
      <c r="AA33" s="46"/>
      <c r="AB33" s="46"/>
      <c r="AC33" s="145" t="e">
        <f t="shared" si="11"/>
        <v>#DIV/0!</v>
      </c>
      <c r="AD33" s="136" t="e">
        <f t="shared" si="9"/>
        <v>#DIV/0!</v>
      </c>
      <c r="AE33" s="46" t="e">
        <f t="shared" si="6"/>
        <v>#DIV/0!</v>
      </c>
      <c r="AF33" s="14"/>
      <c r="AG33" s="14">
        <f t="shared" si="7"/>
        <v>0</v>
      </c>
      <c r="AH33" s="46" t="e">
        <f t="shared" si="8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3"/>
        <v>#DIV/0!</v>
      </c>
      <c r="N34" s="46"/>
      <c r="O34" s="46"/>
      <c r="P34" s="46"/>
      <c r="Q34" s="46"/>
      <c r="R34" s="46"/>
      <c r="S34" s="46"/>
      <c r="T34" s="46"/>
      <c r="U34" s="145" t="e">
        <f t="shared" si="4"/>
        <v>#DIV/0!</v>
      </c>
      <c r="V34" s="46"/>
      <c r="W34" s="46"/>
      <c r="X34" s="46"/>
      <c r="Y34" s="145" t="e">
        <f t="shared" si="10"/>
        <v>#DIV/0!</v>
      </c>
      <c r="Z34" s="46"/>
      <c r="AA34" s="46"/>
      <c r="AB34" s="46"/>
      <c r="AC34" s="145" t="e">
        <f t="shared" si="11"/>
        <v>#DIV/0!</v>
      </c>
      <c r="AD34" s="136" t="e">
        <f t="shared" si="9"/>
        <v>#DIV/0!</v>
      </c>
      <c r="AE34" s="46" t="e">
        <f t="shared" si="6"/>
        <v>#DIV/0!</v>
      </c>
      <c r="AF34" s="14"/>
      <c r="AG34" s="14">
        <f t="shared" si="7"/>
        <v>0</v>
      </c>
      <c r="AH34" s="46" t="e">
        <f t="shared" si="8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3"/>
        <v>#DIV/0!</v>
      </c>
      <c r="N35" s="46"/>
      <c r="O35" s="46"/>
      <c r="P35" s="46"/>
      <c r="Q35" s="46"/>
      <c r="R35" s="46"/>
      <c r="S35" s="46"/>
      <c r="T35" s="46"/>
      <c r="U35" s="145" t="e">
        <f t="shared" si="4"/>
        <v>#DIV/0!</v>
      </c>
      <c r="V35" s="46"/>
      <c r="W35" s="46"/>
      <c r="X35" s="46"/>
      <c r="Y35" s="145" t="e">
        <f t="shared" si="10"/>
        <v>#DIV/0!</v>
      </c>
      <c r="Z35" s="46"/>
      <c r="AA35" s="46"/>
      <c r="AB35" s="46"/>
      <c r="AC35" s="145" t="e">
        <f t="shared" si="11"/>
        <v>#DIV/0!</v>
      </c>
      <c r="AD35" s="136" t="e">
        <f t="shared" si="9"/>
        <v>#DIV/0!</v>
      </c>
      <c r="AE35" s="46" t="e">
        <f t="shared" si="6"/>
        <v>#DIV/0!</v>
      </c>
      <c r="AF35" s="14"/>
      <c r="AG35" s="14">
        <f t="shared" si="7"/>
        <v>0</v>
      </c>
      <c r="AH35" s="46" t="e">
        <f t="shared" si="8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3"/>
        <v>#DIV/0!</v>
      </c>
      <c r="N36" s="46"/>
      <c r="O36" s="46"/>
      <c r="P36" s="46"/>
      <c r="Q36" s="46"/>
      <c r="R36" s="46"/>
      <c r="S36" s="46"/>
      <c r="T36" s="46"/>
      <c r="U36" s="145" t="e">
        <f t="shared" si="4"/>
        <v>#DIV/0!</v>
      </c>
      <c r="V36" s="46"/>
      <c r="W36" s="46"/>
      <c r="X36" s="46"/>
      <c r="Y36" s="145" t="e">
        <f t="shared" si="10"/>
        <v>#DIV/0!</v>
      </c>
      <c r="Z36" s="46"/>
      <c r="AA36" s="46"/>
      <c r="AB36" s="46"/>
      <c r="AC36" s="145" t="e">
        <f t="shared" si="11"/>
        <v>#DIV/0!</v>
      </c>
      <c r="AD36" s="136" t="e">
        <f t="shared" si="9"/>
        <v>#DIV/0!</v>
      </c>
      <c r="AE36" s="46" t="e">
        <f t="shared" si="6"/>
        <v>#DIV/0!</v>
      </c>
      <c r="AF36" s="14"/>
      <c r="AG36" s="14">
        <f t="shared" si="7"/>
        <v>0</v>
      </c>
      <c r="AH36" s="46" t="e">
        <f t="shared" si="8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3"/>
        <v>#DIV/0!</v>
      </c>
      <c r="N37" s="46"/>
      <c r="O37" s="46"/>
      <c r="P37" s="46"/>
      <c r="Q37" s="46"/>
      <c r="R37" s="46"/>
      <c r="S37" s="46"/>
      <c r="T37" s="46"/>
      <c r="U37" s="145" t="e">
        <f t="shared" si="4"/>
        <v>#DIV/0!</v>
      </c>
      <c r="V37" s="46"/>
      <c r="W37" s="46"/>
      <c r="X37" s="46"/>
      <c r="Y37" s="145" t="e">
        <f t="shared" si="10"/>
        <v>#DIV/0!</v>
      </c>
      <c r="Z37" s="46"/>
      <c r="AA37" s="46"/>
      <c r="AB37" s="46"/>
      <c r="AC37" s="145" t="e">
        <f t="shared" si="11"/>
        <v>#DIV/0!</v>
      </c>
      <c r="AD37" s="136" t="e">
        <f t="shared" si="9"/>
        <v>#DIV/0!</v>
      </c>
      <c r="AE37" s="46" t="e">
        <f t="shared" si="6"/>
        <v>#DIV/0!</v>
      </c>
      <c r="AF37" s="14"/>
      <c r="AG37" s="14">
        <f t="shared" si="7"/>
        <v>0</v>
      </c>
      <c r="AH37" s="46" t="e">
        <f t="shared" si="8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3"/>
        <v>#DIV/0!</v>
      </c>
      <c r="N38" s="46"/>
      <c r="O38" s="46"/>
      <c r="P38" s="46"/>
      <c r="Q38" s="46"/>
      <c r="R38" s="46"/>
      <c r="S38" s="46"/>
      <c r="T38" s="46"/>
      <c r="U38" s="145" t="e">
        <f t="shared" si="4"/>
        <v>#DIV/0!</v>
      </c>
      <c r="V38" s="46"/>
      <c r="W38" s="46"/>
      <c r="X38" s="46"/>
      <c r="Y38" s="145" t="e">
        <f t="shared" si="10"/>
        <v>#DIV/0!</v>
      </c>
      <c r="Z38" s="46"/>
      <c r="AA38" s="46"/>
      <c r="AB38" s="46"/>
      <c r="AC38" s="145" t="e">
        <f t="shared" si="11"/>
        <v>#DIV/0!</v>
      </c>
      <c r="AD38" s="136" t="e">
        <f t="shared" si="9"/>
        <v>#DIV/0!</v>
      </c>
      <c r="AE38" s="46" t="e">
        <f t="shared" si="6"/>
        <v>#DIV/0!</v>
      </c>
      <c r="AF38" s="14"/>
      <c r="AG38" s="14">
        <f t="shared" si="7"/>
        <v>0</v>
      </c>
      <c r="AH38" s="46" t="e">
        <f t="shared" si="8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3"/>
        <v>#DIV/0!</v>
      </c>
      <c r="N39" s="46"/>
      <c r="O39" s="46"/>
      <c r="P39" s="46"/>
      <c r="Q39" s="46"/>
      <c r="R39" s="46"/>
      <c r="S39" s="46"/>
      <c r="T39" s="46"/>
      <c r="U39" s="145" t="e">
        <f t="shared" si="4"/>
        <v>#DIV/0!</v>
      </c>
      <c r="V39" s="46"/>
      <c r="W39" s="46"/>
      <c r="X39" s="46"/>
      <c r="Y39" s="145" t="e">
        <f t="shared" si="10"/>
        <v>#DIV/0!</v>
      </c>
      <c r="Z39" s="46"/>
      <c r="AA39" s="46"/>
      <c r="AB39" s="46"/>
      <c r="AC39" s="145" t="e">
        <f t="shared" si="11"/>
        <v>#DIV/0!</v>
      </c>
      <c r="AD39" s="136" t="e">
        <f t="shared" si="9"/>
        <v>#DIV/0!</v>
      </c>
      <c r="AE39" s="46" t="e">
        <f t="shared" si="6"/>
        <v>#DIV/0!</v>
      </c>
      <c r="AF39" s="14"/>
      <c r="AG39" s="14">
        <f t="shared" si="7"/>
        <v>0</v>
      </c>
      <c r="AH39" s="46" t="e">
        <f t="shared" si="8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AC20" activePane="bottomRight" state="frozen"/>
      <selection activeCell="A4" sqref="A4"/>
      <selection pane="topRight" activeCell="D4" sqref="D4"/>
      <selection pane="bottomLeft" activeCell="A5" sqref="A5"/>
      <selection pane="bottomRight" activeCell="AH36" sqref="AH36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4.875" style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32.75">
      <c r="A4" s="179"/>
      <c r="D4" s="61" t="s">
        <v>541</v>
      </c>
      <c r="E4" s="61" t="s">
        <v>552</v>
      </c>
      <c r="F4" s="64" t="s">
        <v>519</v>
      </c>
      <c r="M4" s="38"/>
      <c r="N4" s="62" t="s">
        <v>393</v>
      </c>
      <c r="O4" s="64" t="s">
        <v>431</v>
      </c>
      <c r="P4" s="64" t="s">
        <v>432</v>
      </c>
      <c r="Q4" s="64" t="s">
        <v>433</v>
      </c>
      <c r="R4" s="64" t="s">
        <v>449</v>
      </c>
      <c r="S4" s="64" t="s">
        <v>454</v>
      </c>
      <c r="U4" s="38"/>
      <c r="V4" s="61" t="s">
        <v>530</v>
      </c>
      <c r="Y4" s="38"/>
      <c r="Z4" s="61" t="s">
        <v>540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46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3" t="s">
        <v>144</v>
      </c>
      <c r="C7" s="17" t="s">
        <v>154</v>
      </c>
      <c r="D7" s="46">
        <v>9.9</v>
      </c>
      <c r="E7" s="46">
        <v>9.5</v>
      </c>
      <c r="F7" s="46">
        <v>0</v>
      </c>
      <c r="G7" s="46"/>
      <c r="H7" s="46"/>
      <c r="I7" s="46"/>
      <c r="J7" s="46"/>
      <c r="K7" s="46"/>
      <c r="L7" s="46"/>
      <c r="M7" s="145">
        <f>TRUNC(AVERAGE(D7:L7),2)</f>
        <v>6.46</v>
      </c>
      <c r="N7" s="15">
        <v>9</v>
      </c>
      <c r="O7" s="14">
        <v>8</v>
      </c>
      <c r="P7" s="14">
        <v>9</v>
      </c>
      <c r="Q7" s="14">
        <v>9</v>
      </c>
      <c r="R7" s="14">
        <v>9</v>
      </c>
      <c r="S7" s="14">
        <v>6</v>
      </c>
      <c r="T7" s="46"/>
      <c r="U7" s="145">
        <f>TRUNC(AVERAGE(N7:T7),2)</f>
        <v>8.33</v>
      </c>
      <c r="V7" s="46">
        <v>9</v>
      </c>
      <c r="W7" s="46"/>
      <c r="X7" s="46"/>
      <c r="Y7" s="145">
        <f t="shared" ref="Y7:Y39" si="0">TRUNC(AVERAGE(V7:X7),2)</f>
        <v>9</v>
      </c>
      <c r="Z7" s="46">
        <v>9</v>
      </c>
      <c r="AA7" s="46"/>
      <c r="AB7" s="46"/>
      <c r="AC7" s="145">
        <f t="shared" ref="AC7:AC39" si="1">TRUNC(AVERAGE(Z7:AB7),2)</f>
        <v>9</v>
      </c>
      <c r="AD7" s="136">
        <f>TRUNC(AVERAGE(M7,U7,Y7,AC7),2)</f>
        <v>8.19</v>
      </c>
      <c r="AE7" s="46">
        <f>TRUNC((AD7*0.8),2)</f>
        <v>6.55</v>
      </c>
      <c r="AF7" s="14">
        <v>2.8</v>
      </c>
      <c r="AG7" s="14">
        <f>TRUNC((AF7*0.2),2)</f>
        <v>0.56000000000000005</v>
      </c>
      <c r="AH7" s="46">
        <f>TRUNC((AE7+AG7),2)</f>
        <v>7.11</v>
      </c>
    </row>
    <row r="8" spans="1:34" s="43" customFormat="1" ht="18" customHeight="1">
      <c r="A8" s="182">
        <v>2</v>
      </c>
      <c r="B8" s="31" t="s">
        <v>360</v>
      </c>
      <c r="C8" s="14" t="s">
        <v>361</v>
      </c>
      <c r="D8" s="46">
        <v>10</v>
      </c>
      <c r="E8" s="46">
        <v>10</v>
      </c>
      <c r="F8" s="46">
        <v>9</v>
      </c>
      <c r="G8" s="46"/>
      <c r="H8" s="46"/>
      <c r="I8" s="46"/>
      <c r="J8" s="46"/>
      <c r="K8" s="46"/>
      <c r="L8" s="46"/>
      <c r="M8" s="145">
        <f t="shared" ref="M8:M39" si="2">TRUNC(AVERAGE(D8:L8),2)</f>
        <v>9.66</v>
      </c>
      <c r="N8" s="15">
        <v>7</v>
      </c>
      <c r="O8" s="14">
        <v>6</v>
      </c>
      <c r="P8" s="14">
        <v>8</v>
      </c>
      <c r="Q8" s="14">
        <v>9</v>
      </c>
      <c r="R8" s="14">
        <v>7</v>
      </c>
      <c r="S8" s="14">
        <v>8</v>
      </c>
      <c r="T8" s="46"/>
      <c r="U8" s="145">
        <f t="shared" ref="U8:U39" si="3">TRUNC(AVERAGE(N8:T8),2)</f>
        <v>7.5</v>
      </c>
      <c r="V8" s="46">
        <v>8</v>
      </c>
      <c r="W8" s="46"/>
      <c r="X8" s="46"/>
      <c r="Y8" s="145">
        <f t="shared" si="0"/>
        <v>8</v>
      </c>
      <c r="Z8" s="46" t="s">
        <v>495</v>
      </c>
      <c r="AA8" s="46"/>
      <c r="AB8" s="46"/>
      <c r="AC8" s="145" t="e">
        <f t="shared" si="1"/>
        <v>#DIV/0!</v>
      </c>
      <c r="AD8" s="136">
        <f>TRUNC(AVERAGE(M8,U8,Y8),2)</f>
        <v>8.3800000000000008</v>
      </c>
      <c r="AE8" s="46">
        <f t="shared" ref="AE8:AE39" si="4">TRUNC((AD8*0.8),2)</f>
        <v>6.7</v>
      </c>
      <c r="AF8" s="14">
        <v>6.2</v>
      </c>
      <c r="AG8" s="14">
        <f t="shared" ref="AG8:AG39" si="5">TRUNC((AF8*0.2),2)</f>
        <v>1.24</v>
      </c>
      <c r="AH8" s="46">
        <f t="shared" ref="AH8:AH39" si="6">TRUNC((AE8+AG8),2)</f>
        <v>7.94</v>
      </c>
    </row>
    <row r="9" spans="1:34" s="43" customFormat="1" ht="18" customHeight="1">
      <c r="A9" s="182">
        <v>3</v>
      </c>
      <c r="B9" s="23" t="s">
        <v>6</v>
      </c>
      <c r="C9" s="17" t="s">
        <v>7</v>
      </c>
      <c r="D9" s="46">
        <v>10</v>
      </c>
      <c r="E9" s="46">
        <v>10</v>
      </c>
      <c r="F9" s="46">
        <v>9</v>
      </c>
      <c r="G9" s="46"/>
      <c r="H9" s="46"/>
      <c r="I9" s="46"/>
      <c r="J9" s="46"/>
      <c r="K9" s="46"/>
      <c r="L9" s="46"/>
      <c r="M9" s="145">
        <f t="shared" si="2"/>
        <v>9.66</v>
      </c>
      <c r="N9" s="15">
        <v>7</v>
      </c>
      <c r="O9" s="14">
        <v>9</v>
      </c>
      <c r="P9" s="14">
        <v>9</v>
      </c>
      <c r="Q9" s="14">
        <v>9.5</v>
      </c>
      <c r="R9" s="14">
        <v>9</v>
      </c>
      <c r="S9" s="14">
        <v>9</v>
      </c>
      <c r="T9" s="46"/>
      <c r="U9" s="145">
        <f t="shared" si="3"/>
        <v>8.75</v>
      </c>
      <c r="V9" s="46">
        <v>9</v>
      </c>
      <c r="W9" s="46"/>
      <c r="X9" s="46"/>
      <c r="Y9" s="145">
        <f t="shared" si="0"/>
        <v>9</v>
      </c>
      <c r="Z9" s="46">
        <v>10</v>
      </c>
      <c r="AA9" s="46"/>
      <c r="AB9" s="46"/>
      <c r="AC9" s="145">
        <f t="shared" si="1"/>
        <v>10</v>
      </c>
      <c r="AD9" s="136">
        <f t="shared" ref="AD9:AD39" si="7">TRUNC(AVERAGE(M9,U9,Y9,AC9),2)</f>
        <v>9.35</v>
      </c>
      <c r="AE9" s="46">
        <f t="shared" si="4"/>
        <v>7.48</v>
      </c>
      <c r="AF9" s="14">
        <v>10</v>
      </c>
      <c r="AG9" s="14">
        <f t="shared" si="5"/>
        <v>2</v>
      </c>
      <c r="AH9" s="46">
        <f t="shared" si="6"/>
        <v>9.48</v>
      </c>
    </row>
    <row r="10" spans="1:34" s="43" customFormat="1" ht="18" customHeight="1">
      <c r="A10" s="182">
        <v>4</v>
      </c>
      <c r="B10" s="16" t="s">
        <v>146</v>
      </c>
      <c r="C10" s="17" t="s">
        <v>157</v>
      </c>
      <c r="D10" s="46">
        <v>10</v>
      </c>
      <c r="E10" s="46">
        <v>10</v>
      </c>
      <c r="F10" s="46">
        <v>10</v>
      </c>
      <c r="G10" s="46"/>
      <c r="H10" s="46"/>
      <c r="I10" s="46"/>
      <c r="J10" s="46"/>
      <c r="K10" s="46"/>
      <c r="L10" s="46"/>
      <c r="M10" s="145">
        <f t="shared" si="2"/>
        <v>10</v>
      </c>
      <c r="N10" s="15">
        <v>9</v>
      </c>
      <c r="O10" s="14">
        <v>8</v>
      </c>
      <c r="P10" s="14">
        <v>9</v>
      </c>
      <c r="Q10" s="14" t="s">
        <v>456</v>
      </c>
      <c r="R10" s="14">
        <v>9</v>
      </c>
      <c r="S10" s="14">
        <v>8</v>
      </c>
      <c r="T10" s="46"/>
      <c r="U10" s="145">
        <f t="shared" si="3"/>
        <v>8.6</v>
      </c>
      <c r="V10" s="46">
        <v>9</v>
      </c>
      <c r="W10" s="46"/>
      <c r="X10" s="46"/>
      <c r="Y10" s="145">
        <f t="shared" si="0"/>
        <v>9</v>
      </c>
      <c r="Z10" s="46">
        <v>10</v>
      </c>
      <c r="AA10" s="46"/>
      <c r="AB10" s="46"/>
      <c r="AC10" s="145">
        <f t="shared" si="1"/>
        <v>10</v>
      </c>
      <c r="AD10" s="136">
        <f t="shared" si="7"/>
        <v>9.4</v>
      </c>
      <c r="AE10" s="46">
        <f t="shared" si="4"/>
        <v>7.52</v>
      </c>
      <c r="AF10" s="14">
        <v>10</v>
      </c>
      <c r="AG10" s="14">
        <f t="shared" si="5"/>
        <v>2</v>
      </c>
      <c r="AH10" s="46">
        <f t="shared" si="6"/>
        <v>9.52</v>
      </c>
    </row>
    <row r="11" spans="1:34" s="43" customFormat="1" ht="18" customHeight="1">
      <c r="A11" s="182">
        <v>5</v>
      </c>
      <c r="B11" s="23" t="s">
        <v>113</v>
      </c>
      <c r="C11" s="14" t="s">
        <v>114</v>
      </c>
      <c r="D11" s="46">
        <v>9.8000000000000007</v>
      </c>
      <c r="E11" s="46">
        <v>10</v>
      </c>
      <c r="F11" s="46">
        <v>10</v>
      </c>
      <c r="G11" s="46"/>
      <c r="H11" s="46"/>
      <c r="I11" s="46"/>
      <c r="J11" s="46"/>
      <c r="K11" s="46"/>
      <c r="L11" s="46"/>
      <c r="M11" s="145">
        <f t="shared" si="2"/>
        <v>9.93</v>
      </c>
      <c r="N11" s="15">
        <v>8</v>
      </c>
      <c r="O11" s="14">
        <v>7</v>
      </c>
      <c r="P11" s="14">
        <v>8</v>
      </c>
      <c r="Q11" s="14">
        <v>9</v>
      </c>
      <c r="R11" s="14">
        <v>8</v>
      </c>
      <c r="S11" s="14">
        <v>9</v>
      </c>
      <c r="T11" s="46"/>
      <c r="U11" s="145">
        <f t="shared" si="3"/>
        <v>8.16</v>
      </c>
      <c r="V11" s="46">
        <v>9</v>
      </c>
      <c r="W11" s="46"/>
      <c r="X11" s="46"/>
      <c r="Y11" s="145">
        <f t="shared" si="0"/>
        <v>9</v>
      </c>
      <c r="Z11" s="46">
        <v>10</v>
      </c>
      <c r="AA11" s="46"/>
      <c r="AB11" s="46"/>
      <c r="AC11" s="145">
        <f t="shared" si="1"/>
        <v>10</v>
      </c>
      <c r="AD11" s="136">
        <f t="shared" si="7"/>
        <v>9.27</v>
      </c>
      <c r="AE11" s="46">
        <f t="shared" si="4"/>
        <v>7.41</v>
      </c>
      <c r="AF11" s="14">
        <v>5</v>
      </c>
      <c r="AG11" s="14">
        <f t="shared" si="5"/>
        <v>1</v>
      </c>
      <c r="AH11" s="46">
        <f t="shared" si="6"/>
        <v>8.41</v>
      </c>
    </row>
    <row r="12" spans="1:34" s="43" customFormat="1" ht="18" customHeight="1">
      <c r="A12" s="182">
        <v>6</v>
      </c>
      <c r="B12" s="19" t="s">
        <v>245</v>
      </c>
      <c r="C12" s="14" t="s">
        <v>246</v>
      </c>
      <c r="D12" s="46">
        <v>10</v>
      </c>
      <c r="E12" s="46">
        <v>9.9</v>
      </c>
      <c r="F12" s="46">
        <v>9.9</v>
      </c>
      <c r="G12" s="46"/>
      <c r="H12" s="46"/>
      <c r="I12" s="46"/>
      <c r="J12" s="46"/>
      <c r="K12" s="46"/>
      <c r="L12" s="46"/>
      <c r="M12" s="145">
        <f t="shared" si="2"/>
        <v>9.93</v>
      </c>
      <c r="N12" s="15">
        <v>9</v>
      </c>
      <c r="O12" s="14">
        <v>7</v>
      </c>
      <c r="P12" s="14">
        <v>9</v>
      </c>
      <c r="Q12" s="14">
        <v>8</v>
      </c>
      <c r="R12" s="14">
        <v>8</v>
      </c>
      <c r="S12" s="14">
        <v>6</v>
      </c>
      <c r="T12" s="46"/>
      <c r="U12" s="145">
        <f t="shared" si="3"/>
        <v>7.83</v>
      </c>
      <c r="V12" s="46">
        <v>8</v>
      </c>
      <c r="W12" s="46"/>
      <c r="X12" s="46"/>
      <c r="Y12" s="145">
        <f t="shared" si="0"/>
        <v>8</v>
      </c>
      <c r="Z12" s="46">
        <v>9</v>
      </c>
      <c r="AA12" s="46"/>
      <c r="AB12" s="46"/>
      <c r="AC12" s="145">
        <f t="shared" si="1"/>
        <v>9</v>
      </c>
      <c r="AD12" s="136">
        <f t="shared" si="7"/>
        <v>8.69</v>
      </c>
      <c r="AE12" s="46">
        <f t="shared" si="4"/>
        <v>6.95</v>
      </c>
      <c r="AF12" s="14">
        <v>9.6</v>
      </c>
      <c r="AG12" s="14">
        <f t="shared" si="5"/>
        <v>1.92</v>
      </c>
      <c r="AH12" s="46">
        <f t="shared" si="6"/>
        <v>8.8699999999999992</v>
      </c>
    </row>
    <row r="13" spans="1:34" s="43" customFormat="1" ht="18" customHeight="1">
      <c r="A13" s="182">
        <v>7</v>
      </c>
      <c r="B13" s="31" t="s">
        <v>434</v>
      </c>
      <c r="C13" s="14" t="s">
        <v>435</v>
      </c>
      <c r="D13" s="46">
        <v>10</v>
      </c>
      <c r="E13" s="46">
        <v>10</v>
      </c>
      <c r="F13" s="46">
        <v>10</v>
      </c>
      <c r="G13" s="46"/>
      <c r="H13" s="46"/>
      <c r="I13" s="46"/>
      <c r="J13" s="46"/>
      <c r="K13" s="46"/>
      <c r="L13" s="46"/>
      <c r="M13" s="145">
        <f t="shared" si="2"/>
        <v>10</v>
      </c>
      <c r="N13" s="15" t="s">
        <v>456</v>
      </c>
      <c r="O13" s="14">
        <v>9</v>
      </c>
      <c r="P13" s="14">
        <v>10</v>
      </c>
      <c r="Q13" s="14">
        <v>10</v>
      </c>
      <c r="R13" s="14">
        <v>6</v>
      </c>
      <c r="S13" s="14">
        <v>6</v>
      </c>
      <c r="T13" s="46"/>
      <c r="U13" s="145">
        <f t="shared" si="3"/>
        <v>8.1999999999999993</v>
      </c>
      <c r="V13" s="46">
        <v>9</v>
      </c>
      <c r="W13" s="46"/>
      <c r="X13" s="46"/>
      <c r="Y13" s="145">
        <f t="shared" si="0"/>
        <v>9</v>
      </c>
      <c r="Z13" s="46" t="s">
        <v>495</v>
      </c>
      <c r="AA13" s="46"/>
      <c r="AB13" s="46"/>
      <c r="AC13" s="145" t="e">
        <f t="shared" si="1"/>
        <v>#DIV/0!</v>
      </c>
      <c r="AD13" s="136">
        <f>TRUNC(AVERAGE(M13,U13,Y13),2)</f>
        <v>9.06</v>
      </c>
      <c r="AE13" s="46">
        <f t="shared" si="4"/>
        <v>7.24</v>
      </c>
      <c r="AF13" s="14">
        <v>8.8000000000000007</v>
      </c>
      <c r="AG13" s="14">
        <f t="shared" si="5"/>
        <v>1.76</v>
      </c>
      <c r="AH13" s="46">
        <f t="shared" si="6"/>
        <v>9</v>
      </c>
    </row>
    <row r="14" spans="1:34" s="43" customFormat="1" ht="18" customHeight="1">
      <c r="A14" s="182">
        <v>8</v>
      </c>
      <c r="B14" s="23" t="s">
        <v>110</v>
      </c>
      <c r="C14" s="14" t="s">
        <v>111</v>
      </c>
      <c r="D14" s="46">
        <v>9.8000000000000007</v>
      </c>
      <c r="E14" s="46">
        <v>9.9</v>
      </c>
      <c r="F14" s="46">
        <v>10</v>
      </c>
      <c r="G14" s="46"/>
      <c r="H14" s="46"/>
      <c r="I14" s="46"/>
      <c r="J14" s="46"/>
      <c r="K14" s="46"/>
      <c r="L14" s="46"/>
      <c r="M14" s="145">
        <f t="shared" si="2"/>
        <v>9.9</v>
      </c>
      <c r="N14" s="15">
        <v>8</v>
      </c>
      <c r="O14" s="14">
        <v>6</v>
      </c>
      <c r="P14" s="14">
        <v>9</v>
      </c>
      <c r="Q14" s="14">
        <v>7</v>
      </c>
      <c r="R14" s="14">
        <v>8</v>
      </c>
      <c r="S14" s="14">
        <v>7</v>
      </c>
      <c r="T14" s="46"/>
      <c r="U14" s="145">
        <f t="shared" si="3"/>
        <v>7.5</v>
      </c>
      <c r="V14" s="46">
        <v>8</v>
      </c>
      <c r="W14" s="46"/>
      <c r="X14" s="46"/>
      <c r="Y14" s="145">
        <f t="shared" si="0"/>
        <v>8</v>
      </c>
      <c r="Z14" s="46">
        <v>10</v>
      </c>
      <c r="AA14" s="46"/>
      <c r="AB14" s="46"/>
      <c r="AC14" s="145">
        <f t="shared" si="1"/>
        <v>10</v>
      </c>
      <c r="AD14" s="136">
        <f t="shared" si="7"/>
        <v>8.85</v>
      </c>
      <c r="AE14" s="46">
        <f t="shared" si="4"/>
        <v>7.08</v>
      </c>
      <c r="AF14" s="14">
        <v>4.0999999999999996</v>
      </c>
      <c r="AG14" s="14">
        <f t="shared" si="5"/>
        <v>0.82</v>
      </c>
      <c r="AH14" s="46">
        <f t="shared" si="6"/>
        <v>7.9</v>
      </c>
    </row>
    <row r="15" spans="1:34" s="43" customFormat="1" ht="18" customHeight="1">
      <c r="A15" s="182">
        <v>9</v>
      </c>
      <c r="B15" s="23" t="s">
        <v>112</v>
      </c>
      <c r="C15" s="14" t="s">
        <v>117</v>
      </c>
      <c r="D15" s="46">
        <v>9.9</v>
      </c>
      <c r="E15" s="46">
        <v>7</v>
      </c>
      <c r="F15" s="46">
        <v>9.9</v>
      </c>
      <c r="G15" s="46"/>
      <c r="H15" s="46"/>
      <c r="I15" s="46"/>
      <c r="J15" s="46"/>
      <c r="K15" s="46"/>
      <c r="L15" s="46"/>
      <c r="M15" s="145">
        <f t="shared" si="2"/>
        <v>8.93</v>
      </c>
      <c r="N15" s="15">
        <v>10</v>
      </c>
      <c r="O15" s="14">
        <v>8</v>
      </c>
      <c r="P15" s="14">
        <v>9.5</v>
      </c>
      <c r="Q15" s="14">
        <v>9</v>
      </c>
      <c r="R15" s="14">
        <v>9</v>
      </c>
      <c r="S15" s="14" t="s">
        <v>382</v>
      </c>
      <c r="T15" s="46"/>
      <c r="U15" s="145">
        <f t="shared" si="3"/>
        <v>9.1</v>
      </c>
      <c r="V15" s="46">
        <v>10</v>
      </c>
      <c r="W15" s="46"/>
      <c r="X15" s="46"/>
      <c r="Y15" s="145">
        <f t="shared" si="0"/>
        <v>10</v>
      </c>
      <c r="Z15" s="46">
        <v>10</v>
      </c>
      <c r="AA15" s="46"/>
      <c r="AB15" s="46"/>
      <c r="AC15" s="145">
        <f t="shared" si="1"/>
        <v>10</v>
      </c>
      <c r="AD15" s="136">
        <f t="shared" si="7"/>
        <v>9.5</v>
      </c>
      <c r="AE15" s="46">
        <f t="shared" si="4"/>
        <v>7.6</v>
      </c>
      <c r="AF15" s="14">
        <v>6.6</v>
      </c>
      <c r="AG15" s="14">
        <f t="shared" si="5"/>
        <v>1.32</v>
      </c>
      <c r="AH15" s="46">
        <f t="shared" si="6"/>
        <v>8.92</v>
      </c>
    </row>
    <row r="16" spans="1:34" s="43" customFormat="1" ht="18" customHeight="1">
      <c r="A16" s="182">
        <v>10</v>
      </c>
      <c r="B16" s="23" t="s">
        <v>32</v>
      </c>
      <c r="C16" s="14" t="s">
        <v>33</v>
      </c>
      <c r="D16" s="46">
        <v>10</v>
      </c>
      <c r="E16" s="46">
        <v>10</v>
      </c>
      <c r="F16" s="46">
        <v>9.9</v>
      </c>
      <c r="G16" s="46"/>
      <c r="H16" s="46"/>
      <c r="I16" s="46"/>
      <c r="J16" s="46"/>
      <c r="K16" s="46"/>
      <c r="L16" s="46"/>
      <c r="M16" s="145">
        <f t="shared" si="2"/>
        <v>9.9600000000000009</v>
      </c>
      <c r="N16" s="15">
        <v>8</v>
      </c>
      <c r="O16" s="14">
        <v>8.5</v>
      </c>
      <c r="P16" s="14">
        <v>9.5</v>
      </c>
      <c r="Q16" s="14">
        <v>10</v>
      </c>
      <c r="R16" s="14">
        <v>9</v>
      </c>
      <c r="S16" s="14">
        <v>8</v>
      </c>
      <c r="T16" s="46"/>
      <c r="U16" s="145">
        <f t="shared" si="3"/>
        <v>8.83</v>
      </c>
      <c r="V16" s="46">
        <v>9</v>
      </c>
      <c r="W16" s="46"/>
      <c r="X16" s="46"/>
      <c r="Y16" s="145">
        <f t="shared" si="0"/>
        <v>9</v>
      </c>
      <c r="Z16" s="46">
        <v>10</v>
      </c>
      <c r="AA16" s="46"/>
      <c r="AB16" s="46"/>
      <c r="AC16" s="145">
        <f t="shared" si="1"/>
        <v>10</v>
      </c>
      <c r="AD16" s="136">
        <f t="shared" si="7"/>
        <v>9.44</v>
      </c>
      <c r="AE16" s="46">
        <f t="shared" si="4"/>
        <v>7.55</v>
      </c>
      <c r="AF16" s="14">
        <v>10</v>
      </c>
      <c r="AG16" s="14">
        <f t="shared" si="5"/>
        <v>2</v>
      </c>
      <c r="AH16" s="46">
        <f t="shared" si="6"/>
        <v>9.5500000000000007</v>
      </c>
    </row>
    <row r="17" spans="1:34" s="43" customFormat="1" ht="18" customHeight="1">
      <c r="A17" s="182">
        <v>11</v>
      </c>
      <c r="B17" s="16" t="s">
        <v>192</v>
      </c>
      <c r="C17" s="14" t="s">
        <v>193</v>
      </c>
      <c r="D17" s="46">
        <v>10</v>
      </c>
      <c r="E17" s="46">
        <v>10</v>
      </c>
      <c r="F17" s="46">
        <v>9.9</v>
      </c>
      <c r="G17" s="46"/>
      <c r="H17" s="46"/>
      <c r="I17" s="46"/>
      <c r="J17" s="46"/>
      <c r="K17" s="46"/>
      <c r="L17" s="46"/>
      <c r="M17" s="145">
        <f t="shared" si="2"/>
        <v>9.9600000000000009</v>
      </c>
      <c r="N17" s="15">
        <v>7</v>
      </c>
      <c r="O17" s="14">
        <v>8</v>
      </c>
      <c r="P17" s="14">
        <v>9</v>
      </c>
      <c r="Q17" s="14">
        <v>10</v>
      </c>
      <c r="R17" s="14">
        <v>10</v>
      </c>
      <c r="S17" s="14">
        <v>8</v>
      </c>
      <c r="T17" s="46"/>
      <c r="U17" s="145">
        <f t="shared" si="3"/>
        <v>8.66</v>
      </c>
      <c r="V17" s="46">
        <v>9</v>
      </c>
      <c r="W17" s="46"/>
      <c r="X17" s="46"/>
      <c r="Y17" s="145">
        <f t="shared" si="0"/>
        <v>9</v>
      </c>
      <c r="Z17" s="46">
        <v>10</v>
      </c>
      <c r="AA17" s="46"/>
      <c r="AB17" s="46"/>
      <c r="AC17" s="145">
        <f t="shared" si="1"/>
        <v>10</v>
      </c>
      <c r="AD17" s="136">
        <f t="shared" si="7"/>
        <v>9.4</v>
      </c>
      <c r="AE17" s="46">
        <f t="shared" si="4"/>
        <v>7.52</v>
      </c>
      <c r="AF17" s="14">
        <v>8.4</v>
      </c>
      <c r="AG17" s="14">
        <f t="shared" si="5"/>
        <v>1.68</v>
      </c>
      <c r="AH17" s="46">
        <f t="shared" si="6"/>
        <v>9.1999999999999993</v>
      </c>
    </row>
    <row r="18" spans="1:34" s="43" customFormat="1" ht="18" customHeight="1">
      <c r="A18" s="182">
        <v>12</v>
      </c>
      <c r="B18" s="23" t="s">
        <v>100</v>
      </c>
      <c r="C18" s="20" t="s">
        <v>175</v>
      </c>
      <c r="D18" s="46">
        <v>10</v>
      </c>
      <c r="E18" s="46">
        <v>10</v>
      </c>
      <c r="F18" s="46">
        <v>9.9</v>
      </c>
      <c r="G18" s="46"/>
      <c r="H18" s="46"/>
      <c r="I18" s="46"/>
      <c r="J18" s="46"/>
      <c r="K18" s="46"/>
      <c r="L18" s="46"/>
      <c r="M18" s="145">
        <f t="shared" si="2"/>
        <v>9.9600000000000009</v>
      </c>
      <c r="N18" s="15">
        <v>7</v>
      </c>
      <c r="O18" s="14">
        <v>5</v>
      </c>
      <c r="P18" s="14">
        <v>8</v>
      </c>
      <c r="Q18" s="14">
        <v>7</v>
      </c>
      <c r="R18" s="14">
        <v>8</v>
      </c>
      <c r="S18" s="14">
        <v>7</v>
      </c>
      <c r="T18" s="46"/>
      <c r="U18" s="145">
        <f t="shared" si="3"/>
        <v>7</v>
      </c>
      <c r="V18" s="46">
        <v>8</v>
      </c>
      <c r="W18" s="46"/>
      <c r="X18" s="46"/>
      <c r="Y18" s="145">
        <f t="shared" si="0"/>
        <v>8</v>
      </c>
      <c r="Z18" s="46">
        <v>9.5</v>
      </c>
      <c r="AA18" s="46"/>
      <c r="AB18" s="46"/>
      <c r="AC18" s="145">
        <f t="shared" si="1"/>
        <v>9.5</v>
      </c>
      <c r="AD18" s="136">
        <f t="shared" si="7"/>
        <v>8.61</v>
      </c>
      <c r="AE18" s="46">
        <f t="shared" si="4"/>
        <v>6.88</v>
      </c>
      <c r="AF18" s="14">
        <v>6</v>
      </c>
      <c r="AG18" s="14">
        <f t="shared" si="5"/>
        <v>1.2</v>
      </c>
      <c r="AH18" s="46">
        <f t="shared" si="6"/>
        <v>8.08</v>
      </c>
    </row>
    <row r="19" spans="1:34" s="43" customFormat="1" ht="18" customHeight="1">
      <c r="A19" s="182">
        <v>13</v>
      </c>
      <c r="B19" s="23" t="s">
        <v>81</v>
      </c>
      <c r="C19" s="17" t="s">
        <v>82</v>
      </c>
      <c r="D19" s="46">
        <v>10</v>
      </c>
      <c r="E19" s="46">
        <v>10</v>
      </c>
      <c r="F19" s="46">
        <v>9.9</v>
      </c>
      <c r="G19" s="46"/>
      <c r="H19" s="46"/>
      <c r="I19" s="46"/>
      <c r="J19" s="46"/>
      <c r="K19" s="46"/>
      <c r="L19" s="46"/>
      <c r="M19" s="145">
        <f t="shared" si="2"/>
        <v>9.9600000000000009</v>
      </c>
      <c r="N19" s="15">
        <v>7</v>
      </c>
      <c r="O19" s="14">
        <v>8</v>
      </c>
      <c r="P19" s="14">
        <v>9.5</v>
      </c>
      <c r="Q19" s="14">
        <v>8</v>
      </c>
      <c r="R19" s="14">
        <v>8</v>
      </c>
      <c r="S19" s="14">
        <v>9</v>
      </c>
      <c r="T19" s="46"/>
      <c r="U19" s="145">
        <f t="shared" si="3"/>
        <v>8.25</v>
      </c>
      <c r="V19" s="46">
        <v>9</v>
      </c>
      <c r="W19" s="46"/>
      <c r="X19" s="46"/>
      <c r="Y19" s="145">
        <f t="shared" si="0"/>
        <v>9</v>
      </c>
      <c r="Z19" s="46">
        <v>8.5</v>
      </c>
      <c r="AA19" s="46"/>
      <c r="AB19" s="46"/>
      <c r="AC19" s="145">
        <f t="shared" si="1"/>
        <v>8.5</v>
      </c>
      <c r="AD19" s="136">
        <f t="shared" si="7"/>
        <v>8.92</v>
      </c>
      <c r="AE19" s="46">
        <f t="shared" si="4"/>
        <v>7.13</v>
      </c>
      <c r="AF19" s="14">
        <v>4.4000000000000004</v>
      </c>
      <c r="AG19" s="14">
        <f t="shared" si="5"/>
        <v>0.88</v>
      </c>
      <c r="AH19" s="46">
        <f t="shared" si="6"/>
        <v>8.01</v>
      </c>
    </row>
    <row r="20" spans="1:34" s="43" customFormat="1" ht="18" customHeight="1">
      <c r="A20" s="182">
        <v>14</v>
      </c>
      <c r="B20" s="28" t="s">
        <v>177</v>
      </c>
      <c r="C20" s="14" t="s">
        <v>450</v>
      </c>
      <c r="D20" s="46">
        <v>9.9</v>
      </c>
      <c r="E20" s="46">
        <v>10</v>
      </c>
      <c r="F20" s="46">
        <v>10</v>
      </c>
      <c r="G20" s="46"/>
      <c r="H20" s="46"/>
      <c r="I20" s="46"/>
      <c r="J20" s="46"/>
      <c r="K20" s="46"/>
      <c r="L20" s="46"/>
      <c r="M20" s="145">
        <f t="shared" si="2"/>
        <v>9.9600000000000009</v>
      </c>
      <c r="N20" s="15">
        <v>9</v>
      </c>
      <c r="O20" s="14">
        <v>9</v>
      </c>
      <c r="P20" s="14">
        <v>8.5</v>
      </c>
      <c r="Q20" s="14">
        <v>8</v>
      </c>
      <c r="R20" s="14" t="s">
        <v>456</v>
      </c>
      <c r="S20" s="14">
        <v>10</v>
      </c>
      <c r="T20" s="46"/>
      <c r="U20" s="145">
        <f t="shared" si="3"/>
        <v>8.9</v>
      </c>
      <c r="V20" s="46">
        <v>9</v>
      </c>
      <c r="W20" s="46"/>
      <c r="X20" s="46"/>
      <c r="Y20" s="145">
        <f t="shared" si="0"/>
        <v>9</v>
      </c>
      <c r="Z20" s="46">
        <v>9</v>
      </c>
      <c r="AA20" s="46"/>
      <c r="AB20" s="46"/>
      <c r="AC20" s="145">
        <f t="shared" si="1"/>
        <v>9</v>
      </c>
      <c r="AD20" s="136">
        <f t="shared" si="7"/>
        <v>9.2100000000000009</v>
      </c>
      <c r="AE20" s="46">
        <f t="shared" si="4"/>
        <v>7.36</v>
      </c>
      <c r="AF20" s="14">
        <v>8.4</v>
      </c>
      <c r="AG20" s="14">
        <f t="shared" si="5"/>
        <v>1.68</v>
      </c>
      <c r="AH20" s="46">
        <f t="shared" si="6"/>
        <v>9.0399999999999991</v>
      </c>
    </row>
    <row r="21" spans="1:34" s="43" customFormat="1" ht="18" customHeight="1">
      <c r="A21" s="182">
        <v>15</v>
      </c>
      <c r="B21" s="19" t="s">
        <v>274</v>
      </c>
      <c r="C21" s="14" t="s">
        <v>223</v>
      </c>
      <c r="D21" s="46">
        <v>9.8000000000000007</v>
      </c>
      <c r="E21" s="46">
        <v>10</v>
      </c>
      <c r="F21" s="46">
        <v>10</v>
      </c>
      <c r="G21" s="46"/>
      <c r="H21" s="46"/>
      <c r="I21" s="46"/>
      <c r="J21" s="46"/>
      <c r="K21" s="46"/>
      <c r="L21" s="46"/>
      <c r="M21" s="145">
        <f t="shared" si="2"/>
        <v>9.93</v>
      </c>
      <c r="N21" s="15">
        <v>9</v>
      </c>
      <c r="O21" s="14">
        <v>7</v>
      </c>
      <c r="P21" s="14">
        <v>8</v>
      </c>
      <c r="Q21" s="14">
        <v>8</v>
      </c>
      <c r="R21" s="14" t="s">
        <v>456</v>
      </c>
      <c r="S21" s="14">
        <v>6</v>
      </c>
      <c r="T21" s="46"/>
      <c r="U21" s="145">
        <f t="shared" si="3"/>
        <v>7.6</v>
      </c>
      <c r="V21" s="46">
        <v>8</v>
      </c>
      <c r="W21" s="46"/>
      <c r="X21" s="46"/>
      <c r="Y21" s="145">
        <f t="shared" si="0"/>
        <v>8</v>
      </c>
      <c r="Z21" s="46">
        <v>9</v>
      </c>
      <c r="AA21" s="46"/>
      <c r="AB21" s="46"/>
      <c r="AC21" s="145">
        <f t="shared" si="1"/>
        <v>9</v>
      </c>
      <c r="AD21" s="136">
        <f t="shared" si="7"/>
        <v>8.6300000000000008</v>
      </c>
      <c r="AE21" s="46">
        <f t="shared" si="4"/>
        <v>6.9</v>
      </c>
      <c r="AF21" s="14">
        <v>8.1999999999999993</v>
      </c>
      <c r="AG21" s="14">
        <f t="shared" si="5"/>
        <v>1.64</v>
      </c>
      <c r="AH21" s="46">
        <f t="shared" si="6"/>
        <v>8.5399999999999991</v>
      </c>
    </row>
    <row r="22" spans="1:34" s="43" customFormat="1" ht="18" customHeight="1">
      <c r="A22" s="182">
        <v>16</v>
      </c>
      <c r="B22" s="23" t="s">
        <v>79</v>
      </c>
      <c r="C22" s="20" t="s">
        <v>80</v>
      </c>
      <c r="D22" s="46">
        <v>10</v>
      </c>
      <c r="E22" s="46">
        <v>10</v>
      </c>
      <c r="F22" s="46">
        <v>10</v>
      </c>
      <c r="G22" s="46"/>
      <c r="H22" s="46"/>
      <c r="I22" s="46"/>
      <c r="J22" s="46"/>
      <c r="K22" s="46"/>
      <c r="L22" s="46"/>
      <c r="M22" s="145">
        <f t="shared" si="2"/>
        <v>10</v>
      </c>
      <c r="N22" s="15">
        <v>10</v>
      </c>
      <c r="O22" s="14">
        <v>9</v>
      </c>
      <c r="P22" s="14">
        <v>9</v>
      </c>
      <c r="Q22" s="14">
        <v>8</v>
      </c>
      <c r="R22" s="14">
        <v>10</v>
      </c>
      <c r="S22" s="14">
        <v>9</v>
      </c>
      <c r="T22" s="46"/>
      <c r="U22" s="145">
        <f t="shared" si="3"/>
        <v>9.16</v>
      </c>
      <c r="V22" s="46">
        <v>10</v>
      </c>
      <c r="W22" s="46"/>
      <c r="X22" s="46"/>
      <c r="Y22" s="145">
        <f t="shared" si="0"/>
        <v>10</v>
      </c>
      <c r="Z22" s="46" t="s">
        <v>495</v>
      </c>
      <c r="AA22" s="46"/>
      <c r="AB22" s="46"/>
      <c r="AC22" s="145" t="e">
        <f t="shared" si="1"/>
        <v>#DIV/0!</v>
      </c>
      <c r="AD22" s="136">
        <f>TRUNC(AVERAGE(M22,U22,Y22),2)</f>
        <v>9.7200000000000006</v>
      </c>
      <c r="AE22" s="46">
        <f t="shared" si="4"/>
        <v>7.77</v>
      </c>
      <c r="AF22" s="14">
        <v>9.6</v>
      </c>
      <c r="AG22" s="14">
        <f t="shared" si="5"/>
        <v>1.92</v>
      </c>
      <c r="AH22" s="46">
        <f t="shared" si="6"/>
        <v>9.69</v>
      </c>
    </row>
    <row r="23" spans="1:34" s="43" customFormat="1" ht="18" customHeight="1">
      <c r="A23" s="182">
        <v>17</v>
      </c>
      <c r="B23" s="23" t="s">
        <v>340</v>
      </c>
      <c r="C23" s="17" t="s">
        <v>290</v>
      </c>
      <c r="D23" s="46">
        <v>10</v>
      </c>
      <c r="E23" s="46">
        <v>10</v>
      </c>
      <c r="F23" s="46">
        <v>9.9</v>
      </c>
      <c r="G23" s="46"/>
      <c r="H23" s="46"/>
      <c r="I23" s="46"/>
      <c r="J23" s="46"/>
      <c r="K23" s="46"/>
      <c r="L23" s="46"/>
      <c r="M23" s="145">
        <f t="shared" si="2"/>
        <v>9.9600000000000009</v>
      </c>
      <c r="N23" s="15">
        <v>8</v>
      </c>
      <c r="O23" s="14">
        <v>8</v>
      </c>
      <c r="P23" s="14">
        <v>9</v>
      </c>
      <c r="Q23" s="14">
        <v>8</v>
      </c>
      <c r="R23" s="14">
        <v>8</v>
      </c>
      <c r="S23" s="14">
        <v>9</v>
      </c>
      <c r="T23" s="46"/>
      <c r="U23" s="145">
        <f t="shared" si="3"/>
        <v>8.33</v>
      </c>
      <c r="V23" s="46">
        <v>9</v>
      </c>
      <c r="W23" s="46"/>
      <c r="X23" s="46"/>
      <c r="Y23" s="145">
        <f t="shared" si="0"/>
        <v>9</v>
      </c>
      <c r="Z23" s="46">
        <v>10</v>
      </c>
      <c r="AA23" s="46"/>
      <c r="AB23" s="46"/>
      <c r="AC23" s="145">
        <f t="shared" si="1"/>
        <v>10</v>
      </c>
      <c r="AD23" s="136">
        <f t="shared" si="7"/>
        <v>9.32</v>
      </c>
      <c r="AE23" s="46">
        <f t="shared" si="4"/>
        <v>7.45</v>
      </c>
      <c r="AF23" s="14">
        <v>9.4</v>
      </c>
      <c r="AG23" s="14">
        <f t="shared" si="5"/>
        <v>1.88</v>
      </c>
      <c r="AH23" s="46">
        <f t="shared" si="6"/>
        <v>9.33</v>
      </c>
    </row>
    <row r="24" spans="1:34" s="43" customFormat="1" ht="18" customHeight="1">
      <c r="A24" s="182">
        <v>18</v>
      </c>
      <c r="B24" s="23" t="s">
        <v>87</v>
      </c>
      <c r="C24" s="17" t="s">
        <v>88</v>
      </c>
      <c r="D24" s="46">
        <v>10</v>
      </c>
      <c r="E24" s="46">
        <v>10</v>
      </c>
      <c r="F24" s="46">
        <v>9.9</v>
      </c>
      <c r="G24" s="46"/>
      <c r="H24" s="46"/>
      <c r="I24" s="46"/>
      <c r="J24" s="46"/>
      <c r="K24" s="46"/>
      <c r="L24" s="46"/>
      <c r="M24" s="145">
        <f t="shared" si="2"/>
        <v>9.9600000000000009</v>
      </c>
      <c r="N24" s="15">
        <v>8</v>
      </c>
      <c r="O24" s="14">
        <v>8</v>
      </c>
      <c r="P24" s="14">
        <v>8</v>
      </c>
      <c r="Q24" s="14">
        <v>9</v>
      </c>
      <c r="R24" s="14">
        <v>9</v>
      </c>
      <c r="S24" s="14">
        <v>8</v>
      </c>
      <c r="T24" s="46"/>
      <c r="U24" s="145">
        <f t="shared" si="3"/>
        <v>8.33</v>
      </c>
      <c r="V24" s="46">
        <v>9</v>
      </c>
      <c r="W24" s="46"/>
      <c r="X24" s="46"/>
      <c r="Y24" s="145">
        <f t="shared" si="0"/>
        <v>9</v>
      </c>
      <c r="Z24" s="46">
        <v>9</v>
      </c>
      <c r="AA24" s="46"/>
      <c r="AB24" s="46"/>
      <c r="AC24" s="145">
        <f t="shared" si="1"/>
        <v>9</v>
      </c>
      <c r="AD24" s="136">
        <f t="shared" si="7"/>
        <v>9.07</v>
      </c>
      <c r="AE24" s="46">
        <f t="shared" si="4"/>
        <v>7.25</v>
      </c>
      <c r="AF24" s="14">
        <v>8.8000000000000007</v>
      </c>
      <c r="AG24" s="14">
        <f t="shared" si="5"/>
        <v>1.76</v>
      </c>
      <c r="AH24" s="46">
        <f t="shared" si="6"/>
        <v>9.01</v>
      </c>
    </row>
    <row r="25" spans="1:34" s="43" customFormat="1" ht="18" customHeight="1">
      <c r="A25" s="182">
        <v>19</v>
      </c>
      <c r="B25" s="23" t="s">
        <v>89</v>
      </c>
      <c r="C25" s="20" t="s">
        <v>90</v>
      </c>
      <c r="D25" s="46">
        <v>10</v>
      </c>
      <c r="E25" s="46">
        <v>10</v>
      </c>
      <c r="F25" s="46">
        <v>10</v>
      </c>
      <c r="G25" s="46"/>
      <c r="H25" s="46"/>
      <c r="I25" s="46"/>
      <c r="J25" s="46"/>
      <c r="K25" s="46"/>
      <c r="L25" s="46"/>
      <c r="M25" s="145">
        <f t="shared" si="2"/>
        <v>10</v>
      </c>
      <c r="N25" s="15">
        <v>9</v>
      </c>
      <c r="O25" s="14">
        <v>7</v>
      </c>
      <c r="P25" s="14">
        <v>8</v>
      </c>
      <c r="Q25" s="14">
        <v>9</v>
      </c>
      <c r="R25" s="14">
        <v>9.5</v>
      </c>
      <c r="S25" s="14">
        <v>8</v>
      </c>
      <c r="T25" s="46"/>
      <c r="U25" s="145">
        <f t="shared" si="3"/>
        <v>8.41</v>
      </c>
      <c r="V25" s="46">
        <v>9</v>
      </c>
      <c r="W25" s="46"/>
      <c r="X25" s="46"/>
      <c r="Y25" s="145">
        <f t="shared" si="0"/>
        <v>9</v>
      </c>
      <c r="Z25" s="46">
        <v>10</v>
      </c>
      <c r="AA25" s="46"/>
      <c r="AB25" s="46"/>
      <c r="AC25" s="145">
        <f t="shared" si="1"/>
        <v>10</v>
      </c>
      <c r="AD25" s="136">
        <f t="shared" si="7"/>
        <v>9.35</v>
      </c>
      <c r="AE25" s="46">
        <f t="shared" si="4"/>
        <v>7.48</v>
      </c>
      <c r="AF25" s="14">
        <v>10</v>
      </c>
      <c r="AG25" s="14">
        <f t="shared" si="5"/>
        <v>2</v>
      </c>
      <c r="AH25" s="46">
        <f t="shared" si="6"/>
        <v>9.48</v>
      </c>
    </row>
    <row r="26" spans="1:34" s="43" customFormat="1" ht="18" customHeight="1">
      <c r="A26" s="182">
        <v>20</v>
      </c>
      <c r="B26" s="19" t="s">
        <v>247</v>
      </c>
      <c r="C26" s="14" t="s">
        <v>35</v>
      </c>
      <c r="D26" s="46">
        <v>0</v>
      </c>
      <c r="E26" s="46">
        <v>0</v>
      </c>
      <c r="F26" s="46">
        <v>9.9</v>
      </c>
      <c r="G26" s="46"/>
      <c r="H26" s="46"/>
      <c r="I26" s="46"/>
      <c r="J26" s="46"/>
      <c r="K26" s="46"/>
      <c r="L26" s="46"/>
      <c r="M26" s="145">
        <f t="shared" si="2"/>
        <v>3.3</v>
      </c>
      <c r="N26" s="15">
        <v>6</v>
      </c>
      <c r="O26" s="14">
        <v>8</v>
      </c>
      <c r="P26" s="14">
        <v>8</v>
      </c>
      <c r="Q26" s="14">
        <v>9</v>
      </c>
      <c r="R26" s="14">
        <v>5</v>
      </c>
      <c r="S26" s="14">
        <v>10</v>
      </c>
      <c r="T26" s="46"/>
      <c r="U26" s="145">
        <f t="shared" si="3"/>
        <v>7.66</v>
      </c>
      <c r="V26" s="46">
        <v>8</v>
      </c>
      <c r="W26" s="46"/>
      <c r="X26" s="46"/>
      <c r="Y26" s="145">
        <f t="shared" si="0"/>
        <v>8</v>
      </c>
      <c r="Z26" s="46">
        <v>8</v>
      </c>
      <c r="AA26" s="46"/>
      <c r="AB26" s="46"/>
      <c r="AC26" s="145">
        <f t="shared" si="1"/>
        <v>8</v>
      </c>
      <c r="AD26" s="136">
        <f t="shared" si="7"/>
        <v>6.74</v>
      </c>
      <c r="AE26" s="46">
        <f t="shared" si="4"/>
        <v>5.39</v>
      </c>
      <c r="AF26" s="14">
        <v>3.2</v>
      </c>
      <c r="AG26" s="14">
        <f t="shared" si="5"/>
        <v>0.64</v>
      </c>
      <c r="AH26" s="46">
        <f t="shared" si="6"/>
        <v>6.03</v>
      </c>
    </row>
    <row r="27" spans="1:34" s="43" customFormat="1" ht="18" customHeight="1">
      <c r="A27" s="182">
        <v>21</v>
      </c>
      <c r="B27" s="23" t="s">
        <v>75</v>
      </c>
      <c r="C27" s="17" t="s">
        <v>76</v>
      </c>
      <c r="D27" s="46">
        <v>9</v>
      </c>
      <c r="E27" s="46">
        <v>9.5</v>
      </c>
      <c r="F27" s="46">
        <v>9</v>
      </c>
      <c r="G27" s="46"/>
      <c r="H27" s="46"/>
      <c r="I27" s="46"/>
      <c r="J27" s="46"/>
      <c r="K27" s="46"/>
      <c r="L27" s="46"/>
      <c r="M27" s="145">
        <f t="shared" si="2"/>
        <v>9.16</v>
      </c>
      <c r="N27" s="15">
        <v>10</v>
      </c>
      <c r="O27" s="14">
        <v>6</v>
      </c>
      <c r="P27" s="14">
        <v>8</v>
      </c>
      <c r="Q27" s="14">
        <v>10</v>
      </c>
      <c r="R27" s="14">
        <v>7</v>
      </c>
      <c r="S27" s="14">
        <v>9</v>
      </c>
      <c r="T27" s="46"/>
      <c r="U27" s="145">
        <f t="shared" si="3"/>
        <v>8.33</v>
      </c>
      <c r="V27" s="46">
        <v>9</v>
      </c>
      <c r="W27" s="46"/>
      <c r="X27" s="46"/>
      <c r="Y27" s="145">
        <f t="shared" si="0"/>
        <v>9</v>
      </c>
      <c r="Z27" s="46">
        <v>10</v>
      </c>
      <c r="AA27" s="46"/>
      <c r="AB27" s="46"/>
      <c r="AC27" s="145">
        <f t="shared" si="1"/>
        <v>10</v>
      </c>
      <c r="AD27" s="136">
        <f t="shared" si="7"/>
        <v>9.1199999999999992</v>
      </c>
      <c r="AE27" s="46">
        <f t="shared" si="4"/>
        <v>7.29</v>
      </c>
      <c r="AF27" s="14">
        <v>6.8</v>
      </c>
      <c r="AG27" s="14">
        <f t="shared" si="5"/>
        <v>1.36</v>
      </c>
      <c r="AH27" s="46">
        <f t="shared" si="6"/>
        <v>8.65</v>
      </c>
    </row>
    <row r="28" spans="1:34" s="43" customFormat="1" ht="18" customHeight="1">
      <c r="A28" s="182">
        <v>22</v>
      </c>
      <c r="B28" s="19" t="s">
        <v>268</v>
      </c>
      <c r="C28" s="14" t="s">
        <v>269</v>
      </c>
      <c r="D28" s="46">
        <v>10</v>
      </c>
      <c r="E28" s="46">
        <v>10</v>
      </c>
      <c r="F28" s="46">
        <v>9.9</v>
      </c>
      <c r="G28" s="46"/>
      <c r="H28" s="46"/>
      <c r="I28" s="46"/>
      <c r="J28" s="46"/>
      <c r="K28" s="46"/>
      <c r="L28" s="46"/>
      <c r="M28" s="145">
        <f t="shared" si="2"/>
        <v>9.9600000000000009</v>
      </c>
      <c r="N28" s="15">
        <v>9</v>
      </c>
      <c r="O28" s="14">
        <v>7</v>
      </c>
      <c r="P28" s="14" t="s">
        <v>456</v>
      </c>
      <c r="Q28" s="14">
        <v>9</v>
      </c>
      <c r="R28" s="14">
        <v>9</v>
      </c>
      <c r="S28" s="14">
        <v>8</v>
      </c>
      <c r="T28" s="46"/>
      <c r="U28" s="145">
        <f t="shared" si="3"/>
        <v>8.4</v>
      </c>
      <c r="V28" s="46">
        <v>9</v>
      </c>
      <c r="W28" s="46"/>
      <c r="X28" s="46"/>
      <c r="Y28" s="145">
        <f t="shared" si="0"/>
        <v>9</v>
      </c>
      <c r="Z28" s="46">
        <v>10</v>
      </c>
      <c r="AA28" s="46"/>
      <c r="AB28" s="46"/>
      <c r="AC28" s="145">
        <f t="shared" si="1"/>
        <v>10</v>
      </c>
      <c r="AD28" s="136">
        <f t="shared" si="7"/>
        <v>9.34</v>
      </c>
      <c r="AE28" s="46">
        <f t="shared" si="4"/>
        <v>7.47</v>
      </c>
      <c r="AF28" s="14">
        <v>9.1999999999999993</v>
      </c>
      <c r="AG28" s="14">
        <f t="shared" si="5"/>
        <v>1.84</v>
      </c>
      <c r="AH28" s="46">
        <f t="shared" si="6"/>
        <v>9.31</v>
      </c>
    </row>
    <row r="29" spans="1:34" s="43" customFormat="1" ht="18" customHeight="1">
      <c r="A29" s="182">
        <v>23</v>
      </c>
      <c r="B29" s="33" t="s">
        <v>362</v>
      </c>
      <c r="C29" s="18" t="s">
        <v>363</v>
      </c>
      <c r="D29" s="46">
        <v>0</v>
      </c>
      <c r="E29" s="46">
        <v>0</v>
      </c>
      <c r="F29" s="46">
        <v>0</v>
      </c>
      <c r="G29" s="46"/>
      <c r="H29" s="46"/>
      <c r="I29" s="46"/>
      <c r="J29" s="46"/>
      <c r="K29" s="46"/>
      <c r="L29" s="46"/>
      <c r="M29" s="145">
        <f t="shared" si="2"/>
        <v>0</v>
      </c>
      <c r="N29" s="15">
        <v>6</v>
      </c>
      <c r="O29" s="14">
        <v>4</v>
      </c>
      <c r="P29" s="14">
        <v>5</v>
      </c>
      <c r="Q29" s="14">
        <v>7</v>
      </c>
      <c r="R29" s="14">
        <v>3</v>
      </c>
      <c r="S29" s="14">
        <v>9</v>
      </c>
      <c r="T29" s="46"/>
      <c r="U29" s="145">
        <f t="shared" si="3"/>
        <v>5.66</v>
      </c>
      <c r="V29" s="46">
        <v>8</v>
      </c>
      <c r="W29" s="46"/>
      <c r="X29" s="46"/>
      <c r="Y29" s="145">
        <f t="shared" si="0"/>
        <v>8</v>
      </c>
      <c r="Z29" s="46">
        <v>8</v>
      </c>
      <c r="AA29" s="46"/>
      <c r="AB29" s="46"/>
      <c r="AC29" s="145">
        <f t="shared" si="1"/>
        <v>8</v>
      </c>
      <c r="AD29" s="136">
        <f t="shared" si="7"/>
        <v>5.41</v>
      </c>
      <c r="AE29" s="46">
        <f t="shared" si="4"/>
        <v>4.32</v>
      </c>
      <c r="AF29" s="14">
        <v>2</v>
      </c>
      <c r="AG29" s="14">
        <f t="shared" si="5"/>
        <v>0.4</v>
      </c>
      <c r="AH29" s="46">
        <f t="shared" si="6"/>
        <v>4.72</v>
      </c>
    </row>
    <row r="30" spans="1:34" s="43" customFormat="1" ht="18" customHeight="1">
      <c r="A30" s="182">
        <v>24</v>
      </c>
      <c r="B30" s="23" t="s">
        <v>29</v>
      </c>
      <c r="C30" s="17" t="s">
        <v>30</v>
      </c>
      <c r="D30" s="46">
        <v>10</v>
      </c>
      <c r="E30" s="46">
        <v>10</v>
      </c>
      <c r="F30" s="46">
        <v>10</v>
      </c>
      <c r="G30" s="46"/>
      <c r="H30" s="46"/>
      <c r="I30" s="46"/>
      <c r="J30" s="46"/>
      <c r="K30" s="46"/>
      <c r="L30" s="46"/>
      <c r="M30" s="145">
        <f t="shared" si="2"/>
        <v>10</v>
      </c>
      <c r="N30" s="15">
        <v>8</v>
      </c>
      <c r="O30" s="14">
        <v>7</v>
      </c>
      <c r="P30" s="14">
        <v>8</v>
      </c>
      <c r="Q30" s="14">
        <v>8</v>
      </c>
      <c r="R30" s="14">
        <v>8</v>
      </c>
      <c r="S30" s="14">
        <v>5</v>
      </c>
      <c r="T30" s="46"/>
      <c r="U30" s="145">
        <f t="shared" si="3"/>
        <v>7.33</v>
      </c>
      <c r="V30" s="46">
        <v>8</v>
      </c>
      <c r="W30" s="46"/>
      <c r="X30" s="46"/>
      <c r="Y30" s="145">
        <f t="shared" si="0"/>
        <v>8</v>
      </c>
      <c r="Z30" s="46">
        <v>8.5</v>
      </c>
      <c r="AA30" s="46"/>
      <c r="AB30" s="46"/>
      <c r="AC30" s="145">
        <f t="shared" si="1"/>
        <v>8.5</v>
      </c>
      <c r="AD30" s="136">
        <f t="shared" si="7"/>
        <v>8.4499999999999993</v>
      </c>
      <c r="AE30" s="46">
        <f t="shared" si="4"/>
        <v>6.76</v>
      </c>
      <c r="AF30" s="14">
        <v>7</v>
      </c>
      <c r="AG30" s="14">
        <f t="shared" si="5"/>
        <v>1.4</v>
      </c>
      <c r="AH30" s="46">
        <f t="shared" si="6"/>
        <v>8.16</v>
      </c>
    </row>
    <row r="31" spans="1:34" s="43" customFormat="1" ht="18" customHeight="1">
      <c r="A31" s="182">
        <v>25</v>
      </c>
      <c r="B31" s="16" t="s">
        <v>203</v>
      </c>
      <c r="C31" s="14" t="s">
        <v>204</v>
      </c>
      <c r="D31" s="46">
        <v>0</v>
      </c>
      <c r="E31" s="46">
        <v>5</v>
      </c>
      <c r="F31" s="46">
        <v>10</v>
      </c>
      <c r="G31" s="46"/>
      <c r="H31" s="46"/>
      <c r="I31" s="46"/>
      <c r="J31" s="46"/>
      <c r="K31" s="46"/>
      <c r="L31" s="46"/>
      <c r="M31" s="145">
        <f t="shared" si="2"/>
        <v>5</v>
      </c>
      <c r="N31" s="15">
        <v>9</v>
      </c>
      <c r="O31" s="14">
        <v>7</v>
      </c>
      <c r="P31" s="14">
        <v>9</v>
      </c>
      <c r="Q31" s="14">
        <v>8</v>
      </c>
      <c r="R31" s="14">
        <v>7</v>
      </c>
      <c r="S31" s="14">
        <v>8</v>
      </c>
      <c r="T31" s="46"/>
      <c r="U31" s="145">
        <f t="shared" si="3"/>
        <v>8</v>
      </c>
      <c r="V31" s="46">
        <v>9</v>
      </c>
      <c r="W31" s="46"/>
      <c r="X31" s="46"/>
      <c r="Y31" s="145">
        <f t="shared" si="0"/>
        <v>9</v>
      </c>
      <c r="Z31" s="46">
        <v>10</v>
      </c>
      <c r="AA31" s="46"/>
      <c r="AB31" s="46"/>
      <c r="AC31" s="145">
        <f t="shared" si="1"/>
        <v>10</v>
      </c>
      <c r="AD31" s="136">
        <f t="shared" si="7"/>
        <v>8</v>
      </c>
      <c r="AE31" s="46">
        <f t="shared" si="4"/>
        <v>6.4</v>
      </c>
      <c r="AF31" s="14">
        <v>8.4</v>
      </c>
      <c r="AG31" s="14">
        <f t="shared" si="5"/>
        <v>1.68</v>
      </c>
      <c r="AH31" s="46">
        <f t="shared" si="6"/>
        <v>8.08</v>
      </c>
    </row>
    <row r="32" spans="1:34" s="43" customFormat="1" ht="18" customHeight="1">
      <c r="A32" s="182">
        <v>26</v>
      </c>
      <c r="B32" s="23" t="s">
        <v>91</v>
      </c>
      <c r="C32" s="17" t="s">
        <v>92</v>
      </c>
      <c r="D32" s="46">
        <v>9</v>
      </c>
      <c r="E32" s="46">
        <v>9.5</v>
      </c>
      <c r="F32" s="46">
        <v>10</v>
      </c>
      <c r="G32" s="46"/>
      <c r="H32" s="46"/>
      <c r="I32" s="46"/>
      <c r="J32" s="46"/>
      <c r="K32" s="46"/>
      <c r="L32" s="46"/>
      <c r="M32" s="145">
        <f t="shared" si="2"/>
        <v>9.5</v>
      </c>
      <c r="N32" s="15">
        <v>7</v>
      </c>
      <c r="O32" s="14">
        <v>7</v>
      </c>
      <c r="P32" s="14">
        <v>9</v>
      </c>
      <c r="Q32" s="14">
        <v>9</v>
      </c>
      <c r="R32" s="14" t="s">
        <v>456</v>
      </c>
      <c r="S32" s="14">
        <v>5</v>
      </c>
      <c r="T32" s="46"/>
      <c r="U32" s="145">
        <f t="shared" si="3"/>
        <v>7.4</v>
      </c>
      <c r="V32" s="46">
        <v>8</v>
      </c>
      <c r="W32" s="46"/>
      <c r="X32" s="46"/>
      <c r="Y32" s="145">
        <f t="shared" si="0"/>
        <v>8</v>
      </c>
      <c r="Z32" s="46">
        <v>10</v>
      </c>
      <c r="AA32" s="46"/>
      <c r="AB32" s="46"/>
      <c r="AC32" s="145">
        <f t="shared" si="1"/>
        <v>10</v>
      </c>
      <c r="AD32" s="136">
        <f t="shared" si="7"/>
        <v>8.7200000000000006</v>
      </c>
      <c r="AE32" s="46">
        <f t="shared" si="4"/>
        <v>6.97</v>
      </c>
      <c r="AF32" s="14">
        <v>4.8</v>
      </c>
      <c r="AG32" s="14">
        <f t="shared" si="5"/>
        <v>0.96</v>
      </c>
      <c r="AH32" s="46">
        <f t="shared" si="6"/>
        <v>7.93</v>
      </c>
    </row>
    <row r="33" spans="1:34" s="43" customFormat="1" ht="15">
      <c r="A33" s="182">
        <v>27</v>
      </c>
      <c r="B33" s="23" t="s">
        <v>77</v>
      </c>
      <c r="C33" s="20" t="s">
        <v>78</v>
      </c>
      <c r="D33" s="46">
        <v>9.5</v>
      </c>
      <c r="E33" s="46">
        <v>0</v>
      </c>
      <c r="F33" s="46">
        <v>0</v>
      </c>
      <c r="G33" s="46"/>
      <c r="H33" s="46"/>
      <c r="I33" s="46"/>
      <c r="J33" s="46"/>
      <c r="K33" s="46"/>
      <c r="L33" s="46"/>
      <c r="M33" s="145">
        <f t="shared" si="2"/>
        <v>3.16</v>
      </c>
      <c r="N33" s="15">
        <v>9</v>
      </c>
      <c r="O33" s="14">
        <v>7</v>
      </c>
      <c r="P33" s="14">
        <v>9</v>
      </c>
      <c r="Q33" s="14">
        <v>7</v>
      </c>
      <c r="R33" s="14">
        <v>5</v>
      </c>
      <c r="S33" s="14">
        <v>7</v>
      </c>
      <c r="T33" s="46"/>
      <c r="U33" s="145">
        <f t="shared" si="3"/>
        <v>7.33</v>
      </c>
      <c r="V33" s="46">
        <v>8</v>
      </c>
      <c r="W33" s="46"/>
      <c r="X33" s="46"/>
      <c r="Y33" s="145">
        <f t="shared" si="0"/>
        <v>8</v>
      </c>
      <c r="Z33" s="46" t="s">
        <v>495</v>
      </c>
      <c r="AA33" s="46"/>
      <c r="AB33" s="46"/>
      <c r="AC33" s="145" t="e">
        <f t="shared" si="1"/>
        <v>#DIV/0!</v>
      </c>
      <c r="AD33" s="136">
        <f>TRUNC(AVERAGE(M33,U33,Y33),2)</f>
        <v>6.16</v>
      </c>
      <c r="AE33" s="46">
        <f t="shared" si="4"/>
        <v>4.92</v>
      </c>
      <c r="AF33" s="14">
        <v>6.6</v>
      </c>
      <c r="AG33" s="14">
        <f t="shared" si="5"/>
        <v>1.32</v>
      </c>
      <c r="AH33" s="46">
        <f t="shared" si="6"/>
        <v>6.24</v>
      </c>
    </row>
    <row r="34" spans="1:34" s="43" customFormat="1" ht="15">
      <c r="A34" s="182">
        <v>28</v>
      </c>
      <c r="B34" s="31" t="s">
        <v>336</v>
      </c>
      <c r="C34" s="17" t="s">
        <v>338</v>
      </c>
      <c r="D34" s="46">
        <v>10</v>
      </c>
      <c r="E34" s="46">
        <v>10</v>
      </c>
      <c r="F34" s="46">
        <v>9.9</v>
      </c>
      <c r="G34" s="46"/>
      <c r="H34" s="46"/>
      <c r="I34" s="46"/>
      <c r="J34" s="46"/>
      <c r="K34" s="46"/>
      <c r="L34" s="46"/>
      <c r="M34" s="145">
        <f t="shared" si="2"/>
        <v>9.9600000000000009</v>
      </c>
      <c r="N34" s="15">
        <v>10</v>
      </c>
      <c r="O34" s="14">
        <v>8</v>
      </c>
      <c r="P34" s="14">
        <v>10</v>
      </c>
      <c r="Q34" s="14">
        <v>10</v>
      </c>
      <c r="R34" s="14">
        <v>9</v>
      </c>
      <c r="S34" s="14">
        <v>7</v>
      </c>
      <c r="T34" s="46"/>
      <c r="U34" s="145">
        <f t="shared" si="3"/>
        <v>9</v>
      </c>
      <c r="V34" s="46">
        <v>10</v>
      </c>
      <c r="W34" s="46"/>
      <c r="X34" s="46"/>
      <c r="Y34" s="145">
        <f t="shared" si="0"/>
        <v>10</v>
      </c>
      <c r="Z34" s="46">
        <v>10</v>
      </c>
      <c r="AA34" s="46"/>
      <c r="AB34" s="46"/>
      <c r="AC34" s="145">
        <f t="shared" si="1"/>
        <v>10</v>
      </c>
      <c r="AD34" s="136">
        <f t="shared" si="7"/>
        <v>9.74</v>
      </c>
      <c r="AE34" s="46">
        <f t="shared" si="4"/>
        <v>7.79</v>
      </c>
      <c r="AF34" s="14">
        <v>9.6</v>
      </c>
      <c r="AG34" s="14">
        <f t="shared" si="5"/>
        <v>1.92</v>
      </c>
      <c r="AH34" s="46">
        <f t="shared" si="6"/>
        <v>9.7100000000000009</v>
      </c>
    </row>
    <row r="35" spans="1:34" s="43" customFormat="1" ht="15">
      <c r="A35" s="182">
        <v>29</v>
      </c>
      <c r="B35" s="23" t="s">
        <v>108</v>
      </c>
      <c r="C35" s="17" t="s">
        <v>109</v>
      </c>
      <c r="D35" s="46">
        <v>10</v>
      </c>
      <c r="E35" s="46">
        <v>10</v>
      </c>
      <c r="F35" s="46">
        <v>10</v>
      </c>
      <c r="G35" s="46"/>
      <c r="H35" s="46"/>
      <c r="I35" s="46"/>
      <c r="J35" s="46"/>
      <c r="K35" s="46"/>
      <c r="L35" s="46"/>
      <c r="M35" s="145">
        <f t="shared" si="2"/>
        <v>10</v>
      </c>
      <c r="N35" s="15">
        <v>9</v>
      </c>
      <c r="O35" s="14">
        <v>10</v>
      </c>
      <c r="P35" s="14">
        <v>9</v>
      </c>
      <c r="Q35" s="14">
        <v>8</v>
      </c>
      <c r="R35" s="14">
        <v>9</v>
      </c>
      <c r="S35" s="14">
        <v>10</v>
      </c>
      <c r="T35" s="46"/>
      <c r="U35" s="145">
        <f t="shared" si="3"/>
        <v>9.16</v>
      </c>
      <c r="V35" s="46">
        <v>10</v>
      </c>
      <c r="W35" s="46"/>
      <c r="X35" s="46"/>
      <c r="Y35" s="145">
        <f t="shared" si="0"/>
        <v>10</v>
      </c>
      <c r="Z35" s="46">
        <v>10</v>
      </c>
      <c r="AA35" s="46"/>
      <c r="AB35" s="46"/>
      <c r="AC35" s="145">
        <f t="shared" si="1"/>
        <v>10</v>
      </c>
      <c r="AD35" s="136">
        <f t="shared" si="7"/>
        <v>9.7899999999999991</v>
      </c>
      <c r="AE35" s="46">
        <f t="shared" si="4"/>
        <v>7.83</v>
      </c>
      <c r="AF35" s="14">
        <v>9.6</v>
      </c>
      <c r="AG35" s="14">
        <f t="shared" si="5"/>
        <v>1.92</v>
      </c>
      <c r="AH35" s="46">
        <f t="shared" si="6"/>
        <v>9.75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7"/>
        <v>#DIV/0!</v>
      </c>
      <c r="AE36" s="46" t="e">
        <f t="shared" si="4"/>
        <v>#DIV/0!</v>
      </c>
      <c r="AF36" s="14"/>
      <c r="AG36" s="14">
        <f t="shared" si="5"/>
        <v>0</v>
      </c>
      <c r="AH36" s="46" t="e">
        <f t="shared" si="6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7"/>
        <v>#DIV/0!</v>
      </c>
      <c r="AE37" s="46" t="e">
        <f t="shared" si="4"/>
        <v>#DIV/0!</v>
      </c>
      <c r="AF37" s="14"/>
      <c r="AG37" s="14">
        <f t="shared" si="5"/>
        <v>0</v>
      </c>
      <c r="AH37" s="46" t="e">
        <f t="shared" si="6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7"/>
        <v>#DIV/0!</v>
      </c>
      <c r="AE38" s="46" t="e">
        <f t="shared" si="4"/>
        <v>#DIV/0!</v>
      </c>
      <c r="AF38" s="14"/>
      <c r="AG38" s="14">
        <f t="shared" si="5"/>
        <v>0</v>
      </c>
      <c r="AH38" s="46" t="e">
        <f t="shared" si="6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 t="shared" si="7"/>
        <v>#DIV/0!</v>
      </c>
      <c r="AE39" s="46" t="e">
        <f t="shared" si="4"/>
        <v>#DIV/0!</v>
      </c>
      <c r="AF39" s="14"/>
      <c r="AG39" s="14">
        <f t="shared" si="5"/>
        <v>0</v>
      </c>
      <c r="AH39" s="46" t="e">
        <f t="shared" si="6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AC21" activePane="bottomRight" state="frozen"/>
      <selection activeCell="A4" sqref="A4"/>
      <selection pane="topRight" activeCell="D4" sqref="D4"/>
      <selection pane="bottomLeft" activeCell="A5" sqref="A5"/>
      <selection pane="bottomRight" activeCell="AH37" sqref="AH37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32.75">
      <c r="A4" s="179"/>
      <c r="M4" s="64"/>
      <c r="N4" s="64" t="s">
        <v>508</v>
      </c>
      <c r="O4" s="64" t="s">
        <v>509</v>
      </c>
      <c r="U4" s="38"/>
      <c r="V4" s="61" t="s">
        <v>549</v>
      </c>
      <c r="Y4" s="38"/>
      <c r="Z4" s="61" t="s">
        <v>537</v>
      </c>
      <c r="AA4" s="61" t="s">
        <v>538</v>
      </c>
      <c r="AB4" s="61" t="s">
        <v>548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3" t="s">
        <v>144</v>
      </c>
      <c r="C7" s="17" t="s">
        <v>154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5">
        <v>10</v>
      </c>
      <c r="O7" s="14">
        <v>10</v>
      </c>
      <c r="P7" s="46"/>
      <c r="Q7" s="46"/>
      <c r="R7" s="46"/>
      <c r="S7" s="46"/>
      <c r="T7" s="46"/>
      <c r="U7" s="145">
        <f>TRUNC(AVERAGE(N7:T7),2)</f>
        <v>10</v>
      </c>
      <c r="V7" s="46">
        <v>10</v>
      </c>
      <c r="W7" s="46"/>
      <c r="X7" s="46"/>
      <c r="Y7" s="145">
        <f t="shared" ref="Y7:Y39" si="0">TRUNC(AVERAGE(V7:X7),2)</f>
        <v>10</v>
      </c>
      <c r="Z7" s="46">
        <v>6</v>
      </c>
      <c r="AA7" s="46">
        <v>4</v>
      </c>
      <c r="AB7" s="46">
        <v>10</v>
      </c>
      <c r="AC7" s="145">
        <f t="shared" ref="AC7:AC39" si="1">TRUNC(AVERAGE(Z7:AB7),2)</f>
        <v>6.66</v>
      </c>
      <c r="AD7" s="136">
        <f>TRUNC(AVERAGE(U7,Y7,AC7),2)</f>
        <v>8.8800000000000008</v>
      </c>
      <c r="AE7" s="46">
        <f>TRUNC((AD7*0.8),2)</f>
        <v>7.1</v>
      </c>
      <c r="AF7" s="14">
        <v>5</v>
      </c>
      <c r="AG7" s="14">
        <f>TRUNC((AF7*0.2),2)</f>
        <v>1</v>
      </c>
      <c r="AH7" s="46">
        <f>TRUNC((AE7+AG7),2)</f>
        <v>8.1</v>
      </c>
    </row>
    <row r="8" spans="1:34" s="43" customFormat="1" ht="18" customHeight="1">
      <c r="A8" s="182">
        <v>2</v>
      </c>
      <c r="B8" s="31" t="s">
        <v>360</v>
      </c>
      <c r="C8" s="14" t="s">
        <v>361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5">
        <v>10</v>
      </c>
      <c r="O8" s="14">
        <v>10</v>
      </c>
      <c r="P8" s="46"/>
      <c r="Q8" s="46"/>
      <c r="R8" s="46"/>
      <c r="S8" s="46"/>
      <c r="T8" s="46"/>
      <c r="U8" s="145">
        <f t="shared" ref="U8:U39" si="3">TRUNC(AVERAGE(N8:T8),2)</f>
        <v>10</v>
      </c>
      <c r="V8" s="46">
        <v>10</v>
      </c>
      <c r="W8" s="46"/>
      <c r="X8" s="46"/>
      <c r="Y8" s="145">
        <f t="shared" si="0"/>
        <v>10</v>
      </c>
      <c r="Z8" s="46">
        <v>6</v>
      </c>
      <c r="AA8" s="46">
        <v>2</v>
      </c>
      <c r="AB8" s="46">
        <v>10</v>
      </c>
      <c r="AC8" s="145">
        <f t="shared" si="1"/>
        <v>6</v>
      </c>
      <c r="AD8" s="136">
        <f t="shared" ref="AD8:AD35" si="4">TRUNC(AVERAGE(U8,Y8,AC8),2)</f>
        <v>8.66</v>
      </c>
      <c r="AE8" s="46">
        <f t="shared" ref="AE8:AE39" si="5">TRUNC((AD8*0.8),2)</f>
        <v>6.92</v>
      </c>
      <c r="AF8" s="14">
        <v>5</v>
      </c>
      <c r="AG8" s="14">
        <f t="shared" ref="AG8:AG39" si="6">TRUNC((AF8*0.2),2)</f>
        <v>1</v>
      </c>
      <c r="AH8" s="46">
        <f t="shared" ref="AH8:AH39" si="7">TRUNC((AE8+AG8),2)</f>
        <v>7.92</v>
      </c>
    </row>
    <row r="9" spans="1:34" s="43" customFormat="1" ht="18" customHeight="1">
      <c r="A9" s="182">
        <v>3</v>
      </c>
      <c r="B9" s="23" t="s">
        <v>6</v>
      </c>
      <c r="C9" s="17" t="s">
        <v>7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5">
        <v>10</v>
      </c>
      <c r="O9" s="14">
        <v>10</v>
      </c>
      <c r="P9" s="46"/>
      <c r="Q9" s="46"/>
      <c r="R9" s="46"/>
      <c r="S9" s="46"/>
      <c r="T9" s="46"/>
      <c r="U9" s="145">
        <f t="shared" si="3"/>
        <v>10</v>
      </c>
      <c r="V9" s="46">
        <v>10</v>
      </c>
      <c r="W9" s="46"/>
      <c r="X9" s="46"/>
      <c r="Y9" s="145">
        <f t="shared" si="0"/>
        <v>10</v>
      </c>
      <c r="Z9" s="46">
        <v>10</v>
      </c>
      <c r="AA9" s="46">
        <v>10</v>
      </c>
      <c r="AB9" s="46">
        <v>10</v>
      </c>
      <c r="AC9" s="145">
        <f t="shared" si="1"/>
        <v>10</v>
      </c>
      <c r="AD9" s="136">
        <f t="shared" si="4"/>
        <v>10</v>
      </c>
      <c r="AE9" s="46">
        <f t="shared" si="5"/>
        <v>8</v>
      </c>
      <c r="AF9" s="14">
        <v>10</v>
      </c>
      <c r="AG9" s="14">
        <f t="shared" si="6"/>
        <v>2</v>
      </c>
      <c r="AH9" s="46">
        <f t="shared" si="7"/>
        <v>10</v>
      </c>
    </row>
    <row r="10" spans="1:34" s="43" customFormat="1" ht="18" customHeight="1">
      <c r="A10" s="182">
        <v>4</v>
      </c>
      <c r="B10" s="16" t="s">
        <v>146</v>
      </c>
      <c r="C10" s="17" t="s">
        <v>157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5">
        <v>10</v>
      </c>
      <c r="O10" s="14">
        <v>10</v>
      </c>
      <c r="P10" s="46"/>
      <c r="Q10" s="46"/>
      <c r="R10" s="46"/>
      <c r="S10" s="46"/>
      <c r="T10" s="46"/>
      <c r="U10" s="145">
        <f t="shared" si="3"/>
        <v>10</v>
      </c>
      <c r="V10" s="46">
        <v>10</v>
      </c>
      <c r="W10" s="46"/>
      <c r="X10" s="46"/>
      <c r="Y10" s="145">
        <f t="shared" si="0"/>
        <v>10</v>
      </c>
      <c r="Z10" s="46">
        <v>6</v>
      </c>
      <c r="AA10" s="46">
        <v>4</v>
      </c>
      <c r="AB10" s="46">
        <v>10</v>
      </c>
      <c r="AC10" s="145">
        <f t="shared" si="1"/>
        <v>6.66</v>
      </c>
      <c r="AD10" s="136">
        <f t="shared" si="4"/>
        <v>8.8800000000000008</v>
      </c>
      <c r="AE10" s="46">
        <f t="shared" si="5"/>
        <v>7.1</v>
      </c>
      <c r="AF10" s="14">
        <v>10</v>
      </c>
      <c r="AG10" s="14">
        <f t="shared" si="6"/>
        <v>2</v>
      </c>
      <c r="AH10" s="46">
        <f t="shared" si="7"/>
        <v>9.1</v>
      </c>
    </row>
    <row r="11" spans="1:34" s="43" customFormat="1" ht="18" customHeight="1">
      <c r="A11" s="182">
        <v>5</v>
      </c>
      <c r="B11" s="23" t="s">
        <v>113</v>
      </c>
      <c r="C11" s="14" t="s">
        <v>114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5">
        <v>10</v>
      </c>
      <c r="O11" s="14">
        <v>10</v>
      </c>
      <c r="P11" s="46"/>
      <c r="Q11" s="46"/>
      <c r="R11" s="46"/>
      <c r="S11" s="46"/>
      <c r="T11" s="46"/>
      <c r="U11" s="145">
        <f t="shared" si="3"/>
        <v>10</v>
      </c>
      <c r="V11" s="46">
        <v>10</v>
      </c>
      <c r="W11" s="46"/>
      <c r="X11" s="46"/>
      <c r="Y11" s="145">
        <f t="shared" si="0"/>
        <v>10</v>
      </c>
      <c r="Z11" s="46">
        <v>6</v>
      </c>
      <c r="AA11" s="46">
        <v>4</v>
      </c>
      <c r="AB11" s="46">
        <v>10</v>
      </c>
      <c r="AC11" s="145">
        <f t="shared" si="1"/>
        <v>6.66</v>
      </c>
      <c r="AD11" s="136">
        <f t="shared" si="4"/>
        <v>8.8800000000000008</v>
      </c>
      <c r="AE11" s="46">
        <f t="shared" si="5"/>
        <v>7.1</v>
      </c>
      <c r="AF11" s="14">
        <v>10</v>
      </c>
      <c r="AG11" s="14">
        <f t="shared" si="6"/>
        <v>2</v>
      </c>
      <c r="AH11" s="46">
        <f t="shared" si="7"/>
        <v>9.1</v>
      </c>
    </row>
    <row r="12" spans="1:34" s="43" customFormat="1" ht="18" customHeight="1">
      <c r="A12" s="182">
        <v>6</v>
      </c>
      <c r="B12" s="31" t="s">
        <v>245</v>
      </c>
      <c r="C12" s="14" t="s">
        <v>246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5">
        <v>10</v>
      </c>
      <c r="O12" s="14">
        <v>10</v>
      </c>
      <c r="P12" s="46"/>
      <c r="Q12" s="46"/>
      <c r="R12" s="46"/>
      <c r="S12" s="46"/>
      <c r="T12" s="46"/>
      <c r="U12" s="145">
        <f t="shared" si="3"/>
        <v>10</v>
      </c>
      <c r="V12" s="46">
        <v>10</v>
      </c>
      <c r="W12" s="46"/>
      <c r="X12" s="46"/>
      <c r="Y12" s="145">
        <f t="shared" si="0"/>
        <v>10</v>
      </c>
      <c r="Z12" s="46">
        <v>10</v>
      </c>
      <c r="AA12" s="46">
        <v>10</v>
      </c>
      <c r="AB12" s="46">
        <v>9.9</v>
      </c>
      <c r="AC12" s="145">
        <f t="shared" si="1"/>
        <v>9.9600000000000009</v>
      </c>
      <c r="AD12" s="136">
        <f t="shared" si="4"/>
        <v>9.98</v>
      </c>
      <c r="AE12" s="46">
        <f t="shared" si="5"/>
        <v>7.98</v>
      </c>
      <c r="AF12" s="14">
        <v>8</v>
      </c>
      <c r="AG12" s="14">
        <f t="shared" si="6"/>
        <v>1.6</v>
      </c>
      <c r="AH12" s="46">
        <f t="shared" si="7"/>
        <v>9.58</v>
      </c>
    </row>
    <row r="13" spans="1:34" s="43" customFormat="1" ht="18" customHeight="1">
      <c r="A13" s="182">
        <v>7</v>
      </c>
      <c r="B13" s="31" t="s">
        <v>434</v>
      </c>
      <c r="C13" s="14" t="s">
        <v>435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5">
        <v>9.9</v>
      </c>
      <c r="O13" s="14">
        <v>9</v>
      </c>
      <c r="P13" s="46"/>
      <c r="Q13" s="46"/>
      <c r="R13" s="46"/>
      <c r="S13" s="46"/>
      <c r="T13" s="46"/>
      <c r="U13" s="145">
        <f t="shared" si="3"/>
        <v>9.4499999999999993</v>
      </c>
      <c r="V13" s="46">
        <v>10</v>
      </c>
      <c r="W13" s="46"/>
      <c r="X13" s="46"/>
      <c r="Y13" s="145">
        <f t="shared" si="0"/>
        <v>10</v>
      </c>
      <c r="Z13" s="46">
        <v>10</v>
      </c>
      <c r="AA13" s="46">
        <v>4</v>
      </c>
      <c r="AB13" s="46">
        <v>10</v>
      </c>
      <c r="AC13" s="145">
        <f t="shared" si="1"/>
        <v>8</v>
      </c>
      <c r="AD13" s="136">
        <f t="shared" si="4"/>
        <v>9.15</v>
      </c>
      <c r="AE13" s="46">
        <f t="shared" si="5"/>
        <v>7.32</v>
      </c>
      <c r="AF13" s="14">
        <v>10</v>
      </c>
      <c r="AG13" s="14">
        <f t="shared" si="6"/>
        <v>2</v>
      </c>
      <c r="AH13" s="46">
        <f t="shared" si="7"/>
        <v>9.32</v>
      </c>
    </row>
    <row r="14" spans="1:34" s="43" customFormat="1" ht="18" customHeight="1">
      <c r="A14" s="182">
        <v>8</v>
      </c>
      <c r="B14" s="23" t="s">
        <v>110</v>
      </c>
      <c r="C14" s="14" t="s">
        <v>111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5">
        <v>9</v>
      </c>
      <c r="O14" s="14">
        <v>10</v>
      </c>
      <c r="P14" s="46"/>
      <c r="Q14" s="46"/>
      <c r="R14" s="46"/>
      <c r="S14" s="46"/>
      <c r="T14" s="46"/>
      <c r="U14" s="145">
        <f t="shared" si="3"/>
        <v>9.5</v>
      </c>
      <c r="V14" s="46">
        <v>10</v>
      </c>
      <c r="W14" s="46"/>
      <c r="X14" s="46"/>
      <c r="Y14" s="145">
        <f t="shared" si="0"/>
        <v>10</v>
      </c>
      <c r="Z14" s="46">
        <v>4</v>
      </c>
      <c r="AA14" s="46">
        <v>10</v>
      </c>
      <c r="AB14" s="46">
        <v>7.5</v>
      </c>
      <c r="AC14" s="145">
        <f t="shared" si="1"/>
        <v>7.16</v>
      </c>
      <c r="AD14" s="136">
        <f t="shared" si="4"/>
        <v>8.8800000000000008</v>
      </c>
      <c r="AE14" s="46">
        <f t="shared" si="5"/>
        <v>7.1</v>
      </c>
      <c r="AF14" s="14">
        <v>5</v>
      </c>
      <c r="AG14" s="14">
        <f t="shared" si="6"/>
        <v>1</v>
      </c>
      <c r="AH14" s="46">
        <f t="shared" si="7"/>
        <v>8.1</v>
      </c>
    </row>
    <row r="15" spans="1:34" s="43" customFormat="1" ht="18" customHeight="1">
      <c r="A15" s="182">
        <v>9</v>
      </c>
      <c r="B15" s="23" t="s">
        <v>112</v>
      </c>
      <c r="C15" s="14" t="s">
        <v>117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5">
        <v>10</v>
      </c>
      <c r="O15" s="14">
        <v>10</v>
      </c>
      <c r="P15" s="46"/>
      <c r="Q15" s="46"/>
      <c r="R15" s="46"/>
      <c r="S15" s="46"/>
      <c r="T15" s="46"/>
      <c r="U15" s="145">
        <f t="shared" si="3"/>
        <v>10</v>
      </c>
      <c r="V15" s="46">
        <v>10</v>
      </c>
      <c r="W15" s="46"/>
      <c r="X15" s="46"/>
      <c r="Y15" s="145">
        <f t="shared" si="0"/>
        <v>10</v>
      </c>
      <c r="Z15" s="46">
        <v>2</v>
      </c>
      <c r="AA15" s="46">
        <v>4</v>
      </c>
      <c r="AB15" s="46">
        <v>10</v>
      </c>
      <c r="AC15" s="145">
        <f t="shared" si="1"/>
        <v>5.33</v>
      </c>
      <c r="AD15" s="136">
        <f t="shared" si="4"/>
        <v>8.44</v>
      </c>
      <c r="AE15" s="46">
        <f t="shared" si="5"/>
        <v>6.75</v>
      </c>
      <c r="AF15" s="14">
        <v>7</v>
      </c>
      <c r="AG15" s="14">
        <f t="shared" si="6"/>
        <v>1.4</v>
      </c>
      <c r="AH15" s="46">
        <f t="shared" si="7"/>
        <v>8.15</v>
      </c>
    </row>
    <row r="16" spans="1:34" s="43" customFormat="1" ht="18" customHeight="1">
      <c r="A16" s="182">
        <v>10</v>
      </c>
      <c r="B16" s="23" t="s">
        <v>32</v>
      </c>
      <c r="C16" s="14" t="s">
        <v>33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5">
        <v>10</v>
      </c>
      <c r="O16" s="14">
        <v>10</v>
      </c>
      <c r="P16" s="46"/>
      <c r="Q16" s="46"/>
      <c r="R16" s="46"/>
      <c r="S16" s="46"/>
      <c r="T16" s="46"/>
      <c r="U16" s="145">
        <f t="shared" si="3"/>
        <v>10</v>
      </c>
      <c r="V16" s="46">
        <v>10</v>
      </c>
      <c r="W16" s="46"/>
      <c r="X16" s="46"/>
      <c r="Y16" s="145">
        <f t="shared" si="0"/>
        <v>10</v>
      </c>
      <c r="Z16" s="46">
        <v>10</v>
      </c>
      <c r="AA16" s="46">
        <v>6</v>
      </c>
      <c r="AB16" s="46">
        <v>10</v>
      </c>
      <c r="AC16" s="145">
        <f t="shared" si="1"/>
        <v>8.66</v>
      </c>
      <c r="AD16" s="136">
        <f t="shared" si="4"/>
        <v>9.5500000000000007</v>
      </c>
      <c r="AE16" s="46">
        <f t="shared" si="5"/>
        <v>7.64</v>
      </c>
      <c r="AF16" s="14">
        <v>10</v>
      </c>
      <c r="AG16" s="14">
        <f t="shared" si="6"/>
        <v>2</v>
      </c>
      <c r="AH16" s="46">
        <f t="shared" si="7"/>
        <v>9.64</v>
      </c>
    </row>
    <row r="17" spans="1:34" s="43" customFormat="1" ht="18" customHeight="1">
      <c r="A17" s="182">
        <v>11</v>
      </c>
      <c r="B17" s="16" t="s">
        <v>192</v>
      </c>
      <c r="C17" s="14" t="s">
        <v>193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5">
        <v>10</v>
      </c>
      <c r="O17" s="14">
        <v>10</v>
      </c>
      <c r="P17" s="46"/>
      <c r="Q17" s="46"/>
      <c r="R17" s="46"/>
      <c r="S17" s="46"/>
      <c r="T17" s="46"/>
      <c r="U17" s="145">
        <f t="shared" si="3"/>
        <v>10</v>
      </c>
      <c r="V17" s="46">
        <v>10</v>
      </c>
      <c r="W17" s="46"/>
      <c r="X17" s="46"/>
      <c r="Y17" s="145">
        <f t="shared" si="0"/>
        <v>10</v>
      </c>
      <c r="Z17" s="46">
        <v>6</v>
      </c>
      <c r="AA17" s="46">
        <v>6</v>
      </c>
      <c r="AB17" s="46">
        <v>10</v>
      </c>
      <c r="AC17" s="145">
        <f t="shared" si="1"/>
        <v>7.33</v>
      </c>
      <c r="AD17" s="136">
        <f t="shared" si="4"/>
        <v>9.11</v>
      </c>
      <c r="AE17" s="46">
        <f t="shared" si="5"/>
        <v>7.28</v>
      </c>
      <c r="AF17" s="14">
        <v>8</v>
      </c>
      <c r="AG17" s="14">
        <f t="shared" si="6"/>
        <v>1.6</v>
      </c>
      <c r="AH17" s="46">
        <f t="shared" si="7"/>
        <v>8.8800000000000008</v>
      </c>
    </row>
    <row r="18" spans="1:34" s="43" customFormat="1" ht="18" customHeight="1">
      <c r="A18" s="182">
        <v>12</v>
      </c>
      <c r="B18" s="23" t="s">
        <v>100</v>
      </c>
      <c r="C18" s="20" t="s">
        <v>175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5">
        <v>9.5</v>
      </c>
      <c r="O18" s="14">
        <v>10</v>
      </c>
      <c r="P18" s="46"/>
      <c r="Q18" s="46"/>
      <c r="R18" s="46"/>
      <c r="S18" s="46"/>
      <c r="T18" s="46"/>
      <c r="U18" s="145">
        <f t="shared" si="3"/>
        <v>9.75</v>
      </c>
      <c r="V18" s="46">
        <v>10</v>
      </c>
      <c r="W18" s="46"/>
      <c r="X18" s="46"/>
      <c r="Y18" s="145">
        <f t="shared" si="0"/>
        <v>10</v>
      </c>
      <c r="Z18" s="46">
        <v>10</v>
      </c>
      <c r="AA18" s="46">
        <v>2</v>
      </c>
      <c r="AB18" s="46">
        <v>10</v>
      </c>
      <c r="AC18" s="145">
        <f t="shared" si="1"/>
        <v>7.33</v>
      </c>
      <c r="AD18" s="136">
        <f t="shared" si="4"/>
        <v>9.02</v>
      </c>
      <c r="AE18" s="46">
        <f t="shared" si="5"/>
        <v>7.21</v>
      </c>
      <c r="AF18" s="14">
        <v>10</v>
      </c>
      <c r="AG18" s="14">
        <f t="shared" si="6"/>
        <v>2</v>
      </c>
      <c r="AH18" s="46">
        <f t="shared" si="7"/>
        <v>9.2100000000000009</v>
      </c>
    </row>
    <row r="19" spans="1:34" s="43" customFormat="1" ht="18" customHeight="1">
      <c r="A19" s="182">
        <v>13</v>
      </c>
      <c r="B19" s="23" t="s">
        <v>81</v>
      </c>
      <c r="C19" s="17" t="s">
        <v>82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5">
        <v>10</v>
      </c>
      <c r="O19" s="14">
        <v>10</v>
      </c>
      <c r="P19" s="46"/>
      <c r="Q19" s="46"/>
      <c r="R19" s="46"/>
      <c r="S19" s="46"/>
      <c r="T19" s="46"/>
      <c r="U19" s="145">
        <f t="shared" si="3"/>
        <v>10</v>
      </c>
      <c r="V19" s="46">
        <v>10</v>
      </c>
      <c r="W19" s="46"/>
      <c r="X19" s="46"/>
      <c r="Y19" s="145">
        <f t="shared" si="0"/>
        <v>10</v>
      </c>
      <c r="Z19" s="46">
        <v>10</v>
      </c>
      <c r="AA19" s="46">
        <v>6</v>
      </c>
      <c r="AB19" s="46">
        <v>8</v>
      </c>
      <c r="AC19" s="145">
        <f t="shared" si="1"/>
        <v>8</v>
      </c>
      <c r="AD19" s="136">
        <f t="shared" si="4"/>
        <v>9.33</v>
      </c>
      <c r="AE19" s="46">
        <f t="shared" si="5"/>
        <v>7.46</v>
      </c>
      <c r="AF19" s="14">
        <v>10</v>
      </c>
      <c r="AG19" s="14">
        <f t="shared" si="6"/>
        <v>2</v>
      </c>
      <c r="AH19" s="46">
        <f t="shared" si="7"/>
        <v>9.4600000000000009</v>
      </c>
    </row>
    <row r="20" spans="1:34" s="43" customFormat="1" ht="18" customHeight="1">
      <c r="A20" s="182">
        <v>14</v>
      </c>
      <c r="B20" s="28" t="s">
        <v>177</v>
      </c>
      <c r="C20" s="14" t="s">
        <v>450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5">
        <v>10</v>
      </c>
      <c r="O20" s="14">
        <v>10</v>
      </c>
      <c r="P20" s="46"/>
      <c r="Q20" s="46"/>
      <c r="R20" s="46"/>
      <c r="S20" s="46"/>
      <c r="T20" s="46"/>
      <c r="U20" s="145">
        <f t="shared" si="3"/>
        <v>10</v>
      </c>
      <c r="V20" s="46">
        <v>10</v>
      </c>
      <c r="W20" s="46"/>
      <c r="X20" s="46"/>
      <c r="Y20" s="145">
        <f t="shared" si="0"/>
        <v>10</v>
      </c>
      <c r="Z20" s="46">
        <v>6</v>
      </c>
      <c r="AA20" s="46">
        <v>4</v>
      </c>
      <c r="AB20" s="46">
        <v>10</v>
      </c>
      <c r="AC20" s="145">
        <f t="shared" si="1"/>
        <v>6.66</v>
      </c>
      <c r="AD20" s="136">
        <f t="shared" si="4"/>
        <v>8.8800000000000008</v>
      </c>
      <c r="AE20" s="46">
        <f t="shared" si="5"/>
        <v>7.1</v>
      </c>
      <c r="AF20" s="14">
        <v>8</v>
      </c>
      <c r="AG20" s="14">
        <f t="shared" si="6"/>
        <v>1.6</v>
      </c>
      <c r="AH20" s="46">
        <f t="shared" si="7"/>
        <v>8.6999999999999993</v>
      </c>
    </row>
    <row r="21" spans="1:34" s="43" customFormat="1" ht="18" customHeight="1">
      <c r="A21" s="182">
        <v>15</v>
      </c>
      <c r="B21" s="31" t="s">
        <v>274</v>
      </c>
      <c r="C21" s="14" t="s">
        <v>223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5">
        <v>10</v>
      </c>
      <c r="O21" s="14">
        <v>10</v>
      </c>
      <c r="P21" s="46"/>
      <c r="Q21" s="46"/>
      <c r="R21" s="46"/>
      <c r="S21" s="46"/>
      <c r="T21" s="46"/>
      <c r="U21" s="145">
        <f t="shared" si="3"/>
        <v>10</v>
      </c>
      <c r="V21" s="46">
        <v>10</v>
      </c>
      <c r="W21" s="46"/>
      <c r="X21" s="46"/>
      <c r="Y21" s="145">
        <f t="shared" si="0"/>
        <v>10</v>
      </c>
      <c r="Z21" s="46">
        <v>4</v>
      </c>
      <c r="AA21" s="46">
        <v>0</v>
      </c>
      <c r="AB21" s="46">
        <v>7</v>
      </c>
      <c r="AC21" s="145">
        <f t="shared" si="1"/>
        <v>3.66</v>
      </c>
      <c r="AD21" s="136">
        <f t="shared" si="4"/>
        <v>7.88</v>
      </c>
      <c r="AE21" s="46">
        <f t="shared" si="5"/>
        <v>6.3</v>
      </c>
      <c r="AF21" s="14">
        <v>4</v>
      </c>
      <c r="AG21" s="14">
        <f t="shared" si="6"/>
        <v>0.8</v>
      </c>
      <c r="AH21" s="46">
        <f t="shared" si="7"/>
        <v>7.1</v>
      </c>
    </row>
    <row r="22" spans="1:34" s="43" customFormat="1" ht="18" customHeight="1">
      <c r="A22" s="182">
        <v>16</v>
      </c>
      <c r="B22" s="23" t="s">
        <v>79</v>
      </c>
      <c r="C22" s="20" t="s">
        <v>80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5">
        <v>10</v>
      </c>
      <c r="O22" s="14">
        <v>10</v>
      </c>
      <c r="P22" s="46"/>
      <c r="Q22" s="46"/>
      <c r="R22" s="46"/>
      <c r="S22" s="46"/>
      <c r="T22" s="46"/>
      <c r="U22" s="145">
        <f t="shared" si="3"/>
        <v>10</v>
      </c>
      <c r="V22" s="46">
        <v>10</v>
      </c>
      <c r="W22" s="46"/>
      <c r="X22" s="46"/>
      <c r="Y22" s="145">
        <f t="shared" si="0"/>
        <v>10</v>
      </c>
      <c r="Z22" s="46">
        <v>10</v>
      </c>
      <c r="AA22" s="46">
        <v>10</v>
      </c>
      <c r="AB22" s="46">
        <v>10</v>
      </c>
      <c r="AC22" s="145">
        <f t="shared" si="1"/>
        <v>10</v>
      </c>
      <c r="AD22" s="136">
        <f t="shared" si="4"/>
        <v>10</v>
      </c>
      <c r="AE22" s="46">
        <f t="shared" si="5"/>
        <v>8</v>
      </c>
      <c r="AF22" s="14">
        <v>10</v>
      </c>
      <c r="AG22" s="14">
        <f t="shared" si="6"/>
        <v>2</v>
      </c>
      <c r="AH22" s="46">
        <f t="shared" si="7"/>
        <v>10</v>
      </c>
    </row>
    <row r="23" spans="1:34" s="43" customFormat="1" ht="18" customHeight="1">
      <c r="A23" s="182">
        <v>17</v>
      </c>
      <c r="B23" s="23" t="s">
        <v>340</v>
      </c>
      <c r="C23" s="17" t="s">
        <v>290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5">
        <v>10</v>
      </c>
      <c r="O23" s="14">
        <v>10</v>
      </c>
      <c r="P23" s="46"/>
      <c r="Q23" s="46"/>
      <c r="R23" s="46"/>
      <c r="S23" s="46"/>
      <c r="T23" s="46"/>
      <c r="U23" s="145">
        <f t="shared" si="3"/>
        <v>10</v>
      </c>
      <c r="V23" s="46">
        <v>10</v>
      </c>
      <c r="W23" s="46"/>
      <c r="X23" s="46"/>
      <c r="Y23" s="145">
        <f t="shared" si="0"/>
        <v>10</v>
      </c>
      <c r="Z23" s="46">
        <v>10</v>
      </c>
      <c r="AA23" s="46">
        <v>6</v>
      </c>
      <c r="AB23" s="46">
        <v>10</v>
      </c>
      <c r="AC23" s="145">
        <f t="shared" si="1"/>
        <v>8.66</v>
      </c>
      <c r="AD23" s="136">
        <f t="shared" si="4"/>
        <v>9.5500000000000007</v>
      </c>
      <c r="AE23" s="46">
        <f t="shared" si="5"/>
        <v>7.64</v>
      </c>
      <c r="AF23" s="14">
        <v>10</v>
      </c>
      <c r="AG23" s="14">
        <f t="shared" si="6"/>
        <v>2</v>
      </c>
      <c r="AH23" s="46">
        <f t="shared" si="7"/>
        <v>9.64</v>
      </c>
    </row>
    <row r="24" spans="1:34" s="43" customFormat="1" ht="18" customHeight="1">
      <c r="A24" s="182">
        <v>18</v>
      </c>
      <c r="B24" s="23" t="s">
        <v>87</v>
      </c>
      <c r="C24" s="17" t="s">
        <v>88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5">
        <v>10</v>
      </c>
      <c r="O24" s="14">
        <v>9</v>
      </c>
      <c r="P24" s="46"/>
      <c r="Q24" s="46"/>
      <c r="R24" s="46"/>
      <c r="S24" s="46"/>
      <c r="T24" s="46"/>
      <c r="U24" s="145">
        <f t="shared" si="3"/>
        <v>9.5</v>
      </c>
      <c r="V24" s="46">
        <v>10</v>
      </c>
      <c r="W24" s="46"/>
      <c r="X24" s="46"/>
      <c r="Y24" s="145">
        <f t="shared" si="0"/>
        <v>10</v>
      </c>
      <c r="Z24" s="46">
        <v>10</v>
      </c>
      <c r="AA24" s="46">
        <v>2</v>
      </c>
      <c r="AB24" s="46">
        <v>10</v>
      </c>
      <c r="AC24" s="145">
        <f t="shared" si="1"/>
        <v>7.33</v>
      </c>
      <c r="AD24" s="136">
        <f t="shared" si="4"/>
        <v>8.94</v>
      </c>
      <c r="AE24" s="46">
        <f t="shared" si="5"/>
        <v>7.15</v>
      </c>
      <c r="AF24" s="14">
        <v>8</v>
      </c>
      <c r="AG24" s="14">
        <f t="shared" si="6"/>
        <v>1.6</v>
      </c>
      <c r="AH24" s="46">
        <f t="shared" si="7"/>
        <v>8.75</v>
      </c>
    </row>
    <row r="25" spans="1:34" s="43" customFormat="1" ht="18" customHeight="1">
      <c r="A25" s="182">
        <v>19</v>
      </c>
      <c r="B25" s="23" t="s">
        <v>89</v>
      </c>
      <c r="C25" s="20" t="s">
        <v>90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5">
        <v>10</v>
      </c>
      <c r="O25" s="14">
        <v>10</v>
      </c>
      <c r="P25" s="46"/>
      <c r="Q25" s="46"/>
      <c r="R25" s="46"/>
      <c r="S25" s="46"/>
      <c r="T25" s="46"/>
      <c r="U25" s="145">
        <f t="shared" si="3"/>
        <v>10</v>
      </c>
      <c r="V25" s="46">
        <v>10</v>
      </c>
      <c r="W25" s="46"/>
      <c r="X25" s="46"/>
      <c r="Y25" s="145">
        <f t="shared" si="0"/>
        <v>10</v>
      </c>
      <c r="Z25" s="46">
        <v>6</v>
      </c>
      <c r="AA25" s="46">
        <v>6</v>
      </c>
      <c r="AB25" s="46">
        <v>10</v>
      </c>
      <c r="AC25" s="145">
        <f t="shared" si="1"/>
        <v>7.33</v>
      </c>
      <c r="AD25" s="136">
        <f t="shared" si="4"/>
        <v>9.11</v>
      </c>
      <c r="AE25" s="46">
        <f t="shared" si="5"/>
        <v>7.28</v>
      </c>
      <c r="AF25" s="14">
        <v>10</v>
      </c>
      <c r="AG25" s="14">
        <f t="shared" si="6"/>
        <v>2</v>
      </c>
      <c r="AH25" s="46">
        <f t="shared" si="7"/>
        <v>9.2799999999999994</v>
      </c>
    </row>
    <row r="26" spans="1:34" s="43" customFormat="1" ht="18" customHeight="1">
      <c r="A26" s="182">
        <v>20</v>
      </c>
      <c r="B26" s="31" t="s">
        <v>247</v>
      </c>
      <c r="C26" s="14" t="s">
        <v>35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5">
        <v>10</v>
      </c>
      <c r="O26" s="14">
        <v>10</v>
      </c>
      <c r="P26" s="46"/>
      <c r="Q26" s="46"/>
      <c r="R26" s="46"/>
      <c r="S26" s="46"/>
      <c r="T26" s="46"/>
      <c r="U26" s="145">
        <f t="shared" si="3"/>
        <v>10</v>
      </c>
      <c r="V26" s="46">
        <v>10</v>
      </c>
      <c r="W26" s="46"/>
      <c r="X26" s="46"/>
      <c r="Y26" s="145">
        <f t="shared" si="0"/>
        <v>10</v>
      </c>
      <c r="Z26" s="46">
        <v>6</v>
      </c>
      <c r="AA26" s="46">
        <v>4</v>
      </c>
      <c r="AB26" s="46">
        <v>9</v>
      </c>
      <c r="AC26" s="145">
        <f t="shared" si="1"/>
        <v>6.33</v>
      </c>
      <c r="AD26" s="136">
        <f t="shared" si="4"/>
        <v>8.77</v>
      </c>
      <c r="AE26" s="46">
        <f t="shared" si="5"/>
        <v>7.01</v>
      </c>
      <c r="AF26" s="14">
        <v>5</v>
      </c>
      <c r="AG26" s="14">
        <f t="shared" si="6"/>
        <v>1</v>
      </c>
      <c r="AH26" s="46">
        <f t="shared" si="7"/>
        <v>8.01</v>
      </c>
    </row>
    <row r="27" spans="1:34" s="43" customFormat="1" ht="18" customHeight="1">
      <c r="A27" s="182">
        <v>21</v>
      </c>
      <c r="B27" s="23" t="s">
        <v>75</v>
      </c>
      <c r="C27" s="17" t="s">
        <v>76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5">
        <v>10</v>
      </c>
      <c r="O27" s="14">
        <v>10</v>
      </c>
      <c r="P27" s="46"/>
      <c r="Q27" s="46"/>
      <c r="R27" s="46"/>
      <c r="S27" s="46"/>
      <c r="T27" s="46"/>
      <c r="U27" s="145">
        <f t="shared" si="3"/>
        <v>10</v>
      </c>
      <c r="V27" s="46">
        <v>10</v>
      </c>
      <c r="W27" s="46"/>
      <c r="X27" s="46"/>
      <c r="Y27" s="145">
        <f t="shared" si="0"/>
        <v>10</v>
      </c>
      <c r="Z27" s="46">
        <v>10</v>
      </c>
      <c r="AA27" s="46">
        <v>4</v>
      </c>
      <c r="AB27" s="46">
        <v>9</v>
      </c>
      <c r="AC27" s="145">
        <f t="shared" si="1"/>
        <v>7.66</v>
      </c>
      <c r="AD27" s="136">
        <f t="shared" si="4"/>
        <v>9.2200000000000006</v>
      </c>
      <c r="AE27" s="46">
        <f t="shared" si="5"/>
        <v>7.37</v>
      </c>
      <c r="AF27" s="14">
        <v>6</v>
      </c>
      <c r="AG27" s="14">
        <f t="shared" si="6"/>
        <v>1.2</v>
      </c>
      <c r="AH27" s="46">
        <f t="shared" si="7"/>
        <v>8.57</v>
      </c>
    </row>
    <row r="28" spans="1:34" s="43" customFormat="1" ht="18" customHeight="1">
      <c r="A28" s="182">
        <v>22</v>
      </c>
      <c r="B28" s="31" t="s">
        <v>268</v>
      </c>
      <c r="C28" s="14" t="s">
        <v>269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15">
        <v>10</v>
      </c>
      <c r="O28" s="14">
        <v>10</v>
      </c>
      <c r="P28" s="46"/>
      <c r="Q28" s="46"/>
      <c r="R28" s="46"/>
      <c r="S28" s="46"/>
      <c r="T28" s="46"/>
      <c r="U28" s="145">
        <f t="shared" si="3"/>
        <v>10</v>
      </c>
      <c r="V28" s="46">
        <v>10</v>
      </c>
      <c r="W28" s="46"/>
      <c r="X28" s="46"/>
      <c r="Y28" s="145">
        <f t="shared" si="0"/>
        <v>10</v>
      </c>
      <c r="Z28" s="46">
        <v>8</v>
      </c>
      <c r="AA28" s="46">
        <v>10</v>
      </c>
      <c r="AB28" s="46">
        <v>10</v>
      </c>
      <c r="AC28" s="145">
        <f t="shared" si="1"/>
        <v>9.33</v>
      </c>
      <c r="AD28" s="136">
        <f t="shared" si="4"/>
        <v>9.77</v>
      </c>
      <c r="AE28" s="46">
        <f t="shared" si="5"/>
        <v>7.81</v>
      </c>
      <c r="AF28" s="14">
        <v>9.5</v>
      </c>
      <c r="AG28" s="14">
        <f t="shared" si="6"/>
        <v>1.9</v>
      </c>
      <c r="AH28" s="46">
        <f t="shared" si="7"/>
        <v>9.7100000000000009</v>
      </c>
    </row>
    <row r="29" spans="1:34" s="43" customFormat="1" ht="18" customHeight="1">
      <c r="A29" s="182">
        <v>23</v>
      </c>
      <c r="B29" s="33" t="s">
        <v>362</v>
      </c>
      <c r="C29" s="18" t="s">
        <v>363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15">
        <v>7</v>
      </c>
      <c r="O29" s="14">
        <v>10</v>
      </c>
      <c r="P29" s="46"/>
      <c r="Q29" s="46"/>
      <c r="R29" s="46"/>
      <c r="S29" s="46"/>
      <c r="T29" s="46"/>
      <c r="U29" s="145">
        <f t="shared" si="3"/>
        <v>8.5</v>
      </c>
      <c r="V29" s="46">
        <v>9</v>
      </c>
      <c r="W29" s="46"/>
      <c r="X29" s="46"/>
      <c r="Y29" s="145">
        <f t="shared" si="0"/>
        <v>9</v>
      </c>
      <c r="Z29" s="46">
        <v>4</v>
      </c>
      <c r="AA29" s="46">
        <v>2</v>
      </c>
      <c r="AB29" s="46">
        <v>9.5</v>
      </c>
      <c r="AC29" s="145">
        <f t="shared" si="1"/>
        <v>5.16</v>
      </c>
      <c r="AD29" s="136">
        <f t="shared" si="4"/>
        <v>7.55</v>
      </c>
      <c r="AE29" s="46">
        <f t="shared" si="5"/>
        <v>6.04</v>
      </c>
      <c r="AF29" s="14">
        <v>4.5</v>
      </c>
      <c r="AG29" s="14">
        <f t="shared" si="6"/>
        <v>0.9</v>
      </c>
      <c r="AH29" s="46">
        <f t="shared" si="7"/>
        <v>6.94</v>
      </c>
    </row>
    <row r="30" spans="1:34" s="43" customFormat="1" ht="18" customHeight="1">
      <c r="A30" s="182">
        <v>24</v>
      </c>
      <c r="B30" s="23" t="s">
        <v>29</v>
      </c>
      <c r="C30" s="17" t="s">
        <v>30</v>
      </c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15">
        <v>9.8000000000000007</v>
      </c>
      <c r="O30" s="14">
        <v>10</v>
      </c>
      <c r="P30" s="46"/>
      <c r="Q30" s="46"/>
      <c r="R30" s="46"/>
      <c r="S30" s="46"/>
      <c r="T30" s="46"/>
      <c r="U30" s="145">
        <f t="shared" si="3"/>
        <v>9.9</v>
      </c>
      <c r="V30" s="46">
        <v>10</v>
      </c>
      <c r="W30" s="46"/>
      <c r="X30" s="46"/>
      <c r="Y30" s="145">
        <f t="shared" si="0"/>
        <v>10</v>
      </c>
      <c r="Z30" s="46">
        <v>4</v>
      </c>
      <c r="AA30" s="46">
        <v>2</v>
      </c>
      <c r="AB30" s="46">
        <v>10</v>
      </c>
      <c r="AC30" s="145">
        <f t="shared" si="1"/>
        <v>5.33</v>
      </c>
      <c r="AD30" s="136">
        <f t="shared" si="4"/>
        <v>8.41</v>
      </c>
      <c r="AE30" s="46">
        <f t="shared" si="5"/>
        <v>6.72</v>
      </c>
      <c r="AF30" s="14">
        <v>6</v>
      </c>
      <c r="AG30" s="14">
        <f t="shared" si="6"/>
        <v>1.2</v>
      </c>
      <c r="AH30" s="46">
        <f t="shared" si="7"/>
        <v>7.92</v>
      </c>
    </row>
    <row r="31" spans="1:34" s="43" customFormat="1" ht="18" customHeight="1">
      <c r="A31" s="182">
        <v>25</v>
      </c>
      <c r="B31" s="16" t="s">
        <v>203</v>
      </c>
      <c r="C31" s="14" t="s">
        <v>204</v>
      </c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15">
        <v>10</v>
      </c>
      <c r="O31" s="14">
        <v>9</v>
      </c>
      <c r="P31" s="46"/>
      <c r="Q31" s="46"/>
      <c r="R31" s="46"/>
      <c r="S31" s="46"/>
      <c r="T31" s="46"/>
      <c r="U31" s="145">
        <f t="shared" si="3"/>
        <v>9.5</v>
      </c>
      <c r="V31" s="46">
        <v>10</v>
      </c>
      <c r="W31" s="46"/>
      <c r="X31" s="46"/>
      <c r="Y31" s="145">
        <f t="shared" si="0"/>
        <v>10</v>
      </c>
      <c r="Z31" s="46">
        <v>10</v>
      </c>
      <c r="AA31" s="46">
        <v>4</v>
      </c>
      <c r="AB31" s="46">
        <v>4</v>
      </c>
      <c r="AC31" s="145">
        <f t="shared" si="1"/>
        <v>6</v>
      </c>
      <c r="AD31" s="136">
        <f t="shared" si="4"/>
        <v>8.5</v>
      </c>
      <c r="AE31" s="46">
        <f t="shared" si="5"/>
        <v>6.8</v>
      </c>
      <c r="AF31" s="14">
        <v>10</v>
      </c>
      <c r="AG31" s="14">
        <f t="shared" si="6"/>
        <v>2</v>
      </c>
      <c r="AH31" s="46">
        <f t="shared" si="7"/>
        <v>8.8000000000000007</v>
      </c>
    </row>
    <row r="32" spans="1:34" s="43" customFormat="1" ht="18" customHeight="1">
      <c r="A32" s="182">
        <v>26</v>
      </c>
      <c r="B32" s="23" t="s">
        <v>91</v>
      </c>
      <c r="C32" s="17" t="s">
        <v>92</v>
      </c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15">
        <v>10</v>
      </c>
      <c r="O32" s="14">
        <v>10</v>
      </c>
      <c r="P32" s="46"/>
      <c r="Q32" s="46"/>
      <c r="R32" s="46"/>
      <c r="S32" s="46"/>
      <c r="T32" s="46"/>
      <c r="U32" s="145">
        <f t="shared" si="3"/>
        <v>10</v>
      </c>
      <c r="V32" s="46">
        <v>10</v>
      </c>
      <c r="W32" s="46"/>
      <c r="X32" s="46"/>
      <c r="Y32" s="145">
        <f t="shared" si="0"/>
        <v>10</v>
      </c>
      <c r="Z32" s="46">
        <v>4</v>
      </c>
      <c r="AA32" s="46">
        <v>2</v>
      </c>
      <c r="AB32" s="46">
        <v>10</v>
      </c>
      <c r="AC32" s="145">
        <f t="shared" si="1"/>
        <v>5.33</v>
      </c>
      <c r="AD32" s="136">
        <f t="shared" si="4"/>
        <v>8.44</v>
      </c>
      <c r="AE32" s="46">
        <f t="shared" si="5"/>
        <v>6.75</v>
      </c>
      <c r="AF32" s="14">
        <v>4</v>
      </c>
      <c r="AG32" s="14">
        <f t="shared" si="6"/>
        <v>0.8</v>
      </c>
      <c r="AH32" s="46">
        <f t="shared" si="7"/>
        <v>7.55</v>
      </c>
    </row>
    <row r="33" spans="1:34" s="43" customFormat="1" ht="15">
      <c r="A33" s="182">
        <v>27</v>
      </c>
      <c r="B33" s="23" t="s">
        <v>77</v>
      </c>
      <c r="C33" s="20" t="s">
        <v>78</v>
      </c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15">
        <v>10</v>
      </c>
      <c r="O33" s="14">
        <v>10</v>
      </c>
      <c r="P33" s="46"/>
      <c r="Q33" s="46"/>
      <c r="R33" s="46"/>
      <c r="S33" s="46"/>
      <c r="T33" s="46"/>
      <c r="U33" s="145">
        <f t="shared" si="3"/>
        <v>10</v>
      </c>
      <c r="V33" s="46">
        <v>10</v>
      </c>
      <c r="W33" s="46"/>
      <c r="X33" s="46"/>
      <c r="Y33" s="145">
        <f t="shared" si="0"/>
        <v>10</v>
      </c>
      <c r="Z33" s="46">
        <v>4</v>
      </c>
      <c r="AA33" s="46">
        <v>2</v>
      </c>
      <c r="AB33" s="46">
        <v>10</v>
      </c>
      <c r="AC33" s="145">
        <f t="shared" si="1"/>
        <v>5.33</v>
      </c>
      <c r="AD33" s="136">
        <f t="shared" si="4"/>
        <v>8.44</v>
      </c>
      <c r="AE33" s="46">
        <f t="shared" si="5"/>
        <v>6.75</v>
      </c>
      <c r="AF33" s="14">
        <v>7</v>
      </c>
      <c r="AG33" s="14">
        <f t="shared" si="6"/>
        <v>1.4</v>
      </c>
      <c r="AH33" s="46">
        <f t="shared" si="7"/>
        <v>8.15</v>
      </c>
    </row>
    <row r="34" spans="1:34" s="43" customFormat="1" ht="15">
      <c r="A34" s="182">
        <v>28</v>
      </c>
      <c r="B34" s="31" t="s">
        <v>336</v>
      </c>
      <c r="C34" s="17" t="s">
        <v>338</v>
      </c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15">
        <v>10</v>
      </c>
      <c r="O34" s="14">
        <v>10</v>
      </c>
      <c r="P34" s="46"/>
      <c r="Q34" s="46"/>
      <c r="R34" s="46"/>
      <c r="S34" s="46"/>
      <c r="T34" s="46"/>
      <c r="U34" s="145">
        <f t="shared" si="3"/>
        <v>10</v>
      </c>
      <c r="V34" s="46">
        <v>10</v>
      </c>
      <c r="W34" s="46"/>
      <c r="X34" s="46"/>
      <c r="Y34" s="145">
        <f t="shared" si="0"/>
        <v>10</v>
      </c>
      <c r="Z34" s="46">
        <v>6</v>
      </c>
      <c r="AA34" s="46">
        <v>4</v>
      </c>
      <c r="AB34" s="46">
        <v>10</v>
      </c>
      <c r="AC34" s="145">
        <f t="shared" si="1"/>
        <v>6.66</v>
      </c>
      <c r="AD34" s="136">
        <f t="shared" si="4"/>
        <v>8.8800000000000008</v>
      </c>
      <c r="AE34" s="46">
        <f t="shared" si="5"/>
        <v>7.1</v>
      </c>
      <c r="AF34" s="14">
        <v>8</v>
      </c>
      <c r="AG34" s="14">
        <f t="shared" si="6"/>
        <v>1.6</v>
      </c>
      <c r="AH34" s="46">
        <f t="shared" si="7"/>
        <v>8.6999999999999993</v>
      </c>
    </row>
    <row r="35" spans="1:34" s="43" customFormat="1" ht="15">
      <c r="A35" s="182">
        <v>29</v>
      </c>
      <c r="B35" s="23" t="s">
        <v>108</v>
      </c>
      <c r="C35" s="17" t="s">
        <v>109</v>
      </c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15">
        <v>10</v>
      </c>
      <c r="O35" s="14">
        <v>10</v>
      </c>
      <c r="P35" s="46"/>
      <c r="Q35" s="46"/>
      <c r="R35" s="46"/>
      <c r="S35" s="46"/>
      <c r="T35" s="46"/>
      <c r="U35" s="145">
        <f t="shared" si="3"/>
        <v>10</v>
      </c>
      <c r="V35" s="46">
        <v>10</v>
      </c>
      <c r="W35" s="46"/>
      <c r="X35" s="46"/>
      <c r="Y35" s="145">
        <f t="shared" si="0"/>
        <v>10</v>
      </c>
      <c r="Z35" s="46">
        <v>6</v>
      </c>
      <c r="AA35" s="46">
        <v>6</v>
      </c>
      <c r="AB35" s="46">
        <v>10</v>
      </c>
      <c r="AC35" s="145">
        <f t="shared" si="1"/>
        <v>7.33</v>
      </c>
      <c r="AD35" s="136">
        <f t="shared" si="4"/>
        <v>9.11</v>
      </c>
      <c r="AE35" s="46">
        <f t="shared" si="5"/>
        <v>7.28</v>
      </c>
      <c r="AF35" s="14">
        <v>6</v>
      </c>
      <c r="AG35" s="14">
        <f t="shared" si="6"/>
        <v>1.2</v>
      </c>
      <c r="AH35" s="46">
        <f t="shared" si="7"/>
        <v>8.48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>TRUNC(AVERAGE(M36,U36,Y36,AC36),2)</f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>TRUNC(AVERAGE(M37,U37,Y37,AC37),2)</f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>TRUNC(AVERAGE(M38,U38,Y38,AC38),2)</f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>TRUNC(AVERAGE(M39,U39,Y39,AC39),2)</f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Y22" activePane="bottomRight" state="frozen"/>
      <selection activeCell="A4" sqref="A4"/>
      <selection pane="topRight" activeCell="D4" sqref="D4"/>
      <selection pane="bottomLeft" activeCell="A5" sqref="A5"/>
      <selection pane="bottomRight" activeCell="AH35" sqref="AH35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71.75" customHeight="1">
      <c r="A4" s="179"/>
      <c r="M4" s="64"/>
      <c r="N4" s="38" t="s">
        <v>486</v>
      </c>
      <c r="O4" s="38" t="s">
        <v>487</v>
      </c>
      <c r="P4" s="38" t="s">
        <v>488</v>
      </c>
      <c r="Q4" s="64"/>
      <c r="U4" s="38"/>
      <c r="Y4" s="38"/>
      <c r="Z4" s="61" t="s">
        <v>553</v>
      </c>
      <c r="AA4" s="61" t="s">
        <v>551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3" t="s">
        <v>144</v>
      </c>
      <c r="C7" s="17" t="s">
        <v>154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4">
        <v>10</v>
      </c>
      <c r="O7" s="14">
        <v>10</v>
      </c>
      <c r="P7" s="14">
        <v>10</v>
      </c>
      <c r="Q7" s="46"/>
      <c r="R7" s="46"/>
      <c r="S7" s="46"/>
      <c r="T7" s="46"/>
      <c r="U7" s="145">
        <f>TRUNC(AVERAGE(N7:T7),2)</f>
        <v>10</v>
      </c>
      <c r="V7" s="46">
        <v>10</v>
      </c>
      <c r="W7" s="46"/>
      <c r="X7" s="46"/>
      <c r="Y7" s="145">
        <f t="shared" ref="Y7:Y39" si="0">TRUNC(AVERAGE(V7:X7),2)</f>
        <v>10</v>
      </c>
      <c r="Z7" s="46">
        <v>7</v>
      </c>
      <c r="AA7" s="46">
        <v>7</v>
      </c>
      <c r="AB7" s="46"/>
      <c r="AC7" s="145">
        <f t="shared" ref="AC7:AC39" si="1">TRUNC(AVERAGE(Z7:AB7),2)</f>
        <v>7</v>
      </c>
      <c r="AD7" s="136">
        <f>TRUNC(AVERAGE(U7,Y7,AC7),2)</f>
        <v>9</v>
      </c>
      <c r="AE7" s="46">
        <f>TRUNC((AD7*0.8),2)</f>
        <v>7.2</v>
      </c>
      <c r="AF7" s="14">
        <v>5</v>
      </c>
      <c r="AG7" s="14">
        <f>TRUNC((AF7*0.2),2)</f>
        <v>1</v>
      </c>
      <c r="AH7" s="46">
        <f>TRUNC((AE7+AG7),2)</f>
        <v>8.1999999999999993</v>
      </c>
    </row>
    <row r="8" spans="1:34" s="43" customFormat="1" ht="18" customHeight="1">
      <c r="A8" s="182">
        <v>2</v>
      </c>
      <c r="B8" s="31" t="s">
        <v>360</v>
      </c>
      <c r="C8" s="14" t="s">
        <v>361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4">
        <v>10</v>
      </c>
      <c r="O8" s="14">
        <v>10</v>
      </c>
      <c r="P8" s="14">
        <v>8</v>
      </c>
      <c r="Q8" s="46"/>
      <c r="R8" s="46"/>
      <c r="S8" s="46"/>
      <c r="T8" s="46"/>
      <c r="U8" s="145">
        <f t="shared" ref="U8:U39" si="3">TRUNC(AVERAGE(N8:T8),2)</f>
        <v>9.33</v>
      </c>
      <c r="V8" s="46">
        <v>10</v>
      </c>
      <c r="W8" s="46"/>
      <c r="X8" s="46"/>
      <c r="Y8" s="145">
        <f t="shared" si="0"/>
        <v>10</v>
      </c>
      <c r="Z8" s="46">
        <v>7</v>
      </c>
      <c r="AA8" s="46">
        <v>8</v>
      </c>
      <c r="AB8" s="46"/>
      <c r="AC8" s="145">
        <f t="shared" si="1"/>
        <v>7.5</v>
      </c>
      <c r="AD8" s="136">
        <f t="shared" ref="AD8:AD35" si="4">TRUNC(AVERAGE(U8,Y8,AC8),2)</f>
        <v>8.94</v>
      </c>
      <c r="AE8" s="46">
        <f t="shared" ref="AE8:AE39" si="5">TRUNC((AD8*0.8),2)</f>
        <v>7.15</v>
      </c>
      <c r="AF8" s="14">
        <v>6</v>
      </c>
      <c r="AG8" s="14">
        <f t="shared" ref="AG8:AG39" si="6">TRUNC((AF8*0.2),2)</f>
        <v>1.2</v>
      </c>
      <c r="AH8" s="46">
        <f t="shared" ref="AH8:AH39" si="7">TRUNC((AE8+AG8),2)</f>
        <v>8.35</v>
      </c>
    </row>
    <row r="9" spans="1:34" s="43" customFormat="1" ht="18" customHeight="1">
      <c r="A9" s="182">
        <v>3</v>
      </c>
      <c r="B9" s="23" t="s">
        <v>6</v>
      </c>
      <c r="C9" s="17" t="s">
        <v>7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4">
        <v>10</v>
      </c>
      <c r="O9" s="14">
        <v>10</v>
      </c>
      <c r="P9" s="14">
        <v>10</v>
      </c>
      <c r="Q9" s="46"/>
      <c r="R9" s="46"/>
      <c r="S9" s="46"/>
      <c r="T9" s="46"/>
      <c r="U9" s="145">
        <f t="shared" si="3"/>
        <v>10</v>
      </c>
      <c r="V9" s="46">
        <v>10</v>
      </c>
      <c r="W9" s="46"/>
      <c r="X9" s="46"/>
      <c r="Y9" s="145">
        <f t="shared" si="0"/>
        <v>10</v>
      </c>
      <c r="Z9" s="46">
        <v>10</v>
      </c>
      <c r="AA9" s="46">
        <v>10</v>
      </c>
      <c r="AB9" s="46"/>
      <c r="AC9" s="145">
        <f t="shared" si="1"/>
        <v>10</v>
      </c>
      <c r="AD9" s="136">
        <f t="shared" si="4"/>
        <v>10</v>
      </c>
      <c r="AE9" s="46">
        <f t="shared" si="5"/>
        <v>8</v>
      </c>
      <c r="AF9" s="14">
        <v>10</v>
      </c>
      <c r="AG9" s="14">
        <f t="shared" si="6"/>
        <v>2</v>
      </c>
      <c r="AH9" s="46">
        <f t="shared" si="7"/>
        <v>10</v>
      </c>
    </row>
    <row r="10" spans="1:34" s="43" customFormat="1" ht="18" customHeight="1">
      <c r="A10" s="182">
        <v>4</v>
      </c>
      <c r="B10" s="16" t="s">
        <v>146</v>
      </c>
      <c r="C10" s="17" t="s">
        <v>157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4">
        <v>10</v>
      </c>
      <c r="O10" s="14">
        <v>10</v>
      </c>
      <c r="P10" s="14">
        <v>10</v>
      </c>
      <c r="Q10" s="46"/>
      <c r="R10" s="46"/>
      <c r="S10" s="46"/>
      <c r="T10" s="46"/>
      <c r="U10" s="145">
        <f t="shared" si="3"/>
        <v>10</v>
      </c>
      <c r="V10" s="46">
        <v>10</v>
      </c>
      <c r="W10" s="46"/>
      <c r="X10" s="46"/>
      <c r="Y10" s="145">
        <f t="shared" si="0"/>
        <v>10</v>
      </c>
      <c r="Z10" s="46">
        <v>10</v>
      </c>
      <c r="AA10" s="46">
        <v>8</v>
      </c>
      <c r="AB10" s="46"/>
      <c r="AC10" s="145">
        <f t="shared" si="1"/>
        <v>9</v>
      </c>
      <c r="AD10" s="136">
        <f t="shared" si="4"/>
        <v>9.66</v>
      </c>
      <c r="AE10" s="46">
        <f t="shared" si="5"/>
        <v>7.72</v>
      </c>
      <c r="AF10" s="14">
        <v>9</v>
      </c>
      <c r="AG10" s="14">
        <f t="shared" si="6"/>
        <v>1.8</v>
      </c>
      <c r="AH10" s="46">
        <f t="shared" si="7"/>
        <v>9.52</v>
      </c>
    </row>
    <row r="11" spans="1:34" s="43" customFormat="1" ht="18" customHeight="1">
      <c r="A11" s="182">
        <v>5</v>
      </c>
      <c r="B11" s="23" t="s">
        <v>113</v>
      </c>
      <c r="C11" s="14" t="s">
        <v>114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4">
        <v>10</v>
      </c>
      <c r="O11" s="14">
        <v>10</v>
      </c>
      <c r="P11" s="14">
        <v>10</v>
      </c>
      <c r="Q11" s="46"/>
      <c r="R11" s="46"/>
      <c r="S11" s="46"/>
      <c r="T11" s="46"/>
      <c r="U11" s="145">
        <f t="shared" si="3"/>
        <v>10</v>
      </c>
      <c r="V11" s="46">
        <v>10</v>
      </c>
      <c r="W11" s="46"/>
      <c r="X11" s="46"/>
      <c r="Y11" s="145">
        <f t="shared" si="0"/>
        <v>10</v>
      </c>
      <c r="Z11" s="46">
        <v>10</v>
      </c>
      <c r="AA11" s="46">
        <v>7</v>
      </c>
      <c r="AB11" s="46"/>
      <c r="AC11" s="145">
        <f t="shared" si="1"/>
        <v>8.5</v>
      </c>
      <c r="AD11" s="136">
        <f t="shared" si="4"/>
        <v>9.5</v>
      </c>
      <c r="AE11" s="46">
        <f t="shared" si="5"/>
        <v>7.6</v>
      </c>
      <c r="AF11" s="14">
        <v>6</v>
      </c>
      <c r="AG11" s="14">
        <f t="shared" si="6"/>
        <v>1.2</v>
      </c>
      <c r="AH11" s="46">
        <f t="shared" si="7"/>
        <v>8.8000000000000007</v>
      </c>
    </row>
    <row r="12" spans="1:34" s="43" customFormat="1" ht="18" customHeight="1">
      <c r="A12" s="182">
        <v>6</v>
      </c>
      <c r="B12" s="19" t="s">
        <v>245</v>
      </c>
      <c r="C12" s="14" t="s">
        <v>246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4">
        <v>10</v>
      </c>
      <c r="O12" s="14">
        <v>10</v>
      </c>
      <c r="P12" s="14">
        <v>10</v>
      </c>
      <c r="Q12" s="46"/>
      <c r="R12" s="46"/>
      <c r="S12" s="46"/>
      <c r="T12" s="46"/>
      <c r="U12" s="145">
        <f t="shared" si="3"/>
        <v>10</v>
      </c>
      <c r="V12" s="46">
        <v>10</v>
      </c>
      <c r="W12" s="46"/>
      <c r="X12" s="46"/>
      <c r="Y12" s="145">
        <f t="shared" si="0"/>
        <v>10</v>
      </c>
      <c r="Z12" s="46">
        <v>10</v>
      </c>
      <c r="AA12" s="46">
        <v>7</v>
      </c>
      <c r="AB12" s="46"/>
      <c r="AC12" s="145">
        <f t="shared" si="1"/>
        <v>8.5</v>
      </c>
      <c r="AD12" s="136">
        <f t="shared" si="4"/>
        <v>9.5</v>
      </c>
      <c r="AE12" s="46">
        <f t="shared" si="5"/>
        <v>7.6</v>
      </c>
      <c r="AF12" s="14">
        <v>8</v>
      </c>
      <c r="AG12" s="14">
        <f t="shared" si="6"/>
        <v>1.6</v>
      </c>
      <c r="AH12" s="46">
        <f t="shared" si="7"/>
        <v>9.1999999999999993</v>
      </c>
    </row>
    <row r="13" spans="1:34" s="43" customFormat="1" ht="18" customHeight="1">
      <c r="A13" s="182">
        <v>7</v>
      </c>
      <c r="B13" s="31" t="s">
        <v>434</v>
      </c>
      <c r="C13" s="14" t="s">
        <v>435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4">
        <v>10</v>
      </c>
      <c r="O13" s="14">
        <v>10</v>
      </c>
      <c r="P13" s="14">
        <v>10</v>
      </c>
      <c r="Q13" s="46"/>
      <c r="R13" s="46"/>
      <c r="S13" s="46"/>
      <c r="T13" s="46"/>
      <c r="U13" s="145">
        <f t="shared" si="3"/>
        <v>10</v>
      </c>
      <c r="V13" s="46">
        <v>10</v>
      </c>
      <c r="W13" s="46"/>
      <c r="X13" s="46"/>
      <c r="Y13" s="145">
        <f t="shared" si="0"/>
        <v>10</v>
      </c>
      <c r="Z13" s="46">
        <v>10</v>
      </c>
      <c r="AA13" s="46">
        <v>8</v>
      </c>
      <c r="AB13" s="46"/>
      <c r="AC13" s="145">
        <f t="shared" si="1"/>
        <v>9</v>
      </c>
      <c r="AD13" s="136">
        <f t="shared" si="4"/>
        <v>9.66</v>
      </c>
      <c r="AE13" s="46">
        <f t="shared" si="5"/>
        <v>7.72</v>
      </c>
      <c r="AF13" s="14">
        <v>9</v>
      </c>
      <c r="AG13" s="14">
        <f t="shared" si="6"/>
        <v>1.8</v>
      </c>
      <c r="AH13" s="46">
        <f t="shared" si="7"/>
        <v>9.52</v>
      </c>
    </row>
    <row r="14" spans="1:34" s="43" customFormat="1" ht="18" customHeight="1">
      <c r="A14" s="182">
        <v>8</v>
      </c>
      <c r="B14" s="23" t="s">
        <v>110</v>
      </c>
      <c r="C14" s="14" t="s">
        <v>111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4">
        <v>10</v>
      </c>
      <c r="O14" s="14">
        <v>10</v>
      </c>
      <c r="P14" s="14">
        <v>10</v>
      </c>
      <c r="Q14" s="46"/>
      <c r="R14" s="46"/>
      <c r="S14" s="46"/>
      <c r="T14" s="46"/>
      <c r="U14" s="145">
        <f t="shared" si="3"/>
        <v>10</v>
      </c>
      <c r="V14" s="46">
        <v>10</v>
      </c>
      <c r="W14" s="46"/>
      <c r="X14" s="46"/>
      <c r="Y14" s="145">
        <f t="shared" si="0"/>
        <v>10</v>
      </c>
      <c r="Z14" s="185">
        <v>7</v>
      </c>
      <c r="AA14" s="185">
        <v>7</v>
      </c>
      <c r="AB14" s="46"/>
      <c r="AC14" s="145">
        <f t="shared" si="1"/>
        <v>7</v>
      </c>
      <c r="AD14" s="136">
        <f t="shared" si="4"/>
        <v>9</v>
      </c>
      <c r="AE14" s="46">
        <f t="shared" si="5"/>
        <v>7.2</v>
      </c>
      <c r="AF14" s="14">
        <v>7</v>
      </c>
      <c r="AG14" s="14">
        <f t="shared" si="6"/>
        <v>1.4</v>
      </c>
      <c r="AH14" s="46">
        <f t="shared" si="7"/>
        <v>8.6</v>
      </c>
    </row>
    <row r="15" spans="1:34" s="43" customFormat="1" ht="18" customHeight="1">
      <c r="A15" s="182">
        <v>9</v>
      </c>
      <c r="B15" s="23" t="s">
        <v>112</v>
      </c>
      <c r="C15" s="14" t="s">
        <v>117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4">
        <v>10</v>
      </c>
      <c r="O15" s="14">
        <v>10</v>
      </c>
      <c r="P15" s="14">
        <v>10</v>
      </c>
      <c r="Q15" s="46"/>
      <c r="R15" s="46"/>
      <c r="S15" s="46"/>
      <c r="T15" s="46"/>
      <c r="U15" s="145">
        <f t="shared" si="3"/>
        <v>10</v>
      </c>
      <c r="V15" s="46">
        <v>10</v>
      </c>
      <c r="W15" s="46"/>
      <c r="X15" s="46"/>
      <c r="Y15" s="145">
        <f t="shared" si="0"/>
        <v>10</v>
      </c>
      <c r="Z15" s="46">
        <v>10</v>
      </c>
      <c r="AA15" s="46">
        <v>10</v>
      </c>
      <c r="AB15" s="46"/>
      <c r="AC15" s="145">
        <f t="shared" si="1"/>
        <v>10</v>
      </c>
      <c r="AD15" s="136">
        <f t="shared" si="4"/>
        <v>10</v>
      </c>
      <c r="AE15" s="46">
        <f t="shared" si="5"/>
        <v>8</v>
      </c>
      <c r="AF15" s="14">
        <v>7</v>
      </c>
      <c r="AG15" s="14">
        <f t="shared" si="6"/>
        <v>1.4</v>
      </c>
      <c r="AH15" s="46">
        <f t="shared" si="7"/>
        <v>9.4</v>
      </c>
    </row>
    <row r="16" spans="1:34" s="43" customFormat="1" ht="18" customHeight="1">
      <c r="A16" s="182">
        <v>10</v>
      </c>
      <c r="B16" s="23" t="s">
        <v>32</v>
      </c>
      <c r="C16" s="14" t="s">
        <v>33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4">
        <v>10</v>
      </c>
      <c r="O16" s="14">
        <v>10</v>
      </c>
      <c r="P16" s="14">
        <v>10</v>
      </c>
      <c r="Q16" s="46"/>
      <c r="R16" s="46"/>
      <c r="S16" s="46"/>
      <c r="T16" s="46"/>
      <c r="U16" s="145">
        <f t="shared" si="3"/>
        <v>10</v>
      </c>
      <c r="V16" s="46">
        <v>10</v>
      </c>
      <c r="W16" s="46"/>
      <c r="X16" s="46"/>
      <c r="Y16" s="145">
        <f t="shared" si="0"/>
        <v>10</v>
      </c>
      <c r="Z16" s="46">
        <v>10</v>
      </c>
      <c r="AA16" s="46">
        <v>10</v>
      </c>
      <c r="AB16" s="46"/>
      <c r="AC16" s="145">
        <f t="shared" si="1"/>
        <v>10</v>
      </c>
      <c r="AD16" s="136">
        <f t="shared" si="4"/>
        <v>10</v>
      </c>
      <c r="AE16" s="46">
        <f t="shared" si="5"/>
        <v>8</v>
      </c>
      <c r="AF16" s="14">
        <v>10</v>
      </c>
      <c r="AG16" s="14">
        <f t="shared" si="6"/>
        <v>2</v>
      </c>
      <c r="AH16" s="46">
        <f t="shared" si="7"/>
        <v>10</v>
      </c>
    </row>
    <row r="17" spans="1:34" s="43" customFormat="1" ht="18" customHeight="1">
      <c r="A17" s="182">
        <v>11</v>
      </c>
      <c r="B17" s="16" t="s">
        <v>192</v>
      </c>
      <c r="C17" s="14" t="s">
        <v>193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4">
        <v>10</v>
      </c>
      <c r="O17" s="14">
        <v>10</v>
      </c>
      <c r="P17" s="14">
        <v>10</v>
      </c>
      <c r="Q17" s="46"/>
      <c r="R17" s="46"/>
      <c r="S17" s="46"/>
      <c r="T17" s="46"/>
      <c r="U17" s="145">
        <f t="shared" si="3"/>
        <v>10</v>
      </c>
      <c r="V17" s="46">
        <v>10</v>
      </c>
      <c r="W17" s="46"/>
      <c r="X17" s="46"/>
      <c r="Y17" s="145">
        <f t="shared" si="0"/>
        <v>10</v>
      </c>
      <c r="Z17" s="46">
        <v>10</v>
      </c>
      <c r="AA17" s="46">
        <v>8</v>
      </c>
      <c r="AB17" s="46"/>
      <c r="AC17" s="145">
        <f t="shared" si="1"/>
        <v>9</v>
      </c>
      <c r="AD17" s="136">
        <f t="shared" si="4"/>
        <v>9.66</v>
      </c>
      <c r="AE17" s="46">
        <f t="shared" si="5"/>
        <v>7.72</v>
      </c>
      <c r="AF17" s="14">
        <v>9</v>
      </c>
      <c r="AG17" s="14">
        <f t="shared" si="6"/>
        <v>1.8</v>
      </c>
      <c r="AH17" s="46">
        <f t="shared" si="7"/>
        <v>9.52</v>
      </c>
    </row>
    <row r="18" spans="1:34" s="43" customFormat="1" ht="18" customHeight="1">
      <c r="A18" s="182">
        <v>12</v>
      </c>
      <c r="B18" s="23" t="s">
        <v>100</v>
      </c>
      <c r="C18" s="20" t="s">
        <v>175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4">
        <v>10</v>
      </c>
      <c r="O18" s="14">
        <v>10</v>
      </c>
      <c r="P18" s="14">
        <v>10</v>
      </c>
      <c r="Q18" s="46"/>
      <c r="R18" s="46"/>
      <c r="S18" s="46"/>
      <c r="T18" s="46"/>
      <c r="U18" s="145">
        <f t="shared" si="3"/>
        <v>10</v>
      </c>
      <c r="V18" s="46">
        <v>10</v>
      </c>
      <c r="W18" s="46"/>
      <c r="X18" s="46"/>
      <c r="Y18" s="145">
        <f t="shared" si="0"/>
        <v>10</v>
      </c>
      <c r="Z18" s="46">
        <v>10</v>
      </c>
      <c r="AA18" s="46">
        <v>8</v>
      </c>
      <c r="AB18" s="46"/>
      <c r="AC18" s="145">
        <f t="shared" si="1"/>
        <v>9</v>
      </c>
      <c r="AD18" s="136">
        <f t="shared" si="4"/>
        <v>9.66</v>
      </c>
      <c r="AE18" s="46">
        <f t="shared" si="5"/>
        <v>7.72</v>
      </c>
      <c r="AF18" s="14">
        <v>9</v>
      </c>
      <c r="AG18" s="14">
        <f t="shared" si="6"/>
        <v>1.8</v>
      </c>
      <c r="AH18" s="46">
        <f t="shared" si="7"/>
        <v>9.52</v>
      </c>
    </row>
    <row r="19" spans="1:34" s="43" customFormat="1" ht="18" customHeight="1">
      <c r="A19" s="182">
        <v>13</v>
      </c>
      <c r="B19" s="23" t="s">
        <v>81</v>
      </c>
      <c r="C19" s="17" t="s">
        <v>82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4">
        <v>10</v>
      </c>
      <c r="O19" s="14">
        <v>10</v>
      </c>
      <c r="P19" s="14">
        <v>10</v>
      </c>
      <c r="Q19" s="46"/>
      <c r="R19" s="46"/>
      <c r="S19" s="46"/>
      <c r="T19" s="46"/>
      <c r="U19" s="145">
        <f t="shared" si="3"/>
        <v>10</v>
      </c>
      <c r="V19" s="46">
        <v>10</v>
      </c>
      <c r="W19" s="46"/>
      <c r="X19" s="46"/>
      <c r="Y19" s="145">
        <f t="shared" si="0"/>
        <v>10</v>
      </c>
      <c r="Z19" s="46">
        <v>8</v>
      </c>
      <c r="AA19" s="46">
        <v>10</v>
      </c>
      <c r="AB19" s="46"/>
      <c r="AC19" s="145">
        <f t="shared" si="1"/>
        <v>9</v>
      </c>
      <c r="AD19" s="136">
        <f t="shared" si="4"/>
        <v>9.66</v>
      </c>
      <c r="AE19" s="46">
        <f t="shared" si="5"/>
        <v>7.72</v>
      </c>
      <c r="AF19" s="14">
        <v>8</v>
      </c>
      <c r="AG19" s="14">
        <f t="shared" si="6"/>
        <v>1.6</v>
      </c>
      <c r="AH19" s="46">
        <f t="shared" si="7"/>
        <v>9.32</v>
      </c>
    </row>
    <row r="20" spans="1:34" s="43" customFormat="1" ht="18" customHeight="1">
      <c r="A20" s="182">
        <v>14</v>
      </c>
      <c r="B20" s="28" t="s">
        <v>177</v>
      </c>
      <c r="C20" s="14" t="s">
        <v>450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4">
        <v>10</v>
      </c>
      <c r="O20" s="14">
        <v>10</v>
      </c>
      <c r="P20" s="14">
        <v>10</v>
      </c>
      <c r="Q20" s="46"/>
      <c r="R20" s="46"/>
      <c r="S20" s="46"/>
      <c r="T20" s="46"/>
      <c r="U20" s="145">
        <f t="shared" si="3"/>
        <v>10</v>
      </c>
      <c r="V20" s="46">
        <v>10</v>
      </c>
      <c r="W20" s="46"/>
      <c r="X20" s="46"/>
      <c r="Y20" s="145">
        <f t="shared" si="0"/>
        <v>10</v>
      </c>
      <c r="Z20" s="46">
        <v>10</v>
      </c>
      <c r="AA20" s="46">
        <v>10</v>
      </c>
      <c r="AB20" s="46"/>
      <c r="AC20" s="145">
        <f t="shared" si="1"/>
        <v>10</v>
      </c>
      <c r="AD20" s="136">
        <f t="shared" si="4"/>
        <v>10</v>
      </c>
      <c r="AE20" s="46">
        <f t="shared" si="5"/>
        <v>8</v>
      </c>
      <c r="AF20" s="14">
        <v>10</v>
      </c>
      <c r="AG20" s="14">
        <f t="shared" si="6"/>
        <v>2</v>
      </c>
      <c r="AH20" s="46">
        <f t="shared" si="7"/>
        <v>10</v>
      </c>
    </row>
    <row r="21" spans="1:34" s="43" customFormat="1" ht="18" customHeight="1">
      <c r="A21" s="182">
        <v>15</v>
      </c>
      <c r="B21" s="19" t="s">
        <v>274</v>
      </c>
      <c r="C21" s="14" t="s">
        <v>223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4">
        <v>8</v>
      </c>
      <c r="O21" s="14">
        <v>8</v>
      </c>
      <c r="P21" s="14">
        <v>8</v>
      </c>
      <c r="Q21" s="46"/>
      <c r="R21" s="46"/>
      <c r="S21" s="46"/>
      <c r="T21" s="46"/>
      <c r="U21" s="145">
        <f t="shared" si="3"/>
        <v>8</v>
      </c>
      <c r="V21" s="46">
        <v>9</v>
      </c>
      <c r="W21" s="46"/>
      <c r="X21" s="46"/>
      <c r="Y21" s="145">
        <f t="shared" si="0"/>
        <v>9</v>
      </c>
      <c r="Z21" s="46">
        <v>10</v>
      </c>
      <c r="AA21" s="46">
        <v>7</v>
      </c>
      <c r="AB21" s="46"/>
      <c r="AC21" s="145">
        <f t="shared" si="1"/>
        <v>8.5</v>
      </c>
      <c r="AD21" s="136">
        <f t="shared" si="4"/>
        <v>8.5</v>
      </c>
      <c r="AE21" s="46">
        <f t="shared" si="5"/>
        <v>6.8</v>
      </c>
      <c r="AF21" s="14">
        <v>6</v>
      </c>
      <c r="AG21" s="14">
        <f t="shared" si="6"/>
        <v>1.2</v>
      </c>
      <c r="AH21" s="46">
        <f t="shared" si="7"/>
        <v>8</v>
      </c>
    </row>
    <row r="22" spans="1:34" s="43" customFormat="1" ht="18" customHeight="1">
      <c r="A22" s="182">
        <v>16</v>
      </c>
      <c r="B22" s="23" t="s">
        <v>79</v>
      </c>
      <c r="C22" s="20" t="s">
        <v>80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4">
        <v>10</v>
      </c>
      <c r="O22" s="14">
        <v>10</v>
      </c>
      <c r="P22" s="14">
        <v>10</v>
      </c>
      <c r="Q22" s="46"/>
      <c r="R22" s="46"/>
      <c r="S22" s="46"/>
      <c r="T22" s="46"/>
      <c r="U22" s="145">
        <f t="shared" si="3"/>
        <v>10</v>
      </c>
      <c r="V22" s="46">
        <v>10</v>
      </c>
      <c r="W22" s="46"/>
      <c r="X22" s="46"/>
      <c r="Y22" s="145">
        <f t="shared" si="0"/>
        <v>10</v>
      </c>
      <c r="Z22" s="46">
        <v>10</v>
      </c>
      <c r="AA22" s="46">
        <v>10</v>
      </c>
      <c r="AB22" s="46"/>
      <c r="AC22" s="145">
        <f t="shared" si="1"/>
        <v>10</v>
      </c>
      <c r="AD22" s="136">
        <f t="shared" si="4"/>
        <v>10</v>
      </c>
      <c r="AE22" s="46">
        <f t="shared" si="5"/>
        <v>8</v>
      </c>
      <c r="AF22" s="14">
        <v>10</v>
      </c>
      <c r="AG22" s="14">
        <f t="shared" si="6"/>
        <v>2</v>
      </c>
      <c r="AH22" s="46">
        <f t="shared" si="7"/>
        <v>10</v>
      </c>
    </row>
    <row r="23" spans="1:34" s="43" customFormat="1" ht="18" customHeight="1">
      <c r="A23" s="182">
        <v>17</v>
      </c>
      <c r="B23" s="23" t="s">
        <v>340</v>
      </c>
      <c r="C23" s="17" t="s">
        <v>290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4">
        <v>10</v>
      </c>
      <c r="O23" s="14">
        <v>10</v>
      </c>
      <c r="P23" s="14">
        <v>10</v>
      </c>
      <c r="Q23" s="46"/>
      <c r="R23" s="46"/>
      <c r="S23" s="46"/>
      <c r="T23" s="46"/>
      <c r="U23" s="145">
        <f t="shared" si="3"/>
        <v>10</v>
      </c>
      <c r="V23" s="46">
        <v>10</v>
      </c>
      <c r="W23" s="46"/>
      <c r="X23" s="46"/>
      <c r="Y23" s="145">
        <f t="shared" si="0"/>
        <v>10</v>
      </c>
      <c r="Z23" s="46">
        <v>10</v>
      </c>
      <c r="AA23" s="46">
        <v>10</v>
      </c>
      <c r="AB23" s="46"/>
      <c r="AC23" s="145">
        <f t="shared" si="1"/>
        <v>10</v>
      </c>
      <c r="AD23" s="136">
        <f t="shared" si="4"/>
        <v>10</v>
      </c>
      <c r="AE23" s="46">
        <f t="shared" si="5"/>
        <v>8</v>
      </c>
      <c r="AF23" s="14">
        <v>10</v>
      </c>
      <c r="AG23" s="14">
        <f t="shared" si="6"/>
        <v>2</v>
      </c>
      <c r="AH23" s="46">
        <f t="shared" si="7"/>
        <v>10</v>
      </c>
    </row>
    <row r="24" spans="1:34" s="43" customFormat="1" ht="18" customHeight="1">
      <c r="A24" s="182">
        <v>18</v>
      </c>
      <c r="B24" s="23" t="s">
        <v>87</v>
      </c>
      <c r="C24" s="17" t="s">
        <v>88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4">
        <v>10</v>
      </c>
      <c r="O24" s="14">
        <v>10</v>
      </c>
      <c r="P24" s="14">
        <v>10</v>
      </c>
      <c r="Q24" s="46"/>
      <c r="R24" s="46"/>
      <c r="S24" s="46"/>
      <c r="T24" s="46"/>
      <c r="U24" s="145">
        <f t="shared" si="3"/>
        <v>10</v>
      </c>
      <c r="V24" s="46">
        <v>10</v>
      </c>
      <c r="W24" s="46"/>
      <c r="X24" s="46"/>
      <c r="Y24" s="145">
        <f t="shared" si="0"/>
        <v>10</v>
      </c>
      <c r="Z24" s="46">
        <v>10</v>
      </c>
      <c r="AA24" s="46">
        <v>10</v>
      </c>
      <c r="AB24" s="46"/>
      <c r="AC24" s="145">
        <f t="shared" si="1"/>
        <v>10</v>
      </c>
      <c r="AD24" s="136">
        <f t="shared" si="4"/>
        <v>10</v>
      </c>
      <c r="AE24" s="46">
        <f t="shared" si="5"/>
        <v>8</v>
      </c>
      <c r="AF24" s="14">
        <v>10</v>
      </c>
      <c r="AG24" s="14">
        <f t="shared" si="6"/>
        <v>2</v>
      </c>
      <c r="AH24" s="46">
        <f t="shared" si="7"/>
        <v>10</v>
      </c>
    </row>
    <row r="25" spans="1:34" s="43" customFormat="1" ht="18" customHeight="1">
      <c r="A25" s="182">
        <v>19</v>
      </c>
      <c r="B25" s="23" t="s">
        <v>89</v>
      </c>
      <c r="C25" s="20" t="s">
        <v>90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4">
        <v>10</v>
      </c>
      <c r="O25" s="14">
        <v>10</v>
      </c>
      <c r="P25" s="14">
        <v>10</v>
      </c>
      <c r="Q25" s="46"/>
      <c r="R25" s="46"/>
      <c r="S25" s="46"/>
      <c r="T25" s="46"/>
      <c r="U25" s="145">
        <f t="shared" si="3"/>
        <v>10</v>
      </c>
      <c r="V25" s="46">
        <v>10</v>
      </c>
      <c r="W25" s="46"/>
      <c r="X25" s="46"/>
      <c r="Y25" s="145">
        <f t="shared" si="0"/>
        <v>10</v>
      </c>
      <c r="Z25" s="46">
        <v>10</v>
      </c>
      <c r="AA25" s="46">
        <v>8</v>
      </c>
      <c r="AB25" s="46"/>
      <c r="AC25" s="145">
        <f t="shared" si="1"/>
        <v>9</v>
      </c>
      <c r="AD25" s="136">
        <f t="shared" si="4"/>
        <v>9.66</v>
      </c>
      <c r="AE25" s="46">
        <f t="shared" si="5"/>
        <v>7.72</v>
      </c>
      <c r="AF25" s="14">
        <v>9</v>
      </c>
      <c r="AG25" s="14">
        <f t="shared" si="6"/>
        <v>1.8</v>
      </c>
      <c r="AH25" s="46">
        <f t="shared" si="7"/>
        <v>9.52</v>
      </c>
    </row>
    <row r="26" spans="1:34" s="43" customFormat="1" ht="18" customHeight="1">
      <c r="A26" s="182">
        <v>20</v>
      </c>
      <c r="B26" s="19" t="s">
        <v>247</v>
      </c>
      <c r="C26" s="14" t="s">
        <v>35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4">
        <v>8</v>
      </c>
      <c r="O26" s="14">
        <v>8</v>
      </c>
      <c r="P26" s="14">
        <v>8</v>
      </c>
      <c r="Q26" s="46"/>
      <c r="R26" s="46"/>
      <c r="S26" s="46"/>
      <c r="T26" s="46"/>
      <c r="U26" s="145">
        <f t="shared" si="3"/>
        <v>8</v>
      </c>
      <c r="V26" s="46">
        <v>10</v>
      </c>
      <c r="W26" s="46"/>
      <c r="X26" s="46"/>
      <c r="Y26" s="145">
        <f t="shared" si="0"/>
        <v>10</v>
      </c>
      <c r="Z26" s="46">
        <v>10</v>
      </c>
      <c r="AA26" s="46">
        <v>0</v>
      </c>
      <c r="AB26" s="46"/>
      <c r="AC26" s="145">
        <f t="shared" si="1"/>
        <v>5</v>
      </c>
      <c r="AD26" s="136">
        <f t="shared" si="4"/>
        <v>7.66</v>
      </c>
      <c r="AE26" s="46">
        <f t="shared" si="5"/>
        <v>6.12</v>
      </c>
      <c r="AF26" s="14">
        <v>5</v>
      </c>
      <c r="AG26" s="14">
        <f t="shared" si="6"/>
        <v>1</v>
      </c>
      <c r="AH26" s="46">
        <f t="shared" si="7"/>
        <v>7.12</v>
      </c>
    </row>
    <row r="27" spans="1:34" s="43" customFormat="1" ht="18" customHeight="1">
      <c r="A27" s="182">
        <v>21</v>
      </c>
      <c r="B27" s="23" t="s">
        <v>75</v>
      </c>
      <c r="C27" s="17" t="s">
        <v>76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4">
        <v>10</v>
      </c>
      <c r="O27" s="14">
        <v>10</v>
      </c>
      <c r="P27" s="14">
        <v>10</v>
      </c>
      <c r="Q27" s="46"/>
      <c r="R27" s="46"/>
      <c r="S27" s="46"/>
      <c r="T27" s="46"/>
      <c r="U27" s="145">
        <f t="shared" si="3"/>
        <v>10</v>
      </c>
      <c r="V27" s="46">
        <v>10</v>
      </c>
      <c r="W27" s="46"/>
      <c r="X27" s="46"/>
      <c r="Y27" s="145">
        <f t="shared" si="0"/>
        <v>10</v>
      </c>
      <c r="Z27" s="46">
        <v>8</v>
      </c>
      <c r="AA27" s="46">
        <v>8</v>
      </c>
      <c r="AB27" s="46"/>
      <c r="AC27" s="145">
        <f t="shared" si="1"/>
        <v>8</v>
      </c>
      <c r="AD27" s="136">
        <f t="shared" si="4"/>
        <v>9.33</v>
      </c>
      <c r="AE27" s="46">
        <f t="shared" si="5"/>
        <v>7.46</v>
      </c>
      <c r="AF27" s="14">
        <v>8</v>
      </c>
      <c r="AG27" s="14">
        <f t="shared" si="6"/>
        <v>1.6</v>
      </c>
      <c r="AH27" s="46">
        <f t="shared" si="7"/>
        <v>9.06</v>
      </c>
    </row>
    <row r="28" spans="1:34" s="43" customFormat="1" ht="18" customHeight="1">
      <c r="A28" s="182">
        <v>22</v>
      </c>
      <c r="B28" s="19" t="s">
        <v>268</v>
      </c>
      <c r="C28" s="14" t="s">
        <v>269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14">
        <v>10</v>
      </c>
      <c r="O28" s="14">
        <v>10</v>
      </c>
      <c r="P28" s="14">
        <v>10</v>
      </c>
      <c r="Q28" s="46"/>
      <c r="R28" s="46"/>
      <c r="S28" s="46"/>
      <c r="T28" s="46"/>
      <c r="U28" s="145">
        <f t="shared" si="3"/>
        <v>10</v>
      </c>
      <c r="V28" s="46">
        <v>10</v>
      </c>
      <c r="W28" s="46"/>
      <c r="X28" s="46"/>
      <c r="Y28" s="145">
        <f t="shared" si="0"/>
        <v>10</v>
      </c>
      <c r="Z28" s="46">
        <v>10</v>
      </c>
      <c r="AA28" s="46">
        <v>7</v>
      </c>
      <c r="AB28" s="46"/>
      <c r="AC28" s="145">
        <f t="shared" si="1"/>
        <v>8.5</v>
      </c>
      <c r="AD28" s="136">
        <f t="shared" si="4"/>
        <v>9.5</v>
      </c>
      <c r="AE28" s="46">
        <f t="shared" si="5"/>
        <v>7.6</v>
      </c>
      <c r="AF28" s="14">
        <v>8</v>
      </c>
      <c r="AG28" s="14">
        <f t="shared" si="6"/>
        <v>1.6</v>
      </c>
      <c r="AH28" s="46">
        <f t="shared" si="7"/>
        <v>9.1999999999999993</v>
      </c>
    </row>
    <row r="29" spans="1:34" s="43" customFormat="1" ht="18" customHeight="1">
      <c r="A29" s="182">
        <v>23</v>
      </c>
      <c r="B29" s="33" t="s">
        <v>362</v>
      </c>
      <c r="C29" s="18" t="s">
        <v>363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14">
        <v>10</v>
      </c>
      <c r="O29" s="14">
        <v>10</v>
      </c>
      <c r="P29" s="14">
        <v>10</v>
      </c>
      <c r="Q29" s="46"/>
      <c r="R29" s="46"/>
      <c r="S29" s="46"/>
      <c r="T29" s="46"/>
      <c r="U29" s="145">
        <f t="shared" si="3"/>
        <v>10</v>
      </c>
      <c r="V29" s="46">
        <v>10</v>
      </c>
      <c r="W29" s="46"/>
      <c r="X29" s="46"/>
      <c r="Y29" s="145">
        <f t="shared" si="0"/>
        <v>10</v>
      </c>
      <c r="Z29" s="46">
        <v>7</v>
      </c>
      <c r="AA29" s="46">
        <v>7</v>
      </c>
      <c r="AB29" s="46"/>
      <c r="AC29" s="145">
        <f t="shared" si="1"/>
        <v>7</v>
      </c>
      <c r="AD29" s="136">
        <f t="shared" si="4"/>
        <v>9</v>
      </c>
      <c r="AE29" s="46">
        <f t="shared" si="5"/>
        <v>7.2</v>
      </c>
      <c r="AF29" s="14">
        <v>1</v>
      </c>
      <c r="AG29" s="14">
        <f t="shared" si="6"/>
        <v>0.2</v>
      </c>
      <c r="AH29" s="46">
        <f t="shared" si="7"/>
        <v>7.4</v>
      </c>
    </row>
    <row r="30" spans="1:34" s="43" customFormat="1" ht="18" customHeight="1">
      <c r="A30" s="182">
        <v>24</v>
      </c>
      <c r="B30" s="23" t="s">
        <v>29</v>
      </c>
      <c r="C30" s="17" t="s">
        <v>30</v>
      </c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14">
        <v>10</v>
      </c>
      <c r="O30" s="14">
        <v>10</v>
      </c>
      <c r="P30" s="14">
        <v>10</v>
      </c>
      <c r="Q30" s="46"/>
      <c r="R30" s="46"/>
      <c r="S30" s="46"/>
      <c r="T30" s="46"/>
      <c r="U30" s="145">
        <f t="shared" si="3"/>
        <v>10</v>
      </c>
      <c r="V30" s="46">
        <v>10</v>
      </c>
      <c r="W30" s="46"/>
      <c r="X30" s="46"/>
      <c r="Y30" s="145">
        <f t="shared" si="0"/>
        <v>10</v>
      </c>
      <c r="Z30" s="46">
        <v>7</v>
      </c>
      <c r="AA30" s="46">
        <v>7</v>
      </c>
      <c r="AB30" s="46"/>
      <c r="AC30" s="145">
        <f t="shared" si="1"/>
        <v>7</v>
      </c>
      <c r="AD30" s="136">
        <f t="shared" si="4"/>
        <v>9</v>
      </c>
      <c r="AE30" s="46">
        <f t="shared" si="5"/>
        <v>7.2</v>
      </c>
      <c r="AF30" s="14">
        <v>6</v>
      </c>
      <c r="AG30" s="14">
        <f t="shared" si="6"/>
        <v>1.2</v>
      </c>
      <c r="AH30" s="46">
        <f t="shared" si="7"/>
        <v>8.4</v>
      </c>
    </row>
    <row r="31" spans="1:34" s="43" customFormat="1" ht="18" customHeight="1">
      <c r="A31" s="182">
        <v>25</v>
      </c>
      <c r="B31" s="16" t="s">
        <v>203</v>
      </c>
      <c r="C31" s="14" t="s">
        <v>204</v>
      </c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14">
        <v>10</v>
      </c>
      <c r="O31" s="14">
        <v>10</v>
      </c>
      <c r="P31" s="14">
        <v>10</v>
      </c>
      <c r="Q31" s="46"/>
      <c r="R31" s="46"/>
      <c r="S31" s="46"/>
      <c r="T31" s="46"/>
      <c r="U31" s="145">
        <f t="shared" si="3"/>
        <v>10</v>
      </c>
      <c r="V31" s="46">
        <v>9</v>
      </c>
      <c r="W31" s="46"/>
      <c r="X31" s="46"/>
      <c r="Y31" s="145">
        <f t="shared" si="0"/>
        <v>9</v>
      </c>
      <c r="Z31" s="46">
        <v>7</v>
      </c>
      <c r="AA31" s="46">
        <v>7</v>
      </c>
      <c r="AB31" s="46"/>
      <c r="AC31" s="145">
        <f t="shared" si="1"/>
        <v>7</v>
      </c>
      <c r="AD31" s="136">
        <f t="shared" si="4"/>
        <v>8.66</v>
      </c>
      <c r="AE31" s="46">
        <f t="shared" si="5"/>
        <v>6.92</v>
      </c>
      <c r="AF31" s="14">
        <v>3</v>
      </c>
      <c r="AG31" s="14">
        <f t="shared" si="6"/>
        <v>0.6</v>
      </c>
      <c r="AH31" s="46">
        <f t="shared" si="7"/>
        <v>7.52</v>
      </c>
    </row>
    <row r="32" spans="1:34" s="43" customFormat="1" ht="18" customHeight="1">
      <c r="A32" s="182">
        <v>26</v>
      </c>
      <c r="B32" s="23" t="s">
        <v>91</v>
      </c>
      <c r="C32" s="17" t="s">
        <v>92</v>
      </c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14">
        <v>8</v>
      </c>
      <c r="O32" s="14">
        <v>8</v>
      </c>
      <c r="P32" s="14">
        <v>8</v>
      </c>
      <c r="Q32" s="46"/>
      <c r="R32" s="46"/>
      <c r="S32" s="46"/>
      <c r="T32" s="46"/>
      <c r="U32" s="145">
        <f t="shared" si="3"/>
        <v>8</v>
      </c>
      <c r="V32" s="46">
        <v>10</v>
      </c>
      <c r="W32" s="46"/>
      <c r="X32" s="46"/>
      <c r="Y32" s="145">
        <f t="shared" si="0"/>
        <v>10</v>
      </c>
      <c r="Z32" s="46">
        <v>7</v>
      </c>
      <c r="AA32" s="46">
        <v>7</v>
      </c>
      <c r="AB32" s="46"/>
      <c r="AC32" s="145">
        <f t="shared" si="1"/>
        <v>7</v>
      </c>
      <c r="AD32" s="136">
        <f t="shared" si="4"/>
        <v>8.33</v>
      </c>
      <c r="AE32" s="46">
        <f t="shared" si="5"/>
        <v>6.66</v>
      </c>
      <c r="AF32" s="14">
        <v>6</v>
      </c>
      <c r="AG32" s="14">
        <f t="shared" si="6"/>
        <v>1.2</v>
      </c>
      <c r="AH32" s="46">
        <f t="shared" si="7"/>
        <v>7.86</v>
      </c>
    </row>
    <row r="33" spans="1:34" s="43" customFormat="1" ht="15">
      <c r="A33" s="182">
        <v>27</v>
      </c>
      <c r="B33" s="23" t="s">
        <v>77</v>
      </c>
      <c r="C33" s="20" t="s">
        <v>78</v>
      </c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14">
        <v>10</v>
      </c>
      <c r="O33" s="14">
        <v>10</v>
      </c>
      <c r="P33" s="14">
        <v>10</v>
      </c>
      <c r="Q33" s="46"/>
      <c r="R33" s="46"/>
      <c r="S33" s="46"/>
      <c r="T33" s="46"/>
      <c r="U33" s="145">
        <f t="shared" si="3"/>
        <v>10</v>
      </c>
      <c r="V33" s="46">
        <v>10</v>
      </c>
      <c r="W33" s="46"/>
      <c r="X33" s="46"/>
      <c r="Y33" s="145">
        <f t="shared" si="0"/>
        <v>10</v>
      </c>
      <c r="Z33" s="46">
        <v>10</v>
      </c>
      <c r="AA33" s="46">
        <v>7</v>
      </c>
      <c r="AB33" s="46"/>
      <c r="AC33" s="145">
        <f t="shared" si="1"/>
        <v>8.5</v>
      </c>
      <c r="AD33" s="136">
        <f t="shared" si="4"/>
        <v>9.5</v>
      </c>
      <c r="AE33" s="46">
        <f t="shared" si="5"/>
        <v>7.6</v>
      </c>
      <c r="AF33" s="14">
        <v>7</v>
      </c>
      <c r="AG33" s="14">
        <f t="shared" si="6"/>
        <v>1.4</v>
      </c>
      <c r="AH33" s="46">
        <f t="shared" si="7"/>
        <v>9</v>
      </c>
    </row>
    <row r="34" spans="1:34" s="43" customFormat="1" ht="15">
      <c r="A34" s="182">
        <v>28</v>
      </c>
      <c r="B34" s="31" t="s">
        <v>336</v>
      </c>
      <c r="C34" s="17" t="s">
        <v>338</v>
      </c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14">
        <v>10</v>
      </c>
      <c r="O34" s="14">
        <v>10</v>
      </c>
      <c r="P34" s="14">
        <v>10</v>
      </c>
      <c r="Q34" s="46"/>
      <c r="R34" s="46"/>
      <c r="S34" s="46"/>
      <c r="T34" s="46"/>
      <c r="U34" s="145">
        <f t="shared" si="3"/>
        <v>10</v>
      </c>
      <c r="V34" s="46">
        <v>10</v>
      </c>
      <c r="W34" s="46"/>
      <c r="X34" s="46"/>
      <c r="Y34" s="145">
        <f t="shared" si="0"/>
        <v>10</v>
      </c>
      <c r="Z34" s="46">
        <v>10</v>
      </c>
      <c r="AA34" s="46">
        <v>8</v>
      </c>
      <c r="AB34" s="46"/>
      <c r="AC34" s="145">
        <f t="shared" si="1"/>
        <v>9</v>
      </c>
      <c r="AD34" s="136">
        <f t="shared" si="4"/>
        <v>9.66</v>
      </c>
      <c r="AE34" s="46">
        <f t="shared" si="5"/>
        <v>7.72</v>
      </c>
      <c r="AF34" s="14">
        <v>9</v>
      </c>
      <c r="AG34" s="14">
        <f t="shared" si="6"/>
        <v>1.8</v>
      </c>
      <c r="AH34" s="46">
        <f t="shared" si="7"/>
        <v>9.52</v>
      </c>
    </row>
    <row r="35" spans="1:34" s="43" customFormat="1" ht="15">
      <c r="A35" s="182">
        <v>29</v>
      </c>
      <c r="B35" s="23" t="s">
        <v>108</v>
      </c>
      <c r="C35" s="17" t="s">
        <v>109</v>
      </c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14">
        <v>10</v>
      </c>
      <c r="O35" s="14">
        <v>10</v>
      </c>
      <c r="P35" s="14">
        <v>10</v>
      </c>
      <c r="Q35" s="46"/>
      <c r="R35" s="46"/>
      <c r="S35" s="46"/>
      <c r="T35" s="46"/>
      <c r="U35" s="145">
        <f t="shared" si="3"/>
        <v>10</v>
      </c>
      <c r="V35" s="46">
        <v>10</v>
      </c>
      <c r="W35" s="46"/>
      <c r="X35" s="46"/>
      <c r="Y35" s="145">
        <f t="shared" si="0"/>
        <v>10</v>
      </c>
      <c r="Z35" s="46">
        <v>10</v>
      </c>
      <c r="AA35" s="46">
        <v>7</v>
      </c>
      <c r="AB35" s="46"/>
      <c r="AC35" s="145">
        <f t="shared" si="1"/>
        <v>8.5</v>
      </c>
      <c r="AD35" s="136">
        <f t="shared" si="4"/>
        <v>9.5</v>
      </c>
      <c r="AE35" s="46">
        <f t="shared" si="5"/>
        <v>7.6</v>
      </c>
      <c r="AF35" s="14">
        <v>8</v>
      </c>
      <c r="AG35" s="14">
        <f t="shared" si="6"/>
        <v>1.6</v>
      </c>
      <c r="AH35" s="46">
        <f t="shared" si="7"/>
        <v>9.1999999999999993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>TRUNC(AVERAGE(M36,U36,Y36,AC36),2)</f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>TRUNC(AVERAGE(M37,U37,Y37,AC37),2)</f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>TRUNC(AVERAGE(M38,U38,Y38,AC38),2)</f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>TRUNC(AVERAGE(M39,U39,Y39,AC39),2)</f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AE9" activePane="bottomRight" state="frozen"/>
      <selection activeCell="A4" sqref="A4"/>
      <selection pane="topRight" activeCell="D4" sqref="D4"/>
      <selection pane="bottomLeft" activeCell="A5" sqref="A5"/>
      <selection pane="bottomRight" activeCell="AH24" sqref="AH24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5.25" style="1" customWidth="1"/>
    <col min="34" max="34" width="8.2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32.75">
      <c r="A4" s="179"/>
      <c r="D4" s="64" t="s">
        <v>541</v>
      </c>
      <c r="E4" s="61" t="s">
        <v>542</v>
      </c>
      <c r="F4" s="64" t="s">
        <v>519</v>
      </c>
      <c r="G4" s="61" t="s">
        <v>536</v>
      </c>
      <c r="H4" s="64" t="s">
        <v>520</v>
      </c>
      <c r="M4" s="38"/>
      <c r="N4" s="61" t="s">
        <v>534</v>
      </c>
      <c r="O4" s="61" t="s">
        <v>535</v>
      </c>
      <c r="P4" s="38" t="s">
        <v>518</v>
      </c>
      <c r="U4" s="38"/>
      <c r="V4" s="61" t="s">
        <v>530</v>
      </c>
      <c r="Y4" s="38"/>
      <c r="Z4" s="38" t="s">
        <v>480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46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6" t="s">
        <v>123</v>
      </c>
      <c r="C7" s="17" t="s">
        <v>182</v>
      </c>
      <c r="D7" s="14">
        <v>10</v>
      </c>
      <c r="E7" s="46">
        <v>10</v>
      </c>
      <c r="F7" s="14">
        <v>10</v>
      </c>
      <c r="G7" s="46">
        <v>10</v>
      </c>
      <c r="H7" s="14">
        <v>8</v>
      </c>
      <c r="I7" s="46"/>
      <c r="J7" s="46"/>
      <c r="K7" s="46"/>
      <c r="L7" s="46"/>
      <c r="M7" s="145">
        <f t="shared" ref="M7:M24" si="0">TRUNC(AVERAGE(D7:L7),2)</f>
        <v>9.6</v>
      </c>
      <c r="N7" s="14">
        <v>9.5</v>
      </c>
      <c r="O7" s="14">
        <v>8</v>
      </c>
      <c r="P7" s="14">
        <v>9</v>
      </c>
      <c r="Q7" s="46"/>
      <c r="R7" s="46"/>
      <c r="S7" s="46"/>
      <c r="T7" s="46"/>
      <c r="U7" s="145">
        <f>TRUNC(AVERAGE(N7:T7),2)</f>
        <v>8.83</v>
      </c>
      <c r="V7" s="46">
        <v>10</v>
      </c>
      <c r="W7" s="46"/>
      <c r="X7" s="46"/>
      <c r="Y7" s="145">
        <f t="shared" ref="Y7:Y39" si="1">TRUNC(AVERAGE(V7:X7),2)</f>
        <v>10</v>
      </c>
      <c r="Z7" s="14">
        <v>9.5</v>
      </c>
      <c r="AA7" s="46"/>
      <c r="AB7" s="46"/>
      <c r="AC7" s="145">
        <f t="shared" ref="AC7:AC39" si="2">TRUNC(AVERAGE(Z7:AB7),2)</f>
        <v>9.5</v>
      </c>
      <c r="AD7" s="136">
        <f>TRUNC(AVERAGE(M7,U7,Y7,AC7),2)</f>
        <v>9.48</v>
      </c>
      <c r="AE7" s="46">
        <f>TRUNC((AD7*0.8),2)</f>
        <v>7.58</v>
      </c>
      <c r="AF7" s="14">
        <v>8.8000000000000007</v>
      </c>
      <c r="AG7" s="14">
        <f>TRUNC((AF7*0.2),2)</f>
        <v>1.76</v>
      </c>
      <c r="AH7" s="46">
        <f>TRUNC((AE7+AG7),2)</f>
        <v>9.34</v>
      </c>
    </row>
    <row r="8" spans="1:34" s="43" customFormat="1" ht="18" customHeight="1">
      <c r="A8" s="182">
        <v>2</v>
      </c>
      <c r="B8" s="16" t="s">
        <v>145</v>
      </c>
      <c r="C8" s="17" t="s">
        <v>158</v>
      </c>
      <c r="D8" s="14">
        <v>10</v>
      </c>
      <c r="E8" s="46">
        <v>10</v>
      </c>
      <c r="F8" s="14">
        <v>10</v>
      </c>
      <c r="G8" s="46">
        <v>10</v>
      </c>
      <c r="H8" s="14">
        <v>9.9</v>
      </c>
      <c r="I8" s="46"/>
      <c r="J8" s="46"/>
      <c r="K8" s="46"/>
      <c r="L8" s="46"/>
      <c r="M8" s="145">
        <f t="shared" si="0"/>
        <v>9.98</v>
      </c>
      <c r="N8" s="14">
        <v>7.5</v>
      </c>
      <c r="O8" s="14">
        <v>7</v>
      </c>
      <c r="P8" s="14">
        <v>9</v>
      </c>
      <c r="Q8" s="46"/>
      <c r="R8" s="46"/>
      <c r="S8" s="46"/>
      <c r="T8" s="46"/>
      <c r="U8" s="145">
        <f t="shared" ref="U8:U39" si="3">TRUNC(AVERAGE(N8:T8),2)</f>
        <v>7.83</v>
      </c>
      <c r="V8" s="46">
        <v>10</v>
      </c>
      <c r="W8" s="46"/>
      <c r="X8" s="46"/>
      <c r="Y8" s="145">
        <f t="shared" si="1"/>
        <v>10</v>
      </c>
      <c r="Z8" s="14">
        <v>10</v>
      </c>
      <c r="AA8" s="46"/>
      <c r="AB8" s="46"/>
      <c r="AC8" s="145">
        <f t="shared" si="2"/>
        <v>10</v>
      </c>
      <c r="AD8" s="136">
        <f t="shared" ref="AD8:AD39" si="4">TRUNC(AVERAGE(M8,U8,Y8,AC8),2)</f>
        <v>9.4499999999999993</v>
      </c>
      <c r="AE8" s="46">
        <f t="shared" ref="AE8:AE39" si="5">TRUNC((AD8*0.8),2)</f>
        <v>7.56</v>
      </c>
      <c r="AF8" s="14">
        <v>7.2</v>
      </c>
      <c r="AG8" s="14">
        <f t="shared" ref="AG8:AG39" si="6">TRUNC((AF8*0.2),2)</f>
        <v>1.44</v>
      </c>
      <c r="AH8" s="46">
        <f t="shared" ref="AH8:AH39" si="7">TRUNC((AE8+AG8),2)</f>
        <v>9</v>
      </c>
    </row>
    <row r="9" spans="1:34" s="43" customFormat="1" ht="18" customHeight="1">
      <c r="A9" s="182">
        <v>3</v>
      </c>
      <c r="B9" s="20" t="s">
        <v>343</v>
      </c>
      <c r="C9" s="20" t="s">
        <v>344</v>
      </c>
      <c r="D9" s="14" t="s">
        <v>495</v>
      </c>
      <c r="E9" s="46" t="s">
        <v>495</v>
      </c>
      <c r="F9" s="14" t="s">
        <v>495</v>
      </c>
      <c r="G9" s="46" t="s">
        <v>382</v>
      </c>
      <c r="H9" s="14" t="s">
        <v>495</v>
      </c>
      <c r="I9" s="46"/>
      <c r="J9" s="46"/>
      <c r="K9" s="46"/>
      <c r="L9" s="46"/>
      <c r="M9" s="145" t="e">
        <f t="shared" si="0"/>
        <v>#DIV/0!</v>
      </c>
      <c r="N9" s="14">
        <v>8.5</v>
      </c>
      <c r="O9" s="14">
        <v>6</v>
      </c>
      <c r="P9" s="14">
        <v>9</v>
      </c>
      <c r="Q9" s="46"/>
      <c r="R9" s="46"/>
      <c r="S9" s="46"/>
      <c r="T9" s="46"/>
      <c r="U9" s="145">
        <f t="shared" si="3"/>
        <v>7.83</v>
      </c>
      <c r="V9" s="46">
        <v>10</v>
      </c>
      <c r="W9" s="46"/>
      <c r="X9" s="46"/>
      <c r="Y9" s="145">
        <f t="shared" si="1"/>
        <v>10</v>
      </c>
      <c r="Z9" s="14" t="s">
        <v>382</v>
      </c>
      <c r="AA9" s="46"/>
      <c r="AB9" s="46"/>
      <c r="AC9" s="145" t="e">
        <f t="shared" si="2"/>
        <v>#DIV/0!</v>
      </c>
      <c r="AD9" s="136">
        <f>TRUNC(AVERAGE(U9,Y9,),2)</f>
        <v>5.94</v>
      </c>
      <c r="AE9" s="46">
        <f t="shared" si="5"/>
        <v>4.75</v>
      </c>
      <c r="AF9" s="14" t="s">
        <v>382</v>
      </c>
      <c r="AG9" s="14" t="e">
        <f t="shared" si="6"/>
        <v>#VALUE!</v>
      </c>
      <c r="AH9" s="46" t="e">
        <f t="shared" si="7"/>
        <v>#VALUE!</v>
      </c>
    </row>
    <row r="10" spans="1:34" s="43" customFormat="1" ht="18" customHeight="1">
      <c r="A10" s="182">
        <v>4</v>
      </c>
      <c r="B10" s="16" t="s">
        <v>61</v>
      </c>
      <c r="C10" s="20" t="s">
        <v>62</v>
      </c>
      <c r="D10" s="14">
        <v>8</v>
      </c>
      <c r="E10" s="46">
        <v>10</v>
      </c>
      <c r="F10" s="14">
        <v>10</v>
      </c>
      <c r="G10" s="46">
        <v>10</v>
      </c>
      <c r="H10" s="14">
        <v>9</v>
      </c>
      <c r="I10" s="46"/>
      <c r="J10" s="46"/>
      <c r="K10" s="46"/>
      <c r="L10" s="46"/>
      <c r="M10" s="145">
        <f t="shared" si="0"/>
        <v>9.4</v>
      </c>
      <c r="N10" s="14">
        <v>8.5</v>
      </c>
      <c r="O10" s="14">
        <v>10</v>
      </c>
      <c r="P10" s="14">
        <v>8</v>
      </c>
      <c r="Q10" s="46"/>
      <c r="R10" s="46"/>
      <c r="S10" s="46"/>
      <c r="T10" s="46"/>
      <c r="U10" s="145">
        <f t="shared" si="3"/>
        <v>8.83</v>
      </c>
      <c r="V10" s="46">
        <v>10</v>
      </c>
      <c r="W10" s="46"/>
      <c r="X10" s="46"/>
      <c r="Y10" s="145">
        <f t="shared" si="1"/>
        <v>10</v>
      </c>
      <c r="Z10" s="14">
        <v>10</v>
      </c>
      <c r="AA10" s="46"/>
      <c r="AB10" s="46"/>
      <c r="AC10" s="145">
        <f t="shared" si="2"/>
        <v>10</v>
      </c>
      <c r="AD10" s="136">
        <f t="shared" si="4"/>
        <v>9.5500000000000007</v>
      </c>
      <c r="AE10" s="46">
        <f t="shared" si="5"/>
        <v>7.64</v>
      </c>
      <c r="AF10" s="14">
        <v>8</v>
      </c>
      <c r="AG10" s="14">
        <f t="shared" si="6"/>
        <v>1.6</v>
      </c>
      <c r="AH10" s="46">
        <f t="shared" si="7"/>
        <v>9.24</v>
      </c>
    </row>
    <row r="11" spans="1:34" s="43" customFormat="1" ht="18" customHeight="1">
      <c r="A11" s="182">
        <v>5</v>
      </c>
      <c r="B11" s="16" t="s">
        <v>118</v>
      </c>
      <c r="C11" s="14" t="s">
        <v>180</v>
      </c>
      <c r="D11" s="14">
        <v>10</v>
      </c>
      <c r="E11" s="46">
        <v>10</v>
      </c>
      <c r="F11" s="14">
        <v>10</v>
      </c>
      <c r="G11" s="46">
        <v>7</v>
      </c>
      <c r="H11" s="14">
        <v>9</v>
      </c>
      <c r="I11" s="46"/>
      <c r="J11" s="46"/>
      <c r="K11" s="46"/>
      <c r="L11" s="46"/>
      <c r="M11" s="145">
        <f t="shared" si="0"/>
        <v>9.1999999999999993</v>
      </c>
      <c r="N11" s="14">
        <v>9.5</v>
      </c>
      <c r="O11" s="14">
        <v>7</v>
      </c>
      <c r="P11" s="14">
        <v>9</v>
      </c>
      <c r="Q11" s="46"/>
      <c r="R11" s="46"/>
      <c r="S11" s="46"/>
      <c r="T11" s="46"/>
      <c r="U11" s="145">
        <f t="shared" si="3"/>
        <v>8.5</v>
      </c>
      <c r="V11" s="46">
        <v>10</v>
      </c>
      <c r="W11" s="46"/>
      <c r="X11" s="46"/>
      <c r="Y11" s="145">
        <f t="shared" si="1"/>
        <v>10</v>
      </c>
      <c r="Z11" s="14">
        <v>6.5</v>
      </c>
      <c r="AA11" s="46"/>
      <c r="AB11" s="46"/>
      <c r="AC11" s="145">
        <f t="shared" si="2"/>
        <v>6.5</v>
      </c>
      <c r="AD11" s="136">
        <f t="shared" si="4"/>
        <v>8.5500000000000007</v>
      </c>
      <c r="AE11" s="46">
        <f t="shared" si="5"/>
        <v>6.84</v>
      </c>
      <c r="AF11" s="14">
        <v>7.2</v>
      </c>
      <c r="AG11" s="14">
        <f t="shared" si="6"/>
        <v>1.44</v>
      </c>
      <c r="AH11" s="46">
        <f t="shared" si="7"/>
        <v>8.2799999999999994</v>
      </c>
    </row>
    <row r="12" spans="1:34" s="43" customFormat="1" ht="18" customHeight="1">
      <c r="A12" s="182">
        <v>6</v>
      </c>
      <c r="B12" s="16" t="s">
        <v>99</v>
      </c>
      <c r="C12" s="20" t="s">
        <v>179</v>
      </c>
      <c r="D12" s="14">
        <v>10</v>
      </c>
      <c r="E12" s="46">
        <v>10</v>
      </c>
      <c r="F12" s="14">
        <v>8</v>
      </c>
      <c r="G12" s="46">
        <v>10</v>
      </c>
      <c r="H12" s="14">
        <v>9</v>
      </c>
      <c r="I12" s="46"/>
      <c r="J12" s="46"/>
      <c r="K12" s="46"/>
      <c r="L12" s="46"/>
      <c r="M12" s="145">
        <f t="shared" si="0"/>
        <v>9.4</v>
      </c>
      <c r="N12" s="14">
        <v>10</v>
      </c>
      <c r="O12" s="14">
        <v>10</v>
      </c>
      <c r="P12" s="14" t="s">
        <v>382</v>
      </c>
      <c r="Q12" s="46"/>
      <c r="R12" s="46"/>
      <c r="S12" s="46"/>
      <c r="T12" s="46"/>
      <c r="U12" s="145">
        <f t="shared" si="3"/>
        <v>10</v>
      </c>
      <c r="V12" s="46">
        <v>10</v>
      </c>
      <c r="W12" s="46"/>
      <c r="X12" s="46"/>
      <c r="Y12" s="145">
        <f t="shared" si="1"/>
        <v>10</v>
      </c>
      <c r="Z12" s="14">
        <v>10</v>
      </c>
      <c r="AA12" s="46"/>
      <c r="AB12" s="46"/>
      <c r="AC12" s="145">
        <f t="shared" si="2"/>
        <v>10</v>
      </c>
      <c r="AD12" s="136">
        <f t="shared" si="4"/>
        <v>9.85</v>
      </c>
      <c r="AE12" s="46">
        <f t="shared" si="5"/>
        <v>7.88</v>
      </c>
      <c r="AF12" s="14">
        <v>6</v>
      </c>
      <c r="AG12" s="14">
        <f t="shared" si="6"/>
        <v>1.2</v>
      </c>
      <c r="AH12" s="46">
        <f t="shared" si="7"/>
        <v>9.08</v>
      </c>
    </row>
    <row r="13" spans="1:34" s="43" customFormat="1" ht="18" customHeight="1">
      <c r="A13" s="182">
        <v>7</v>
      </c>
      <c r="B13" s="16" t="s">
        <v>195</v>
      </c>
      <c r="C13" s="17" t="s">
        <v>196</v>
      </c>
      <c r="D13" s="14">
        <v>9.9</v>
      </c>
      <c r="E13" s="46">
        <v>10</v>
      </c>
      <c r="F13" s="14">
        <v>0</v>
      </c>
      <c r="G13" s="46">
        <v>10</v>
      </c>
      <c r="H13" s="14">
        <v>10</v>
      </c>
      <c r="I13" s="46"/>
      <c r="J13" s="46"/>
      <c r="K13" s="46"/>
      <c r="L13" s="46"/>
      <c r="M13" s="145">
        <f t="shared" si="0"/>
        <v>7.98</v>
      </c>
      <c r="N13" s="14">
        <v>9</v>
      </c>
      <c r="O13" s="14">
        <v>7</v>
      </c>
      <c r="P13" s="14">
        <v>9</v>
      </c>
      <c r="Q13" s="46"/>
      <c r="R13" s="46"/>
      <c r="S13" s="46"/>
      <c r="T13" s="46"/>
      <c r="U13" s="145">
        <f t="shared" si="3"/>
        <v>8.33</v>
      </c>
      <c r="V13" s="46">
        <v>10</v>
      </c>
      <c r="W13" s="46"/>
      <c r="X13" s="46"/>
      <c r="Y13" s="145">
        <f t="shared" si="1"/>
        <v>10</v>
      </c>
      <c r="Z13" s="14">
        <v>9.5</v>
      </c>
      <c r="AA13" s="46"/>
      <c r="AB13" s="46"/>
      <c r="AC13" s="145">
        <f t="shared" si="2"/>
        <v>9.5</v>
      </c>
      <c r="AD13" s="136">
        <f t="shared" si="4"/>
        <v>8.9499999999999993</v>
      </c>
      <c r="AE13" s="46">
        <f t="shared" si="5"/>
        <v>7.16</v>
      </c>
      <c r="AF13" s="14">
        <v>7.4</v>
      </c>
      <c r="AG13" s="46">
        <f t="shared" si="6"/>
        <v>1.48</v>
      </c>
      <c r="AH13" s="46">
        <f t="shared" si="7"/>
        <v>8.64</v>
      </c>
    </row>
    <row r="14" spans="1:34" s="43" customFormat="1" ht="18" customHeight="1">
      <c r="A14" s="182">
        <v>8</v>
      </c>
      <c r="B14" s="16" t="s">
        <v>120</v>
      </c>
      <c r="C14" s="17" t="s">
        <v>121</v>
      </c>
      <c r="D14" s="14">
        <v>10</v>
      </c>
      <c r="E14" s="46">
        <v>10</v>
      </c>
      <c r="F14" s="14">
        <v>7</v>
      </c>
      <c r="G14" s="46">
        <v>9</v>
      </c>
      <c r="H14" s="14">
        <v>7</v>
      </c>
      <c r="I14" s="46"/>
      <c r="J14" s="46"/>
      <c r="K14" s="46"/>
      <c r="L14" s="46"/>
      <c r="M14" s="145">
        <f t="shared" si="0"/>
        <v>8.6</v>
      </c>
      <c r="N14" s="14">
        <v>9</v>
      </c>
      <c r="O14" s="14">
        <v>8</v>
      </c>
      <c r="P14" s="14">
        <v>9</v>
      </c>
      <c r="Q14" s="46"/>
      <c r="R14" s="46"/>
      <c r="S14" s="46"/>
      <c r="T14" s="46"/>
      <c r="U14" s="145">
        <f t="shared" si="3"/>
        <v>8.66</v>
      </c>
      <c r="V14" s="46">
        <v>10</v>
      </c>
      <c r="W14" s="46"/>
      <c r="X14" s="46"/>
      <c r="Y14" s="145">
        <f t="shared" si="1"/>
        <v>10</v>
      </c>
      <c r="Z14" s="14">
        <v>9.5</v>
      </c>
      <c r="AA14" s="46"/>
      <c r="AB14" s="46"/>
      <c r="AC14" s="145">
        <f t="shared" si="2"/>
        <v>9.5</v>
      </c>
      <c r="AD14" s="136">
        <f t="shared" si="4"/>
        <v>9.19</v>
      </c>
      <c r="AE14" s="46">
        <f t="shared" si="5"/>
        <v>7.35</v>
      </c>
      <c r="AF14" s="14">
        <v>8.8000000000000007</v>
      </c>
      <c r="AG14" s="14">
        <f t="shared" si="6"/>
        <v>1.76</v>
      </c>
      <c r="AH14" s="46">
        <f t="shared" si="7"/>
        <v>9.11</v>
      </c>
    </row>
    <row r="15" spans="1:34" s="43" customFormat="1" ht="18" customHeight="1">
      <c r="A15" s="182">
        <v>9</v>
      </c>
      <c r="B15" s="16" t="s">
        <v>159</v>
      </c>
      <c r="C15" s="17" t="s">
        <v>160</v>
      </c>
      <c r="D15" s="14">
        <v>8</v>
      </c>
      <c r="E15" s="46">
        <v>10</v>
      </c>
      <c r="F15" s="14">
        <v>10</v>
      </c>
      <c r="G15" s="46">
        <v>10</v>
      </c>
      <c r="H15" s="14">
        <v>10</v>
      </c>
      <c r="I15" s="46"/>
      <c r="J15" s="46"/>
      <c r="K15" s="46"/>
      <c r="L15" s="46"/>
      <c r="M15" s="145">
        <f t="shared" si="0"/>
        <v>9.6</v>
      </c>
      <c r="N15" s="14">
        <v>10</v>
      </c>
      <c r="O15" s="14">
        <v>8</v>
      </c>
      <c r="P15" s="14">
        <v>9</v>
      </c>
      <c r="Q15" s="46"/>
      <c r="R15" s="46"/>
      <c r="S15" s="46"/>
      <c r="T15" s="46"/>
      <c r="U15" s="145">
        <f t="shared" si="3"/>
        <v>9</v>
      </c>
      <c r="V15" s="46">
        <v>10</v>
      </c>
      <c r="W15" s="46"/>
      <c r="X15" s="46"/>
      <c r="Y15" s="145">
        <f t="shared" si="1"/>
        <v>10</v>
      </c>
      <c r="Z15" s="14">
        <v>9</v>
      </c>
      <c r="AA15" s="46"/>
      <c r="AB15" s="46"/>
      <c r="AC15" s="145">
        <f t="shared" si="2"/>
        <v>9</v>
      </c>
      <c r="AD15" s="136">
        <f t="shared" si="4"/>
        <v>9.4</v>
      </c>
      <c r="AE15" s="46">
        <f t="shared" si="5"/>
        <v>7.52</v>
      </c>
      <c r="AF15" s="14">
        <v>8.8000000000000007</v>
      </c>
      <c r="AG15" s="14">
        <f t="shared" si="6"/>
        <v>1.76</v>
      </c>
      <c r="AH15" s="46">
        <f t="shared" si="7"/>
        <v>9.2799999999999994</v>
      </c>
    </row>
    <row r="16" spans="1:34" s="43" customFormat="1" ht="18" customHeight="1">
      <c r="A16" s="182">
        <v>10</v>
      </c>
      <c r="B16" s="16" t="s">
        <v>119</v>
      </c>
      <c r="C16" s="14" t="s">
        <v>181</v>
      </c>
      <c r="D16" s="14">
        <v>10</v>
      </c>
      <c r="E16" s="46">
        <v>10</v>
      </c>
      <c r="F16" s="14">
        <v>10</v>
      </c>
      <c r="G16" s="46">
        <v>10</v>
      </c>
      <c r="H16" s="14">
        <v>9.9</v>
      </c>
      <c r="I16" s="46"/>
      <c r="J16" s="46"/>
      <c r="K16" s="46"/>
      <c r="L16" s="46"/>
      <c r="M16" s="145">
        <f t="shared" si="0"/>
        <v>9.98</v>
      </c>
      <c r="N16" s="14">
        <v>8.5</v>
      </c>
      <c r="O16" s="14">
        <v>6</v>
      </c>
      <c r="P16" s="14">
        <v>9</v>
      </c>
      <c r="Q16" s="46"/>
      <c r="R16" s="46"/>
      <c r="S16" s="46"/>
      <c r="T16" s="46"/>
      <c r="U16" s="145">
        <f t="shared" si="3"/>
        <v>7.83</v>
      </c>
      <c r="V16" s="46">
        <v>10</v>
      </c>
      <c r="W16" s="46"/>
      <c r="X16" s="46"/>
      <c r="Y16" s="145">
        <f t="shared" si="1"/>
        <v>10</v>
      </c>
      <c r="Z16" s="14">
        <v>9</v>
      </c>
      <c r="AA16" s="46"/>
      <c r="AB16" s="46"/>
      <c r="AC16" s="145">
        <f t="shared" si="2"/>
        <v>9</v>
      </c>
      <c r="AD16" s="136">
        <f t="shared" si="4"/>
        <v>9.1999999999999993</v>
      </c>
      <c r="AE16" s="46">
        <f t="shared" si="5"/>
        <v>7.36</v>
      </c>
      <c r="AF16" s="14">
        <v>7.6</v>
      </c>
      <c r="AG16" s="14">
        <f t="shared" si="6"/>
        <v>1.52</v>
      </c>
      <c r="AH16" s="46">
        <f t="shared" si="7"/>
        <v>8.8800000000000008</v>
      </c>
    </row>
    <row r="17" spans="1:34" s="43" customFormat="1" ht="18" customHeight="1">
      <c r="A17" s="182">
        <v>11</v>
      </c>
      <c r="B17" s="19" t="s">
        <v>238</v>
      </c>
      <c r="C17" s="17" t="s">
        <v>34</v>
      </c>
      <c r="D17" s="18">
        <v>8</v>
      </c>
      <c r="E17" s="46">
        <v>0</v>
      </c>
      <c r="F17" s="18">
        <v>10</v>
      </c>
      <c r="G17" s="46">
        <v>10</v>
      </c>
      <c r="H17" s="18">
        <v>7.5</v>
      </c>
      <c r="I17" s="46"/>
      <c r="J17" s="46"/>
      <c r="K17" s="46"/>
      <c r="L17" s="46"/>
      <c r="M17" s="145">
        <f t="shared" si="0"/>
        <v>7.1</v>
      </c>
      <c r="N17" s="18">
        <v>9.5</v>
      </c>
      <c r="O17" s="18">
        <v>7</v>
      </c>
      <c r="P17" s="18">
        <v>10</v>
      </c>
      <c r="Q17" s="46"/>
      <c r="R17" s="46"/>
      <c r="S17" s="46"/>
      <c r="T17" s="46"/>
      <c r="U17" s="145">
        <f t="shared" si="3"/>
        <v>8.83</v>
      </c>
      <c r="V17" s="46">
        <v>10</v>
      </c>
      <c r="W17" s="46"/>
      <c r="X17" s="46"/>
      <c r="Y17" s="145">
        <f t="shared" si="1"/>
        <v>10</v>
      </c>
      <c r="Z17" s="14">
        <v>7.5</v>
      </c>
      <c r="AA17" s="46"/>
      <c r="AB17" s="46"/>
      <c r="AC17" s="145">
        <f t="shared" si="2"/>
        <v>7.5</v>
      </c>
      <c r="AD17" s="136">
        <f t="shared" si="4"/>
        <v>8.35</v>
      </c>
      <c r="AE17" s="46">
        <f t="shared" si="5"/>
        <v>6.68</v>
      </c>
      <c r="AF17" s="14">
        <v>6.2</v>
      </c>
      <c r="AG17" s="14">
        <f t="shared" si="6"/>
        <v>1.24</v>
      </c>
      <c r="AH17" s="46">
        <f t="shared" si="7"/>
        <v>7.92</v>
      </c>
    </row>
    <row r="18" spans="1:34" s="43" customFormat="1" ht="18" customHeight="1">
      <c r="A18" s="182">
        <v>12</v>
      </c>
      <c r="B18" s="16" t="s">
        <v>98</v>
      </c>
      <c r="C18" s="20" t="s">
        <v>178</v>
      </c>
      <c r="D18" s="14">
        <v>10</v>
      </c>
      <c r="E18" s="46">
        <v>10</v>
      </c>
      <c r="F18" s="14">
        <v>9.5</v>
      </c>
      <c r="G18" s="46">
        <v>9.5</v>
      </c>
      <c r="H18" s="14">
        <v>8.5</v>
      </c>
      <c r="I18" s="46"/>
      <c r="J18" s="46"/>
      <c r="K18" s="46"/>
      <c r="L18" s="46"/>
      <c r="M18" s="145">
        <f t="shared" si="0"/>
        <v>9.5</v>
      </c>
      <c r="N18" s="14">
        <v>8.5</v>
      </c>
      <c r="O18" s="14">
        <v>7</v>
      </c>
      <c r="P18" s="14">
        <v>9</v>
      </c>
      <c r="Q18" s="46"/>
      <c r="R18" s="46"/>
      <c r="S18" s="46"/>
      <c r="T18" s="46"/>
      <c r="U18" s="145">
        <f t="shared" si="3"/>
        <v>8.16</v>
      </c>
      <c r="V18" s="46">
        <v>10</v>
      </c>
      <c r="W18" s="46"/>
      <c r="X18" s="46"/>
      <c r="Y18" s="145">
        <f t="shared" si="1"/>
        <v>10</v>
      </c>
      <c r="Z18" s="14">
        <v>7.5</v>
      </c>
      <c r="AA18" s="46"/>
      <c r="AB18" s="46"/>
      <c r="AC18" s="145">
        <f t="shared" si="2"/>
        <v>7.5</v>
      </c>
      <c r="AD18" s="136">
        <f t="shared" si="4"/>
        <v>8.7899999999999991</v>
      </c>
      <c r="AE18" s="46">
        <f t="shared" si="5"/>
        <v>7.03</v>
      </c>
      <c r="AF18" s="14">
        <v>8.8000000000000007</v>
      </c>
      <c r="AG18" s="14">
        <f t="shared" si="6"/>
        <v>1.76</v>
      </c>
      <c r="AH18" s="46">
        <f t="shared" si="7"/>
        <v>8.7899999999999991</v>
      </c>
    </row>
    <row r="19" spans="1:34" s="43" customFormat="1" ht="18" customHeight="1">
      <c r="A19" s="182">
        <v>13</v>
      </c>
      <c r="B19" s="17" t="s">
        <v>301</v>
      </c>
      <c r="C19" s="17" t="s">
        <v>302</v>
      </c>
      <c r="D19" s="14">
        <v>10</v>
      </c>
      <c r="E19" s="46">
        <v>10</v>
      </c>
      <c r="F19" s="14">
        <v>10</v>
      </c>
      <c r="G19" s="46">
        <v>10</v>
      </c>
      <c r="H19" s="14">
        <v>8.5</v>
      </c>
      <c r="I19" s="46"/>
      <c r="J19" s="46"/>
      <c r="K19" s="46"/>
      <c r="L19" s="46"/>
      <c r="M19" s="145">
        <f t="shared" si="0"/>
        <v>9.6999999999999993</v>
      </c>
      <c r="N19" s="14">
        <v>9.5</v>
      </c>
      <c r="O19" s="14">
        <v>8</v>
      </c>
      <c r="P19" s="14">
        <v>10</v>
      </c>
      <c r="Q19" s="46"/>
      <c r="R19" s="46"/>
      <c r="S19" s="46"/>
      <c r="T19" s="46"/>
      <c r="U19" s="145">
        <f t="shared" si="3"/>
        <v>9.16</v>
      </c>
      <c r="V19" s="46">
        <v>10</v>
      </c>
      <c r="W19" s="46"/>
      <c r="X19" s="46"/>
      <c r="Y19" s="145">
        <f t="shared" si="1"/>
        <v>10</v>
      </c>
      <c r="Z19" s="14">
        <v>10</v>
      </c>
      <c r="AA19" s="46"/>
      <c r="AB19" s="46"/>
      <c r="AC19" s="145">
        <f t="shared" si="2"/>
        <v>10</v>
      </c>
      <c r="AD19" s="136">
        <f t="shared" si="4"/>
        <v>9.7100000000000009</v>
      </c>
      <c r="AE19" s="46">
        <f t="shared" si="5"/>
        <v>7.76</v>
      </c>
      <c r="AF19" s="14">
        <v>8.8000000000000007</v>
      </c>
      <c r="AG19" s="14">
        <f t="shared" si="6"/>
        <v>1.76</v>
      </c>
      <c r="AH19" s="46">
        <f t="shared" si="7"/>
        <v>9.52</v>
      </c>
    </row>
    <row r="20" spans="1:34" s="43" customFormat="1" ht="18" customHeight="1">
      <c r="A20" s="182">
        <v>14</v>
      </c>
      <c r="B20" s="21" t="s">
        <v>20</v>
      </c>
      <c r="C20" s="20" t="s">
        <v>21</v>
      </c>
      <c r="D20" s="14">
        <v>10</v>
      </c>
      <c r="E20" s="46">
        <v>9.5</v>
      </c>
      <c r="F20" s="14">
        <v>10</v>
      </c>
      <c r="G20" s="46">
        <v>10</v>
      </c>
      <c r="H20" s="14">
        <v>7</v>
      </c>
      <c r="I20" s="46"/>
      <c r="J20" s="46"/>
      <c r="K20" s="46"/>
      <c r="L20" s="46"/>
      <c r="M20" s="145">
        <f t="shared" si="0"/>
        <v>9.3000000000000007</v>
      </c>
      <c r="N20" s="14">
        <v>9</v>
      </c>
      <c r="O20" s="14">
        <v>8</v>
      </c>
      <c r="P20" s="14">
        <v>9</v>
      </c>
      <c r="Q20" s="46"/>
      <c r="R20" s="46"/>
      <c r="S20" s="46"/>
      <c r="T20" s="46"/>
      <c r="U20" s="145">
        <f t="shared" si="3"/>
        <v>8.66</v>
      </c>
      <c r="V20" s="46">
        <v>10</v>
      </c>
      <c r="W20" s="46"/>
      <c r="X20" s="46"/>
      <c r="Y20" s="145">
        <f t="shared" si="1"/>
        <v>10</v>
      </c>
      <c r="Z20" s="14">
        <v>9.5</v>
      </c>
      <c r="AA20" s="46"/>
      <c r="AB20" s="46"/>
      <c r="AC20" s="145">
        <f t="shared" si="2"/>
        <v>9.5</v>
      </c>
      <c r="AD20" s="136">
        <f t="shared" si="4"/>
        <v>9.36</v>
      </c>
      <c r="AE20" s="46">
        <f t="shared" si="5"/>
        <v>7.48</v>
      </c>
      <c r="AF20" s="14">
        <v>8.4</v>
      </c>
      <c r="AG20" s="14">
        <f t="shared" si="6"/>
        <v>1.68</v>
      </c>
      <c r="AH20" s="46">
        <f t="shared" si="7"/>
        <v>9.16</v>
      </c>
    </row>
    <row r="21" spans="1:34" s="43" customFormat="1" ht="18" customHeight="1">
      <c r="A21" s="182">
        <v>15</v>
      </c>
      <c r="B21" s="21" t="s">
        <v>444</v>
      </c>
      <c r="C21" s="20" t="s">
        <v>473</v>
      </c>
      <c r="D21" s="14">
        <v>8</v>
      </c>
      <c r="E21" s="46">
        <v>9</v>
      </c>
      <c r="F21" s="14">
        <v>10</v>
      </c>
      <c r="G21" s="46">
        <v>0</v>
      </c>
      <c r="H21" s="14">
        <v>9</v>
      </c>
      <c r="I21" s="46"/>
      <c r="J21" s="46"/>
      <c r="K21" s="46"/>
      <c r="L21" s="46"/>
      <c r="M21" s="145">
        <f t="shared" si="0"/>
        <v>7.2</v>
      </c>
      <c r="N21" s="14" t="s">
        <v>456</v>
      </c>
      <c r="O21" s="14">
        <v>8</v>
      </c>
      <c r="P21" s="14">
        <v>9</v>
      </c>
      <c r="Q21" s="46"/>
      <c r="R21" s="46"/>
      <c r="S21" s="46"/>
      <c r="T21" s="46"/>
      <c r="U21" s="145">
        <f t="shared" si="3"/>
        <v>8.5</v>
      </c>
      <c r="V21" s="46">
        <v>10</v>
      </c>
      <c r="W21" s="46"/>
      <c r="X21" s="46"/>
      <c r="Y21" s="145">
        <f t="shared" si="1"/>
        <v>10</v>
      </c>
      <c r="Z21" s="14">
        <v>9.5</v>
      </c>
      <c r="AA21" s="46"/>
      <c r="AB21" s="46"/>
      <c r="AC21" s="145">
        <f t="shared" si="2"/>
        <v>9.5</v>
      </c>
      <c r="AD21" s="136">
        <f t="shared" si="4"/>
        <v>8.8000000000000007</v>
      </c>
      <c r="AE21" s="46">
        <f t="shared" si="5"/>
        <v>7.04</v>
      </c>
      <c r="AF21" s="14">
        <v>8</v>
      </c>
      <c r="AG21" s="14">
        <f t="shared" si="6"/>
        <v>1.6</v>
      </c>
      <c r="AH21" s="46">
        <f t="shared" si="7"/>
        <v>8.64</v>
      </c>
    </row>
    <row r="22" spans="1:34" s="43" customFormat="1" ht="18" customHeight="1">
      <c r="A22" s="182">
        <v>16</v>
      </c>
      <c r="B22" s="23" t="s">
        <v>95</v>
      </c>
      <c r="C22" s="17" t="s">
        <v>96</v>
      </c>
      <c r="D22" s="14">
        <v>9</v>
      </c>
      <c r="E22" s="46">
        <v>8</v>
      </c>
      <c r="F22" s="14">
        <v>10</v>
      </c>
      <c r="G22" s="46">
        <v>0</v>
      </c>
      <c r="H22" s="14">
        <v>9</v>
      </c>
      <c r="I22" s="46"/>
      <c r="J22" s="46"/>
      <c r="K22" s="46"/>
      <c r="L22" s="46"/>
      <c r="M22" s="145">
        <f t="shared" si="0"/>
        <v>7.2</v>
      </c>
      <c r="N22" s="14" t="s">
        <v>456</v>
      </c>
      <c r="O22" s="14">
        <v>8</v>
      </c>
      <c r="P22" s="14">
        <v>8.5</v>
      </c>
      <c r="Q22" s="46"/>
      <c r="R22" s="46"/>
      <c r="S22" s="46"/>
      <c r="T22" s="46"/>
      <c r="U22" s="145">
        <f t="shared" si="3"/>
        <v>8.25</v>
      </c>
      <c r="V22" s="46">
        <v>10</v>
      </c>
      <c r="W22" s="46"/>
      <c r="X22" s="46"/>
      <c r="Y22" s="145">
        <f t="shared" si="1"/>
        <v>10</v>
      </c>
      <c r="Z22" s="14">
        <v>10</v>
      </c>
      <c r="AA22" s="46"/>
      <c r="AB22" s="46"/>
      <c r="AC22" s="145">
        <f t="shared" si="2"/>
        <v>10</v>
      </c>
      <c r="AD22" s="136">
        <f t="shared" si="4"/>
        <v>8.86</v>
      </c>
      <c r="AE22" s="46">
        <f t="shared" si="5"/>
        <v>7.08</v>
      </c>
      <c r="AF22" s="14">
        <v>7.2</v>
      </c>
      <c r="AG22" s="14">
        <f t="shared" si="6"/>
        <v>1.44</v>
      </c>
      <c r="AH22" s="46">
        <f t="shared" si="7"/>
        <v>8.52</v>
      </c>
    </row>
    <row r="23" spans="1:34" s="43" customFormat="1" ht="18" customHeight="1">
      <c r="A23" s="182">
        <v>17</v>
      </c>
      <c r="B23" s="17" t="s">
        <v>345</v>
      </c>
      <c r="C23" s="17" t="s">
        <v>347</v>
      </c>
      <c r="D23" s="14">
        <v>8</v>
      </c>
      <c r="E23" s="46">
        <v>9</v>
      </c>
      <c r="F23" s="14">
        <v>0</v>
      </c>
      <c r="G23" s="46">
        <v>10</v>
      </c>
      <c r="H23" s="14">
        <v>0</v>
      </c>
      <c r="I23" s="46"/>
      <c r="J23" s="46"/>
      <c r="K23" s="46"/>
      <c r="L23" s="46"/>
      <c r="M23" s="145">
        <f t="shared" si="0"/>
        <v>5.4</v>
      </c>
      <c r="N23" s="14">
        <v>8.5</v>
      </c>
      <c r="O23" s="14" t="s">
        <v>382</v>
      </c>
      <c r="P23" s="14">
        <v>9</v>
      </c>
      <c r="Q23" s="46"/>
      <c r="R23" s="46"/>
      <c r="S23" s="46"/>
      <c r="T23" s="46"/>
      <c r="U23" s="145">
        <f t="shared" si="3"/>
        <v>8.75</v>
      </c>
      <c r="V23" s="46">
        <v>10</v>
      </c>
      <c r="W23" s="46"/>
      <c r="X23" s="46"/>
      <c r="Y23" s="145">
        <f t="shared" si="1"/>
        <v>10</v>
      </c>
      <c r="Z23" s="14">
        <v>9.5</v>
      </c>
      <c r="AA23" s="46"/>
      <c r="AB23" s="46"/>
      <c r="AC23" s="145">
        <f t="shared" si="2"/>
        <v>9.5</v>
      </c>
      <c r="AD23" s="136">
        <f t="shared" si="4"/>
        <v>8.41</v>
      </c>
      <c r="AE23" s="46">
        <f t="shared" si="5"/>
        <v>6.72</v>
      </c>
      <c r="AF23" s="14">
        <v>6</v>
      </c>
      <c r="AG23" s="14">
        <f t="shared" si="6"/>
        <v>1.2</v>
      </c>
      <c r="AH23" s="46">
        <f t="shared" si="7"/>
        <v>7.92</v>
      </c>
    </row>
    <row r="24" spans="1:34" s="43" customFormat="1" ht="18" customHeight="1">
      <c r="A24" s="182">
        <v>18</v>
      </c>
      <c r="B24" s="16" t="s">
        <v>43</v>
      </c>
      <c r="C24" s="17" t="s">
        <v>44</v>
      </c>
      <c r="D24" s="14">
        <v>9</v>
      </c>
      <c r="E24" s="46">
        <v>9</v>
      </c>
      <c r="F24" s="14">
        <v>10</v>
      </c>
      <c r="G24" s="46">
        <v>9.8000000000000007</v>
      </c>
      <c r="H24" s="14">
        <v>9</v>
      </c>
      <c r="I24" s="46"/>
      <c r="J24" s="46"/>
      <c r="K24" s="46"/>
      <c r="L24" s="46"/>
      <c r="M24" s="145">
        <f t="shared" si="0"/>
        <v>9.36</v>
      </c>
      <c r="N24" s="14">
        <v>8.5</v>
      </c>
      <c r="O24" s="14">
        <v>7</v>
      </c>
      <c r="P24" s="14">
        <v>8</v>
      </c>
      <c r="Q24" s="46"/>
      <c r="R24" s="46"/>
      <c r="S24" s="46"/>
      <c r="T24" s="46"/>
      <c r="U24" s="145">
        <f t="shared" si="3"/>
        <v>7.83</v>
      </c>
      <c r="V24" s="46">
        <v>10</v>
      </c>
      <c r="W24" s="46"/>
      <c r="X24" s="46"/>
      <c r="Y24" s="145">
        <f t="shared" si="1"/>
        <v>10</v>
      </c>
      <c r="Z24" s="14">
        <v>7</v>
      </c>
      <c r="AA24" s="46"/>
      <c r="AB24" s="46"/>
      <c r="AC24" s="145">
        <f t="shared" si="2"/>
        <v>7</v>
      </c>
      <c r="AD24" s="136">
        <f t="shared" si="4"/>
        <v>8.5399999999999991</v>
      </c>
      <c r="AE24" s="46">
        <f t="shared" si="5"/>
        <v>6.83</v>
      </c>
      <c r="AF24" s="14">
        <v>5.8</v>
      </c>
      <c r="AG24" s="14">
        <f t="shared" si="6"/>
        <v>1.1599999999999999</v>
      </c>
      <c r="AH24" s="46">
        <f t="shared" si="7"/>
        <v>7.99</v>
      </c>
    </row>
    <row r="25" spans="1:34" s="43" customFormat="1" ht="18" customHeight="1">
      <c r="A25" s="182">
        <v>19</v>
      </c>
      <c r="B25" s="51"/>
      <c r="C25" s="53"/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ref="M25:M39" si="8">TRUNC(AVERAGE(D25:L25),2)</f>
        <v>#DIV/0!</v>
      </c>
      <c r="N25" s="46"/>
      <c r="O25" s="46"/>
      <c r="P25" s="46"/>
      <c r="Q25" s="46"/>
      <c r="R25" s="46"/>
      <c r="S25" s="46"/>
      <c r="T25" s="46"/>
      <c r="U25" s="145" t="e">
        <f t="shared" si="3"/>
        <v>#DIV/0!</v>
      </c>
      <c r="V25" s="46"/>
      <c r="W25" s="46"/>
      <c r="X25" s="46"/>
      <c r="Y25" s="145" t="e">
        <f t="shared" si="1"/>
        <v>#DIV/0!</v>
      </c>
      <c r="Z25" s="46"/>
      <c r="AA25" s="46"/>
      <c r="AB25" s="46"/>
      <c r="AC25" s="145" t="e">
        <f t="shared" si="2"/>
        <v>#DIV/0!</v>
      </c>
      <c r="AD25" s="136" t="e">
        <f t="shared" si="4"/>
        <v>#DIV/0!</v>
      </c>
      <c r="AE25" s="46" t="e">
        <f t="shared" si="5"/>
        <v>#DIV/0!</v>
      </c>
      <c r="AF25" s="14"/>
      <c r="AG25" s="14">
        <f t="shared" si="6"/>
        <v>0</v>
      </c>
      <c r="AH25" s="46" t="e">
        <f t="shared" si="7"/>
        <v>#DIV/0!</v>
      </c>
    </row>
    <row r="26" spans="1:34" s="43" customFormat="1" ht="18" customHeight="1">
      <c r="A26" s="182">
        <v>20</v>
      </c>
      <c r="B26" s="46"/>
      <c r="C26" s="52"/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8"/>
        <v>#DIV/0!</v>
      </c>
      <c r="N26" s="46"/>
      <c r="O26" s="46"/>
      <c r="P26" s="46"/>
      <c r="Q26" s="46"/>
      <c r="R26" s="46"/>
      <c r="S26" s="46"/>
      <c r="T26" s="46"/>
      <c r="U26" s="145" t="e">
        <f t="shared" si="3"/>
        <v>#DIV/0!</v>
      </c>
      <c r="V26" s="46"/>
      <c r="W26" s="46"/>
      <c r="X26" s="46"/>
      <c r="Y26" s="145" t="e">
        <f t="shared" si="1"/>
        <v>#DIV/0!</v>
      </c>
      <c r="Z26" s="46"/>
      <c r="AA26" s="46"/>
      <c r="AB26" s="46"/>
      <c r="AC26" s="145" t="e">
        <f t="shared" si="2"/>
        <v>#DIV/0!</v>
      </c>
      <c r="AD26" s="136" t="e">
        <f t="shared" si="4"/>
        <v>#DIV/0!</v>
      </c>
      <c r="AE26" s="46" t="e">
        <f t="shared" si="5"/>
        <v>#DIV/0!</v>
      </c>
      <c r="AF26" s="14"/>
      <c r="AG26" s="14">
        <f t="shared" si="6"/>
        <v>0</v>
      </c>
      <c r="AH26" s="46" t="e">
        <f t="shared" si="7"/>
        <v>#DIV/0!</v>
      </c>
    </row>
    <row r="27" spans="1:34" s="43" customFormat="1" ht="18" customHeight="1">
      <c r="A27" s="182">
        <v>21</v>
      </c>
      <c r="B27" s="46"/>
      <c r="C27" s="52"/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8"/>
        <v>#DIV/0!</v>
      </c>
      <c r="N27" s="46"/>
      <c r="O27" s="46"/>
      <c r="P27" s="46"/>
      <c r="Q27" s="46"/>
      <c r="R27" s="46"/>
      <c r="S27" s="46"/>
      <c r="T27" s="46"/>
      <c r="U27" s="145" t="e">
        <f t="shared" si="3"/>
        <v>#DIV/0!</v>
      </c>
      <c r="V27" s="46"/>
      <c r="W27" s="46"/>
      <c r="X27" s="46"/>
      <c r="Y27" s="145" t="e">
        <f t="shared" si="1"/>
        <v>#DIV/0!</v>
      </c>
      <c r="Z27" s="46"/>
      <c r="AA27" s="46"/>
      <c r="AB27" s="46"/>
      <c r="AC27" s="145" t="e">
        <f t="shared" si="2"/>
        <v>#DIV/0!</v>
      </c>
      <c r="AD27" s="136" t="e">
        <f t="shared" si="4"/>
        <v>#DIV/0!</v>
      </c>
      <c r="AE27" s="46" t="e">
        <f t="shared" si="5"/>
        <v>#DIV/0!</v>
      </c>
      <c r="AF27" s="14"/>
      <c r="AG27" s="14">
        <f t="shared" si="6"/>
        <v>0</v>
      </c>
      <c r="AH27" s="46" t="e">
        <f t="shared" si="7"/>
        <v>#DIV/0!</v>
      </c>
    </row>
    <row r="28" spans="1:34" s="43" customFormat="1" ht="18" customHeight="1">
      <c r="A28" s="182">
        <v>22</v>
      </c>
      <c r="B28" s="51"/>
      <c r="C28" s="53"/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8"/>
        <v>#DIV/0!</v>
      </c>
      <c r="N28" s="46"/>
      <c r="O28" s="46"/>
      <c r="P28" s="46"/>
      <c r="Q28" s="46"/>
      <c r="R28" s="46"/>
      <c r="S28" s="46"/>
      <c r="T28" s="46"/>
      <c r="U28" s="145" t="e">
        <f t="shared" si="3"/>
        <v>#DIV/0!</v>
      </c>
      <c r="V28" s="46"/>
      <c r="W28" s="46"/>
      <c r="X28" s="46"/>
      <c r="Y28" s="145" t="e">
        <f t="shared" si="1"/>
        <v>#DIV/0!</v>
      </c>
      <c r="Z28" s="46"/>
      <c r="AA28" s="46"/>
      <c r="AB28" s="46"/>
      <c r="AC28" s="145" t="e">
        <f t="shared" si="2"/>
        <v>#DIV/0!</v>
      </c>
      <c r="AD28" s="136" t="e">
        <f t="shared" si="4"/>
        <v>#DIV/0!</v>
      </c>
      <c r="AE28" s="46" t="e">
        <f t="shared" si="5"/>
        <v>#DIV/0!</v>
      </c>
      <c r="AF28" s="14"/>
      <c r="AG28" s="14">
        <f t="shared" si="6"/>
        <v>0</v>
      </c>
      <c r="AH28" s="46" t="e">
        <f t="shared" si="7"/>
        <v>#DIV/0!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8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1"/>
        <v>#DIV/0!</v>
      </c>
      <c r="Z29" s="46"/>
      <c r="AA29" s="46"/>
      <c r="AB29" s="46"/>
      <c r="AC29" s="145" t="e">
        <f t="shared" si="2"/>
        <v>#DIV/0!</v>
      </c>
      <c r="AD29" s="136" t="e">
        <f t="shared" si="4"/>
        <v>#DIV/0!</v>
      </c>
      <c r="AE29" s="46" t="e">
        <f t="shared" si="5"/>
        <v>#DIV/0!</v>
      </c>
      <c r="AF29" s="14"/>
      <c r="AG29" s="14">
        <f t="shared" si="6"/>
        <v>0</v>
      </c>
      <c r="AH29" s="46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8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1"/>
        <v>#DIV/0!</v>
      </c>
      <c r="Z30" s="46"/>
      <c r="AA30" s="46"/>
      <c r="AB30" s="46"/>
      <c r="AC30" s="145" t="e">
        <f t="shared" si="2"/>
        <v>#DIV/0!</v>
      </c>
      <c r="AD30" s="136" t="e">
        <f t="shared" si="4"/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8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1"/>
        <v>#DIV/0!</v>
      </c>
      <c r="Z31" s="46"/>
      <c r="AA31" s="46"/>
      <c r="AB31" s="46"/>
      <c r="AC31" s="145" t="e">
        <f t="shared" si="2"/>
        <v>#DIV/0!</v>
      </c>
      <c r="AD31" s="136" t="e">
        <f t="shared" si="4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8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si="1"/>
        <v>#DIV/0!</v>
      </c>
      <c r="Z32" s="46"/>
      <c r="AA32" s="46"/>
      <c r="AB32" s="46"/>
      <c r="AC32" s="145" t="e">
        <f t="shared" si="2"/>
        <v>#DIV/0!</v>
      </c>
      <c r="AD32" s="136" t="e">
        <f t="shared" si="4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8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1"/>
        <v>#DIV/0!</v>
      </c>
      <c r="Z33" s="46"/>
      <c r="AA33" s="46"/>
      <c r="AB33" s="46"/>
      <c r="AC33" s="145" t="e">
        <f t="shared" si="2"/>
        <v>#DIV/0!</v>
      </c>
      <c r="AD33" s="136" t="e">
        <f t="shared" si="4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8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1"/>
        <v>#DIV/0!</v>
      </c>
      <c r="Z34" s="46"/>
      <c r="AA34" s="46"/>
      <c r="AB34" s="46"/>
      <c r="AC34" s="145" t="e">
        <f t="shared" si="2"/>
        <v>#DIV/0!</v>
      </c>
      <c r="AD34" s="136" t="e">
        <f t="shared" si="4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8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1"/>
        <v>#DIV/0!</v>
      </c>
      <c r="Z35" s="46"/>
      <c r="AA35" s="46"/>
      <c r="AB35" s="46"/>
      <c r="AC35" s="145" t="e">
        <f t="shared" si="2"/>
        <v>#DIV/0!</v>
      </c>
      <c r="AD35" s="136" t="e">
        <f t="shared" si="4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8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1"/>
        <v>#DIV/0!</v>
      </c>
      <c r="Z36" s="46"/>
      <c r="AA36" s="46"/>
      <c r="AB36" s="46"/>
      <c r="AC36" s="145" t="e">
        <f t="shared" si="2"/>
        <v>#DIV/0!</v>
      </c>
      <c r="AD36" s="136" t="e">
        <f t="shared" si="4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8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1"/>
        <v>#DIV/0!</v>
      </c>
      <c r="Z37" s="46"/>
      <c r="AA37" s="46"/>
      <c r="AB37" s="46"/>
      <c r="AC37" s="145" t="e">
        <f t="shared" si="2"/>
        <v>#DIV/0!</v>
      </c>
      <c r="AD37" s="136" t="e">
        <f t="shared" si="4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8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1"/>
        <v>#DIV/0!</v>
      </c>
      <c r="Z38" s="46"/>
      <c r="AA38" s="46"/>
      <c r="AB38" s="46"/>
      <c r="AC38" s="145" t="e">
        <f t="shared" si="2"/>
        <v>#DIV/0!</v>
      </c>
      <c r="AD38" s="136" t="e">
        <f t="shared" si="4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8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1"/>
        <v>#DIV/0!</v>
      </c>
      <c r="Z39" s="46"/>
      <c r="AA39" s="46"/>
      <c r="AB39" s="46"/>
      <c r="AC39" s="145" t="e">
        <f t="shared" si="2"/>
        <v>#DIV/0!</v>
      </c>
      <c r="AD39" s="136" t="e">
        <f t="shared" si="4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21">
    <pageSetUpPr fitToPage="1"/>
  </sheetPr>
  <dimension ref="A1:AI185"/>
  <sheetViews>
    <sheetView showGridLines="0" topLeftCell="A4" zoomScale="85" workbookViewId="0">
      <pane xSplit="3" ySplit="1" topLeftCell="D17" activePane="bottomRight" state="frozen"/>
      <selection activeCell="A4" sqref="A4"/>
      <selection pane="topRight" activeCell="D4" sqref="D4"/>
      <selection pane="bottomLeft" activeCell="A5" sqref="A5"/>
      <selection pane="bottomRight" activeCell="N20" sqref="N20"/>
    </sheetView>
  </sheetViews>
  <sheetFormatPr baseColWidth="10" defaultRowHeight="12.75"/>
  <cols>
    <col min="1" max="1" width="7.625" style="1" bestFit="1" customWidth="1"/>
    <col min="2" max="2" width="18.625" style="1" customWidth="1"/>
    <col min="3" max="3" width="20.125" style="1" bestFit="1" customWidth="1"/>
    <col min="4" max="4" width="3.75" style="133" bestFit="1" customWidth="1"/>
    <col min="5" max="5" width="4.125" style="134" bestFit="1" customWidth="1"/>
    <col min="6" max="6" width="9.25" style="58" bestFit="1" customWidth="1"/>
    <col min="7" max="7" width="5" style="58" customWidth="1"/>
    <col min="8" max="8" width="5" style="58" bestFit="1" customWidth="1"/>
    <col min="9" max="11" width="5" style="58" customWidth="1"/>
    <col min="12" max="12" width="5" style="58" bestFit="1" customWidth="1"/>
    <col min="13" max="13" width="5" style="110" customWidth="1"/>
    <col min="14" max="14" width="4.125" style="95" bestFit="1" customWidth="1"/>
    <col min="15" max="15" width="9" style="58" bestFit="1" customWidth="1"/>
    <col min="16" max="18" width="4.125" style="58" bestFit="1" customWidth="1"/>
    <col min="19" max="19" width="5" style="95" bestFit="1" customWidth="1"/>
    <col min="20" max="20" width="4.875" style="58" customWidth="1"/>
    <col min="21" max="21" width="4.125" style="58" bestFit="1" customWidth="1"/>
    <col min="22" max="23" width="4.125" style="58" customWidth="1"/>
    <col min="24" max="24" width="4.625" style="95" customWidth="1"/>
    <col min="25" max="26" width="5" style="58" bestFit="1" customWidth="1"/>
    <col min="27" max="28" width="4.125" style="58" customWidth="1"/>
    <col min="29" max="29" width="4.125" style="58" bestFit="1" customWidth="1"/>
    <col min="30" max="30" width="7.5" style="95" bestFit="1" customWidth="1"/>
    <col min="31" max="31" width="4.875" style="1" customWidth="1"/>
    <col min="32" max="32" width="4.75" style="1" customWidth="1"/>
    <col min="33" max="33" width="6.75" style="58" customWidth="1"/>
    <col min="34" max="34" width="6.75" style="1" customWidth="1"/>
    <col min="35" max="35" width="6.75" style="58" customWidth="1"/>
    <col min="36" max="16384" width="11" style="1"/>
  </cols>
  <sheetData>
    <row r="1" spans="1:35" s="6" customFormat="1" ht="26.25" hidden="1" customHeight="1">
      <c r="B1" s="4" t="e">
        <f>+#REF!</f>
        <v>#REF!</v>
      </c>
      <c r="D1" s="116"/>
      <c r="E1" s="117"/>
      <c r="F1" s="39"/>
      <c r="G1" s="39"/>
      <c r="H1" s="39"/>
      <c r="I1" s="39"/>
      <c r="J1" s="39"/>
      <c r="K1" s="39"/>
      <c r="L1" s="39"/>
      <c r="M1" s="104"/>
      <c r="N1" s="89"/>
      <c r="O1" s="39"/>
      <c r="P1" s="39"/>
      <c r="Q1" s="39"/>
      <c r="R1" s="39"/>
      <c r="S1" s="89"/>
      <c r="T1" s="39"/>
      <c r="U1" s="39"/>
      <c r="V1" s="39"/>
      <c r="W1" s="39"/>
      <c r="X1" s="89"/>
      <c r="Y1" s="39"/>
      <c r="Z1" s="39"/>
      <c r="AA1" s="39"/>
      <c r="AB1" s="39"/>
      <c r="AC1" s="39"/>
      <c r="AD1" s="89"/>
      <c r="AG1" s="39"/>
      <c r="AI1" s="39"/>
    </row>
    <row r="2" spans="1:35" s="5" customFormat="1" ht="18.75" hidden="1" customHeight="1">
      <c r="B2" s="5" t="s">
        <v>331</v>
      </c>
      <c r="D2" s="118"/>
      <c r="E2" s="119"/>
      <c r="F2" s="41"/>
      <c r="G2" s="41"/>
      <c r="H2" s="41"/>
      <c r="I2" s="41"/>
      <c r="J2" s="41"/>
      <c r="K2" s="41"/>
      <c r="L2" s="41"/>
      <c r="M2" s="105"/>
      <c r="N2" s="90"/>
      <c r="O2" s="41"/>
      <c r="P2" s="41"/>
      <c r="Q2" s="41"/>
      <c r="R2" s="41"/>
      <c r="S2" s="90"/>
      <c r="T2" s="41"/>
      <c r="U2" s="41"/>
      <c r="V2" s="41"/>
      <c r="W2" s="41"/>
      <c r="X2" s="90"/>
      <c r="Y2" s="41"/>
      <c r="Z2" s="41"/>
      <c r="AA2" s="41"/>
      <c r="AB2" s="41"/>
      <c r="AC2" s="41"/>
      <c r="AD2" s="90"/>
      <c r="AG2" s="41"/>
      <c r="AI2" s="41"/>
    </row>
    <row r="3" spans="1:35" s="3" customFormat="1" ht="17.25" hidden="1" customHeight="1">
      <c r="B3" s="3" t="s">
        <v>5</v>
      </c>
      <c r="D3" s="120"/>
      <c r="E3" s="121"/>
      <c r="F3" s="42"/>
      <c r="G3" s="42"/>
      <c r="H3" s="42"/>
      <c r="I3" s="42"/>
      <c r="J3" s="42"/>
      <c r="K3" s="42"/>
      <c r="L3" s="42"/>
      <c r="M3" s="106"/>
      <c r="N3" s="91"/>
      <c r="O3" s="42"/>
      <c r="P3" s="42"/>
      <c r="Q3" s="42"/>
      <c r="R3" s="42"/>
      <c r="S3" s="91"/>
      <c r="T3" s="42"/>
      <c r="U3" s="42"/>
      <c r="V3" s="42"/>
      <c r="W3" s="42"/>
      <c r="X3" s="91"/>
      <c r="Y3" s="42"/>
      <c r="Z3" s="42"/>
      <c r="AA3" s="42"/>
      <c r="AB3" s="42"/>
      <c r="AC3" s="42"/>
      <c r="AD3" s="91"/>
      <c r="AG3" s="42"/>
      <c r="AI3" s="42"/>
    </row>
    <row r="4" spans="1:35" s="38" customFormat="1" ht="174">
      <c r="D4" s="122" t="s">
        <v>383</v>
      </c>
      <c r="E4" s="123" t="s">
        <v>457</v>
      </c>
      <c r="F4" s="57" t="s">
        <v>376</v>
      </c>
      <c r="G4" s="57" t="s">
        <v>378</v>
      </c>
      <c r="H4" s="57" t="s">
        <v>466</v>
      </c>
      <c r="I4" s="57" t="s">
        <v>477</v>
      </c>
      <c r="J4" s="57" t="s">
        <v>483</v>
      </c>
      <c r="K4" s="57" t="s">
        <v>484</v>
      </c>
      <c r="L4" s="57"/>
      <c r="M4" s="107" t="s">
        <v>485</v>
      </c>
      <c r="N4" s="94" t="s">
        <v>467</v>
      </c>
      <c r="O4" s="57" t="s">
        <v>448</v>
      </c>
      <c r="P4" s="57" t="s">
        <v>482</v>
      </c>
      <c r="Q4" s="57"/>
      <c r="R4" s="57"/>
      <c r="S4" s="94" t="s">
        <v>467</v>
      </c>
      <c r="T4" s="61" t="s">
        <v>479</v>
      </c>
      <c r="U4" s="57"/>
      <c r="V4" s="57"/>
      <c r="W4" s="57"/>
      <c r="X4" s="94" t="s">
        <v>467</v>
      </c>
      <c r="Z4" s="57" t="s">
        <v>539</v>
      </c>
      <c r="AA4" s="57"/>
      <c r="AB4" s="57"/>
      <c r="AC4" s="57"/>
      <c r="AD4" s="94" t="s">
        <v>467</v>
      </c>
      <c r="AE4" s="140" t="s">
        <v>522</v>
      </c>
      <c r="AF4" s="144">
        <v>0.8</v>
      </c>
      <c r="AG4" s="57" t="s">
        <v>523</v>
      </c>
      <c r="AH4" s="38" t="s">
        <v>524</v>
      </c>
      <c r="AI4" s="57" t="s">
        <v>525</v>
      </c>
    </row>
    <row r="5" spans="1:35" s="10" customFormat="1" ht="15" customHeight="1">
      <c r="A5" s="12" t="s">
        <v>0</v>
      </c>
      <c r="B5" s="12" t="s">
        <v>3</v>
      </c>
      <c r="C5" s="13" t="s">
        <v>2</v>
      </c>
      <c r="D5" s="124"/>
      <c r="E5" s="124"/>
      <c r="F5" s="190" t="s">
        <v>462</v>
      </c>
      <c r="G5" s="191"/>
      <c r="H5" s="191"/>
      <c r="I5" s="191"/>
      <c r="J5" s="191"/>
      <c r="K5" s="191"/>
      <c r="L5" s="192"/>
      <c r="M5" s="108"/>
      <c r="N5" s="93"/>
      <c r="O5" s="187" t="s">
        <v>463</v>
      </c>
      <c r="P5" s="188"/>
      <c r="Q5" s="188"/>
      <c r="R5" s="189"/>
      <c r="S5" s="93"/>
      <c r="T5" s="187" t="s">
        <v>464</v>
      </c>
      <c r="U5" s="188"/>
      <c r="V5" s="188"/>
      <c r="W5" s="189"/>
      <c r="X5" s="93"/>
      <c r="Y5" s="53"/>
      <c r="Z5" s="174"/>
      <c r="AA5" s="174"/>
      <c r="AB5" s="174"/>
      <c r="AC5" s="175"/>
      <c r="AD5" s="93"/>
      <c r="AE5" s="140"/>
      <c r="AF5" s="144"/>
      <c r="AG5" s="57"/>
      <c r="AH5" s="38"/>
      <c r="AI5" s="57"/>
    </row>
    <row r="6" spans="1:35" s="10" customFormat="1" ht="18" customHeight="1">
      <c r="A6" s="15">
        <v>1</v>
      </c>
      <c r="B6" s="22" t="s">
        <v>283</v>
      </c>
      <c r="C6" s="17" t="s">
        <v>284</v>
      </c>
      <c r="D6" s="125">
        <v>2.6</v>
      </c>
      <c r="E6" s="126">
        <v>6</v>
      </c>
      <c r="F6" s="46">
        <v>9.5</v>
      </c>
      <c r="G6" s="46">
        <v>9</v>
      </c>
      <c r="H6" s="46">
        <v>8.5</v>
      </c>
      <c r="I6" s="46">
        <v>6</v>
      </c>
      <c r="J6" s="46">
        <v>10</v>
      </c>
      <c r="K6" s="46">
        <v>9.5</v>
      </c>
      <c r="L6" s="46"/>
      <c r="M6" s="103" t="s">
        <v>456</v>
      </c>
      <c r="N6" s="93">
        <f>TRUNC(AVERAGE(F6:L6),2)</f>
        <v>8.75</v>
      </c>
      <c r="O6" s="46">
        <v>6</v>
      </c>
      <c r="P6" s="46">
        <v>6</v>
      </c>
      <c r="Q6" s="46"/>
      <c r="R6" s="46"/>
      <c r="S6" s="93">
        <f>TRUNC(AVERAGE(O6:R6),2)</f>
        <v>6</v>
      </c>
      <c r="T6" s="46">
        <v>9</v>
      </c>
      <c r="U6" s="46"/>
      <c r="V6" s="46"/>
      <c r="W6" s="46"/>
      <c r="X6" s="93">
        <f>ROUND(AVERAGE(T6:W6),2)</f>
        <v>9</v>
      </c>
      <c r="Y6" s="46"/>
      <c r="Z6" s="46">
        <v>7</v>
      </c>
      <c r="AA6" s="46"/>
      <c r="AB6" s="46"/>
      <c r="AC6" s="46"/>
      <c r="AD6" s="93">
        <f>ROUND(AVERAGE(Y6:AC6),2)</f>
        <v>7</v>
      </c>
      <c r="AE6" s="136">
        <f>TRUNC(AVERAGE(N6,S6,X6,AD6),2)</f>
        <v>7.68</v>
      </c>
      <c r="AF6" s="46">
        <f>TRUNC((AE6*0.8),2)</f>
        <v>6.14</v>
      </c>
      <c r="AG6" s="46">
        <v>3.25</v>
      </c>
      <c r="AH6" s="14">
        <f>TRUNC((AG6*0.2),2)</f>
        <v>0.65</v>
      </c>
      <c r="AI6" s="46">
        <f>TRUNC((AF6+AH6),2)</f>
        <v>6.79</v>
      </c>
    </row>
    <row r="7" spans="1:35" s="10" customFormat="1" ht="18" customHeight="1">
      <c r="A7" s="15">
        <v>2</v>
      </c>
      <c r="B7" s="32" t="s">
        <v>308</v>
      </c>
      <c r="C7" s="17" t="s">
        <v>226</v>
      </c>
      <c r="D7" s="125">
        <v>8.8000000000000007</v>
      </c>
      <c r="E7" s="126">
        <v>6</v>
      </c>
      <c r="F7" s="46">
        <v>10</v>
      </c>
      <c r="G7" s="46">
        <v>9</v>
      </c>
      <c r="H7" s="46">
        <v>9</v>
      </c>
      <c r="I7" s="46">
        <v>9.5</v>
      </c>
      <c r="J7" s="46">
        <v>7</v>
      </c>
      <c r="K7" s="46">
        <v>10</v>
      </c>
      <c r="L7" s="46"/>
      <c r="M7" s="103" t="s">
        <v>456</v>
      </c>
      <c r="N7" s="93">
        <f t="shared" ref="N7:N30" si="0">TRUNC(AVERAGE(F7:L7),2)</f>
        <v>9.08</v>
      </c>
      <c r="O7" s="46">
        <v>6</v>
      </c>
      <c r="P7" s="46">
        <v>9</v>
      </c>
      <c r="Q7" s="46"/>
      <c r="R7" s="46"/>
      <c r="S7" s="93">
        <f t="shared" ref="S7:S30" si="1">ROUND(AVERAGE(O7:R7),2)</f>
        <v>7.5</v>
      </c>
      <c r="T7" s="46">
        <v>8</v>
      </c>
      <c r="U7" s="46"/>
      <c r="V7" s="46"/>
      <c r="W7" s="46"/>
      <c r="X7" s="93">
        <f t="shared" ref="X7:X30" si="2">ROUND(AVERAGE(T7:W7),2)</f>
        <v>8</v>
      </c>
      <c r="Y7" s="46"/>
      <c r="Z7" s="46">
        <v>8.5</v>
      </c>
      <c r="AA7" s="46"/>
      <c r="AB7" s="46"/>
      <c r="AC7" s="46"/>
      <c r="AD7" s="93">
        <f t="shared" ref="AD7:AD30" si="3">ROUND(AVERAGE(Y7:AC7),2)</f>
        <v>8.5</v>
      </c>
      <c r="AE7" s="136">
        <f t="shared" ref="AE7:AE30" si="4">TRUNC(AVERAGE(N7,S7,X7,AD7),2)</f>
        <v>8.27</v>
      </c>
      <c r="AF7" s="46">
        <f t="shared" ref="AF7:AF30" si="5">TRUNC((AE7*0.8),2)</f>
        <v>6.61</v>
      </c>
      <c r="AG7" s="46">
        <v>5.0999999999999996</v>
      </c>
      <c r="AH7" s="14">
        <f t="shared" ref="AH7:AH30" si="6">TRUNC((AG7*0.2),2)</f>
        <v>1.02</v>
      </c>
      <c r="AI7" s="46">
        <f t="shared" ref="AI7:AI30" si="7">TRUNC((AF7+AH7),2)</f>
        <v>7.63</v>
      </c>
    </row>
    <row r="8" spans="1:35" s="10" customFormat="1" ht="18" customHeight="1">
      <c r="A8" s="15">
        <v>3</v>
      </c>
      <c r="B8" s="21" t="s">
        <v>197</v>
      </c>
      <c r="C8" s="14" t="s">
        <v>141</v>
      </c>
      <c r="D8" s="127">
        <v>5.9</v>
      </c>
      <c r="E8" s="126">
        <v>6</v>
      </c>
      <c r="F8" s="46">
        <v>9.5</v>
      </c>
      <c r="G8" s="46">
        <v>10</v>
      </c>
      <c r="H8" s="46">
        <v>6</v>
      </c>
      <c r="I8" s="46">
        <v>6</v>
      </c>
      <c r="J8" s="46">
        <v>8</v>
      </c>
      <c r="K8" s="46">
        <v>10</v>
      </c>
      <c r="L8" s="46"/>
      <c r="M8" s="103" t="s">
        <v>456</v>
      </c>
      <c r="N8" s="93">
        <f t="shared" si="0"/>
        <v>8.25</v>
      </c>
      <c r="O8" s="46">
        <v>8</v>
      </c>
      <c r="P8" s="46">
        <v>7</v>
      </c>
      <c r="Q8" s="46"/>
      <c r="R8" s="46"/>
      <c r="S8" s="93">
        <f t="shared" si="1"/>
        <v>7.5</v>
      </c>
      <c r="T8" s="46">
        <v>5</v>
      </c>
      <c r="U8" s="46"/>
      <c r="V8" s="46"/>
      <c r="W8" s="46"/>
      <c r="X8" s="93">
        <f t="shared" si="2"/>
        <v>5</v>
      </c>
      <c r="Y8" s="46"/>
      <c r="Z8" s="46">
        <v>9</v>
      </c>
      <c r="AA8" s="46"/>
      <c r="AB8" s="46"/>
      <c r="AC8" s="46"/>
      <c r="AD8" s="93">
        <f t="shared" si="3"/>
        <v>9</v>
      </c>
      <c r="AE8" s="136">
        <f t="shared" si="4"/>
        <v>7.43</v>
      </c>
      <c r="AF8" s="46">
        <f t="shared" si="5"/>
        <v>5.94</v>
      </c>
      <c r="AG8" s="46">
        <v>4.55</v>
      </c>
      <c r="AH8" s="14">
        <f t="shared" si="6"/>
        <v>0.91</v>
      </c>
      <c r="AI8" s="46">
        <f t="shared" si="7"/>
        <v>6.85</v>
      </c>
    </row>
    <row r="9" spans="1:35" s="10" customFormat="1" ht="18" customHeight="1">
      <c r="A9" s="15">
        <v>4</v>
      </c>
      <c r="B9" s="32" t="s">
        <v>356</v>
      </c>
      <c r="C9" s="17" t="s">
        <v>357</v>
      </c>
      <c r="D9" s="125">
        <v>8.1</v>
      </c>
      <c r="E9" s="126">
        <v>6</v>
      </c>
      <c r="F9" s="46">
        <v>7</v>
      </c>
      <c r="G9" s="46">
        <v>10</v>
      </c>
      <c r="H9" s="46">
        <v>10</v>
      </c>
      <c r="I9" s="103">
        <v>9.1</v>
      </c>
      <c r="J9" s="46">
        <v>10</v>
      </c>
      <c r="K9" s="46">
        <v>10</v>
      </c>
      <c r="L9" s="46"/>
      <c r="M9" s="103">
        <v>0.1</v>
      </c>
      <c r="N9" s="93">
        <f t="shared" si="0"/>
        <v>9.35</v>
      </c>
      <c r="O9" s="46">
        <v>8</v>
      </c>
      <c r="P9" s="46">
        <v>9.5</v>
      </c>
      <c r="Q9" s="46"/>
      <c r="R9" s="46"/>
      <c r="S9" s="93">
        <f t="shared" si="1"/>
        <v>8.75</v>
      </c>
      <c r="T9" s="46">
        <v>9</v>
      </c>
      <c r="U9" s="46"/>
      <c r="V9" s="46"/>
      <c r="W9" s="46"/>
      <c r="X9" s="93">
        <f t="shared" si="2"/>
        <v>9</v>
      </c>
      <c r="Y9" s="46"/>
      <c r="Z9" s="46">
        <v>10</v>
      </c>
      <c r="AA9" s="46"/>
      <c r="AB9" s="46"/>
      <c r="AC9" s="46"/>
      <c r="AD9" s="93">
        <f t="shared" si="3"/>
        <v>10</v>
      </c>
      <c r="AE9" s="136">
        <f t="shared" si="4"/>
        <v>9.27</v>
      </c>
      <c r="AF9" s="46">
        <f t="shared" si="5"/>
        <v>7.41</v>
      </c>
      <c r="AG9" s="46">
        <v>7</v>
      </c>
      <c r="AH9" s="14">
        <f t="shared" si="6"/>
        <v>1.4</v>
      </c>
      <c r="AI9" s="46">
        <f t="shared" si="7"/>
        <v>8.81</v>
      </c>
    </row>
    <row r="10" spans="1:35" s="10" customFormat="1" ht="18" customHeight="1">
      <c r="A10" s="15">
        <v>5</v>
      </c>
      <c r="B10" s="21" t="s">
        <v>213</v>
      </c>
      <c r="C10" s="17" t="s">
        <v>218</v>
      </c>
      <c r="D10" s="125">
        <v>6.9</v>
      </c>
      <c r="E10" s="126">
        <v>0</v>
      </c>
      <c r="F10" s="46">
        <v>9.5</v>
      </c>
      <c r="G10" s="46">
        <v>9</v>
      </c>
      <c r="H10" s="46">
        <v>10</v>
      </c>
      <c r="I10" s="46">
        <v>0</v>
      </c>
      <c r="J10" s="46">
        <v>6</v>
      </c>
      <c r="K10" s="46">
        <v>10</v>
      </c>
      <c r="L10" s="46"/>
      <c r="M10" s="103" t="s">
        <v>456</v>
      </c>
      <c r="N10" s="93">
        <f t="shared" si="0"/>
        <v>7.41</v>
      </c>
      <c r="O10" s="46">
        <v>0</v>
      </c>
      <c r="P10" s="46">
        <v>4</v>
      </c>
      <c r="Q10" s="46"/>
      <c r="R10" s="46"/>
      <c r="S10" s="93">
        <f t="shared" si="1"/>
        <v>2</v>
      </c>
      <c r="T10" s="46">
        <v>7</v>
      </c>
      <c r="U10" s="46"/>
      <c r="V10" s="46"/>
      <c r="W10" s="46"/>
      <c r="X10" s="93">
        <f t="shared" si="2"/>
        <v>7</v>
      </c>
      <c r="Y10" s="46"/>
      <c r="Z10" s="46">
        <v>8.5</v>
      </c>
      <c r="AA10" s="46"/>
      <c r="AB10" s="46"/>
      <c r="AC10" s="46"/>
      <c r="AD10" s="93">
        <f t="shared" si="3"/>
        <v>8.5</v>
      </c>
      <c r="AE10" s="136">
        <f t="shared" si="4"/>
        <v>6.22</v>
      </c>
      <c r="AF10" s="46">
        <f t="shared" si="5"/>
        <v>4.97</v>
      </c>
      <c r="AG10" s="46">
        <v>5.65</v>
      </c>
      <c r="AH10" s="14">
        <f t="shared" si="6"/>
        <v>1.1299999999999999</v>
      </c>
      <c r="AI10" s="46">
        <f t="shared" si="7"/>
        <v>6.1</v>
      </c>
    </row>
    <row r="11" spans="1:35" s="10" customFormat="1" ht="18" customHeight="1">
      <c r="A11" s="15">
        <v>6</v>
      </c>
      <c r="B11" s="22" t="s">
        <v>240</v>
      </c>
      <c r="C11" s="17" t="s">
        <v>228</v>
      </c>
      <c r="D11" s="125">
        <v>7.4</v>
      </c>
      <c r="E11" s="126">
        <v>4</v>
      </c>
      <c r="F11" s="46">
        <v>9</v>
      </c>
      <c r="G11" s="46">
        <v>7</v>
      </c>
      <c r="H11" s="46">
        <v>6</v>
      </c>
      <c r="I11" s="46">
        <v>6</v>
      </c>
      <c r="J11" s="46" t="s">
        <v>456</v>
      </c>
      <c r="K11" s="46">
        <v>9.5</v>
      </c>
      <c r="L11" s="46"/>
      <c r="M11" s="103" t="s">
        <v>456</v>
      </c>
      <c r="N11" s="93">
        <f t="shared" si="0"/>
        <v>7.5</v>
      </c>
      <c r="O11" s="46">
        <v>10</v>
      </c>
      <c r="P11" s="46">
        <v>8</v>
      </c>
      <c r="Q11" s="46"/>
      <c r="R11" s="46"/>
      <c r="S11" s="93">
        <f t="shared" si="1"/>
        <v>9</v>
      </c>
      <c r="T11" s="46">
        <v>5</v>
      </c>
      <c r="U11" s="46"/>
      <c r="V11" s="46"/>
      <c r="W11" s="46"/>
      <c r="X11" s="93">
        <f t="shared" si="2"/>
        <v>5</v>
      </c>
      <c r="Y11" s="46"/>
      <c r="Z11" s="46">
        <v>9.25</v>
      </c>
      <c r="AA11" s="46"/>
      <c r="AB11" s="46"/>
      <c r="AC11" s="46"/>
      <c r="AD11" s="93">
        <f t="shared" si="3"/>
        <v>9.25</v>
      </c>
      <c r="AE11" s="136">
        <f t="shared" si="4"/>
        <v>7.68</v>
      </c>
      <c r="AF11" s="46">
        <f t="shared" si="5"/>
        <v>6.14</v>
      </c>
      <c r="AG11" s="46">
        <v>4.2</v>
      </c>
      <c r="AH11" s="14">
        <f t="shared" si="6"/>
        <v>0.84</v>
      </c>
      <c r="AI11" s="46">
        <f t="shared" si="7"/>
        <v>6.98</v>
      </c>
    </row>
    <row r="12" spans="1:35" s="10" customFormat="1" ht="18" customHeight="1">
      <c r="A12" s="15">
        <v>7</v>
      </c>
      <c r="B12" s="21" t="s">
        <v>215</v>
      </c>
      <c r="C12" s="17" t="s">
        <v>216</v>
      </c>
      <c r="D12" s="125">
        <v>7.5</v>
      </c>
      <c r="E12" s="126">
        <v>4</v>
      </c>
      <c r="F12" s="46">
        <v>9.5</v>
      </c>
      <c r="G12" s="46">
        <v>8</v>
      </c>
      <c r="H12" s="46">
        <v>0</v>
      </c>
      <c r="I12" s="46">
        <v>8</v>
      </c>
      <c r="J12" s="46">
        <v>6</v>
      </c>
      <c r="K12" s="46" t="s">
        <v>456</v>
      </c>
      <c r="L12" s="46"/>
      <c r="M12" s="103" t="s">
        <v>456</v>
      </c>
      <c r="N12" s="93">
        <f t="shared" si="0"/>
        <v>6.3</v>
      </c>
      <c r="O12" s="46">
        <v>7</v>
      </c>
      <c r="P12" s="46">
        <v>4</v>
      </c>
      <c r="Q12" s="46"/>
      <c r="R12" s="46"/>
      <c r="S12" s="93">
        <f t="shared" si="1"/>
        <v>5.5</v>
      </c>
      <c r="T12" s="46">
        <v>9</v>
      </c>
      <c r="U12" s="46"/>
      <c r="V12" s="46"/>
      <c r="W12" s="46"/>
      <c r="X12" s="93">
        <f t="shared" si="2"/>
        <v>9</v>
      </c>
      <c r="Y12" s="46"/>
      <c r="Z12" s="46">
        <v>7.5</v>
      </c>
      <c r="AA12" s="46"/>
      <c r="AB12" s="46"/>
      <c r="AC12" s="46"/>
      <c r="AD12" s="93">
        <f t="shared" si="3"/>
        <v>7.5</v>
      </c>
      <c r="AE12" s="136">
        <f t="shared" si="4"/>
        <v>7.07</v>
      </c>
      <c r="AF12" s="46">
        <f t="shared" si="5"/>
        <v>5.65</v>
      </c>
      <c r="AG12" s="46">
        <v>4</v>
      </c>
      <c r="AH12" s="46">
        <f t="shared" si="6"/>
        <v>0.8</v>
      </c>
      <c r="AI12" s="46">
        <f t="shared" si="7"/>
        <v>6.45</v>
      </c>
    </row>
    <row r="13" spans="1:35" s="10" customFormat="1" ht="18" customHeight="1">
      <c r="A13" s="15">
        <v>8</v>
      </c>
      <c r="B13" s="21" t="s">
        <v>113</v>
      </c>
      <c r="C13" s="14" t="s">
        <v>130</v>
      </c>
      <c r="D13" s="127">
        <v>9.1999999999999993</v>
      </c>
      <c r="E13" s="126">
        <v>4</v>
      </c>
      <c r="F13" s="46">
        <v>10</v>
      </c>
      <c r="G13" s="46">
        <v>8</v>
      </c>
      <c r="H13" s="46">
        <v>9</v>
      </c>
      <c r="I13" s="46">
        <v>8</v>
      </c>
      <c r="J13" s="46">
        <v>9</v>
      </c>
      <c r="K13" s="46">
        <v>9.5</v>
      </c>
      <c r="L13" s="46"/>
      <c r="M13" s="103" t="s">
        <v>456</v>
      </c>
      <c r="N13" s="93">
        <f t="shared" si="0"/>
        <v>8.91</v>
      </c>
      <c r="O13" s="46">
        <v>9</v>
      </c>
      <c r="P13" s="46">
        <v>8</v>
      </c>
      <c r="Q13" s="46"/>
      <c r="R13" s="46"/>
      <c r="S13" s="93">
        <f t="shared" si="1"/>
        <v>8.5</v>
      </c>
      <c r="T13" s="46">
        <v>9</v>
      </c>
      <c r="U13" s="46"/>
      <c r="V13" s="46"/>
      <c r="W13" s="46"/>
      <c r="X13" s="93">
        <f t="shared" si="2"/>
        <v>9</v>
      </c>
      <c r="Y13" s="46"/>
      <c r="Z13" s="46">
        <v>9</v>
      </c>
      <c r="AA13" s="46"/>
      <c r="AB13" s="46"/>
      <c r="AC13" s="46"/>
      <c r="AD13" s="93">
        <f t="shared" si="3"/>
        <v>9</v>
      </c>
      <c r="AE13" s="136">
        <f t="shared" si="4"/>
        <v>8.85</v>
      </c>
      <c r="AF13" s="46">
        <f t="shared" si="5"/>
        <v>7.08</v>
      </c>
      <c r="AG13" s="46">
        <v>8.1999999999999993</v>
      </c>
      <c r="AH13" s="14">
        <f t="shared" si="6"/>
        <v>1.64</v>
      </c>
      <c r="AI13" s="46">
        <f t="shared" si="7"/>
        <v>8.7200000000000006</v>
      </c>
    </row>
    <row r="14" spans="1:35" s="10" customFormat="1" ht="18" customHeight="1">
      <c r="A14" s="15">
        <v>9</v>
      </c>
      <c r="B14" s="21" t="s">
        <v>214</v>
      </c>
      <c r="C14" s="17" t="s">
        <v>217</v>
      </c>
      <c r="D14" s="125">
        <v>6.7</v>
      </c>
      <c r="E14" s="126">
        <v>6</v>
      </c>
      <c r="F14" s="46">
        <v>10</v>
      </c>
      <c r="G14" s="46">
        <v>9</v>
      </c>
      <c r="H14" s="46">
        <v>8</v>
      </c>
      <c r="I14" s="46">
        <v>3</v>
      </c>
      <c r="J14" s="46">
        <v>7</v>
      </c>
      <c r="K14" s="46">
        <v>10</v>
      </c>
      <c r="L14" s="46"/>
      <c r="M14" s="103" t="s">
        <v>456</v>
      </c>
      <c r="N14" s="93">
        <f t="shared" si="0"/>
        <v>7.83</v>
      </c>
      <c r="O14" s="46">
        <v>8</v>
      </c>
      <c r="P14" s="46">
        <v>8</v>
      </c>
      <c r="Q14" s="46"/>
      <c r="R14" s="46"/>
      <c r="S14" s="93">
        <f t="shared" si="1"/>
        <v>8</v>
      </c>
      <c r="T14" s="46">
        <v>8</v>
      </c>
      <c r="U14" s="46"/>
      <c r="V14" s="46"/>
      <c r="W14" s="46"/>
      <c r="X14" s="93">
        <f t="shared" si="2"/>
        <v>8</v>
      </c>
      <c r="Y14" s="46"/>
      <c r="Z14" s="46">
        <v>10</v>
      </c>
      <c r="AA14" s="46"/>
      <c r="AB14" s="46"/>
      <c r="AC14" s="46"/>
      <c r="AD14" s="93">
        <f t="shared" si="3"/>
        <v>10</v>
      </c>
      <c r="AE14" s="136">
        <f t="shared" si="4"/>
        <v>8.4499999999999993</v>
      </c>
      <c r="AF14" s="46">
        <f t="shared" si="5"/>
        <v>6.76</v>
      </c>
      <c r="AG14" s="46">
        <v>6.65</v>
      </c>
      <c r="AH14" s="14">
        <f t="shared" si="6"/>
        <v>1.33</v>
      </c>
      <c r="AI14" s="46">
        <f t="shared" si="7"/>
        <v>8.09</v>
      </c>
    </row>
    <row r="15" spans="1:35" s="10" customFormat="1" ht="18" customHeight="1">
      <c r="A15" s="15">
        <v>10</v>
      </c>
      <c r="B15" s="21" t="s">
        <v>134</v>
      </c>
      <c r="C15" s="24" t="s">
        <v>135</v>
      </c>
      <c r="D15" s="128">
        <v>6.3</v>
      </c>
      <c r="E15" s="126">
        <v>6</v>
      </c>
      <c r="F15" s="46">
        <v>10</v>
      </c>
      <c r="G15" s="46">
        <v>8</v>
      </c>
      <c r="H15" s="46">
        <v>10</v>
      </c>
      <c r="I15" s="46">
        <v>5</v>
      </c>
      <c r="J15" s="46">
        <v>6</v>
      </c>
      <c r="K15" s="46">
        <v>10</v>
      </c>
      <c r="L15" s="46"/>
      <c r="M15" s="103" t="s">
        <v>456</v>
      </c>
      <c r="N15" s="93">
        <f t="shared" si="0"/>
        <v>8.16</v>
      </c>
      <c r="O15" s="46">
        <v>9</v>
      </c>
      <c r="P15" s="46">
        <v>8</v>
      </c>
      <c r="Q15" s="46"/>
      <c r="R15" s="46"/>
      <c r="S15" s="93">
        <f t="shared" si="1"/>
        <v>8.5</v>
      </c>
      <c r="T15" s="46">
        <v>7</v>
      </c>
      <c r="U15" s="46"/>
      <c r="V15" s="46"/>
      <c r="W15" s="46"/>
      <c r="X15" s="93">
        <f t="shared" si="2"/>
        <v>7</v>
      </c>
      <c r="Y15" s="46"/>
      <c r="Z15" s="46">
        <v>9.5</v>
      </c>
      <c r="AA15" s="46"/>
      <c r="AB15" s="46"/>
      <c r="AC15" s="46"/>
      <c r="AD15" s="93">
        <f t="shared" si="3"/>
        <v>9.5</v>
      </c>
      <c r="AE15" s="136">
        <f t="shared" si="4"/>
        <v>8.2899999999999991</v>
      </c>
      <c r="AF15" s="46">
        <f t="shared" si="5"/>
        <v>6.63</v>
      </c>
      <c r="AG15" s="46">
        <v>5.3</v>
      </c>
      <c r="AH15" s="14">
        <f t="shared" si="6"/>
        <v>1.06</v>
      </c>
      <c r="AI15" s="46">
        <f t="shared" si="7"/>
        <v>7.69</v>
      </c>
    </row>
    <row r="16" spans="1:35" s="10" customFormat="1" ht="18" customHeight="1">
      <c r="A16" s="15">
        <v>11</v>
      </c>
      <c r="B16" s="21" t="s">
        <v>198</v>
      </c>
      <c r="C16" s="24" t="s">
        <v>221</v>
      </c>
      <c r="D16" s="128">
        <v>9.5</v>
      </c>
      <c r="E16" s="126">
        <v>5</v>
      </c>
      <c r="F16" s="46">
        <v>10</v>
      </c>
      <c r="G16" s="46">
        <v>8</v>
      </c>
      <c r="H16" s="46">
        <v>8.5</v>
      </c>
      <c r="I16" s="46">
        <v>8</v>
      </c>
      <c r="J16" s="46">
        <v>10</v>
      </c>
      <c r="K16" s="46">
        <v>10</v>
      </c>
      <c r="L16" s="46"/>
      <c r="M16" s="103" t="s">
        <v>456</v>
      </c>
      <c r="N16" s="93">
        <f t="shared" si="0"/>
        <v>9.08</v>
      </c>
      <c r="O16" s="46">
        <v>9</v>
      </c>
      <c r="P16" s="46">
        <v>9</v>
      </c>
      <c r="Q16" s="46"/>
      <c r="R16" s="46"/>
      <c r="S16" s="93">
        <f t="shared" si="1"/>
        <v>9</v>
      </c>
      <c r="T16" s="46">
        <v>9</v>
      </c>
      <c r="U16" s="46"/>
      <c r="V16" s="46"/>
      <c r="W16" s="46"/>
      <c r="X16" s="93">
        <f t="shared" si="2"/>
        <v>9</v>
      </c>
      <c r="Y16" s="46"/>
      <c r="Z16" s="46">
        <v>9.75</v>
      </c>
      <c r="AA16" s="46"/>
      <c r="AB16" s="46"/>
      <c r="AC16" s="46"/>
      <c r="AD16" s="93">
        <f t="shared" si="3"/>
        <v>9.75</v>
      </c>
      <c r="AE16" s="136">
        <f t="shared" si="4"/>
        <v>9.1999999999999993</v>
      </c>
      <c r="AF16" s="46">
        <f t="shared" si="5"/>
        <v>7.36</v>
      </c>
      <c r="AG16" s="46">
        <v>7.7</v>
      </c>
      <c r="AH16" s="14">
        <f t="shared" si="6"/>
        <v>1.54</v>
      </c>
      <c r="AI16" s="46">
        <f t="shared" si="7"/>
        <v>8.9</v>
      </c>
    </row>
    <row r="17" spans="1:35" s="10" customFormat="1" ht="18" customHeight="1">
      <c r="A17" s="15">
        <v>12</v>
      </c>
      <c r="B17" s="22" t="s">
        <v>287</v>
      </c>
      <c r="C17" s="24" t="s">
        <v>288</v>
      </c>
      <c r="D17" s="128">
        <v>9.6999999999999993</v>
      </c>
      <c r="E17" s="126">
        <v>8</v>
      </c>
      <c r="F17" s="46">
        <v>9.5</v>
      </c>
      <c r="G17" s="46">
        <v>10</v>
      </c>
      <c r="H17" s="46">
        <v>10</v>
      </c>
      <c r="I17" s="46">
        <v>7</v>
      </c>
      <c r="J17" s="46">
        <v>10</v>
      </c>
      <c r="K17" s="46">
        <v>10</v>
      </c>
      <c r="L17" s="46"/>
      <c r="M17" s="103" t="s">
        <v>456</v>
      </c>
      <c r="N17" s="93">
        <f t="shared" si="0"/>
        <v>9.41</v>
      </c>
      <c r="O17" s="46">
        <v>8</v>
      </c>
      <c r="P17" s="46">
        <v>9</v>
      </c>
      <c r="Q17" s="46"/>
      <c r="R17" s="46"/>
      <c r="S17" s="93">
        <f t="shared" si="1"/>
        <v>8.5</v>
      </c>
      <c r="T17" s="46">
        <v>9</v>
      </c>
      <c r="U17" s="46"/>
      <c r="V17" s="46"/>
      <c r="W17" s="46"/>
      <c r="X17" s="93">
        <f t="shared" si="2"/>
        <v>9</v>
      </c>
      <c r="Y17" s="46"/>
      <c r="Z17" s="46">
        <v>10</v>
      </c>
      <c r="AA17" s="46"/>
      <c r="AB17" s="46"/>
      <c r="AC17" s="46"/>
      <c r="AD17" s="93">
        <f t="shared" si="3"/>
        <v>10</v>
      </c>
      <c r="AE17" s="136">
        <f t="shared" si="4"/>
        <v>9.2200000000000006</v>
      </c>
      <c r="AF17" s="46">
        <f t="shared" si="5"/>
        <v>7.37</v>
      </c>
      <c r="AG17" s="46">
        <v>8.1</v>
      </c>
      <c r="AH17" s="14">
        <f t="shared" si="6"/>
        <v>1.62</v>
      </c>
      <c r="AI17" s="46">
        <f t="shared" si="7"/>
        <v>8.99</v>
      </c>
    </row>
    <row r="18" spans="1:35" s="10" customFormat="1" ht="18" customHeight="1">
      <c r="A18" s="15">
        <v>13</v>
      </c>
      <c r="B18" s="21" t="s">
        <v>163</v>
      </c>
      <c r="C18" s="25" t="s">
        <v>219</v>
      </c>
      <c r="D18" s="129">
        <v>5.6</v>
      </c>
      <c r="E18" s="126">
        <v>5</v>
      </c>
      <c r="F18" s="46">
        <v>9.5</v>
      </c>
      <c r="G18" s="46">
        <v>8</v>
      </c>
      <c r="H18" s="46">
        <v>4</v>
      </c>
      <c r="I18" s="46">
        <v>0</v>
      </c>
      <c r="J18" s="46" t="s">
        <v>456</v>
      </c>
      <c r="K18" s="46">
        <v>6</v>
      </c>
      <c r="L18" s="46"/>
      <c r="M18" s="103" t="s">
        <v>456</v>
      </c>
      <c r="N18" s="93">
        <f t="shared" si="0"/>
        <v>5.5</v>
      </c>
      <c r="O18" s="46">
        <v>7</v>
      </c>
      <c r="P18" s="46">
        <v>8</v>
      </c>
      <c r="Q18" s="46"/>
      <c r="R18" s="46"/>
      <c r="S18" s="93">
        <f t="shared" si="1"/>
        <v>7.5</v>
      </c>
      <c r="T18" s="46">
        <v>5</v>
      </c>
      <c r="U18" s="46"/>
      <c r="V18" s="46"/>
      <c r="W18" s="46"/>
      <c r="X18" s="93">
        <f t="shared" si="2"/>
        <v>5</v>
      </c>
      <c r="Y18" s="46"/>
      <c r="Z18" s="46">
        <v>9</v>
      </c>
      <c r="AA18" s="46"/>
      <c r="AB18" s="46"/>
      <c r="AC18" s="46"/>
      <c r="AD18" s="93">
        <f t="shared" si="3"/>
        <v>9</v>
      </c>
      <c r="AE18" s="136">
        <f t="shared" si="4"/>
        <v>6.75</v>
      </c>
      <c r="AF18" s="46">
        <f t="shared" si="5"/>
        <v>5.4</v>
      </c>
      <c r="AG18" s="46">
        <v>5.65</v>
      </c>
      <c r="AH18" s="14">
        <f t="shared" si="6"/>
        <v>1.1299999999999999</v>
      </c>
      <c r="AI18" s="46">
        <f t="shared" si="7"/>
        <v>6.53</v>
      </c>
    </row>
    <row r="19" spans="1:35" s="10" customFormat="1" ht="18" customHeight="1">
      <c r="A19" s="15">
        <v>14</v>
      </c>
      <c r="B19" s="22" t="s">
        <v>274</v>
      </c>
      <c r="C19" s="24" t="s">
        <v>277</v>
      </c>
      <c r="D19" s="128">
        <v>8.1999999999999993</v>
      </c>
      <c r="E19" s="126">
        <v>7</v>
      </c>
      <c r="F19" s="46">
        <v>10</v>
      </c>
      <c r="G19" s="46">
        <v>9.5</v>
      </c>
      <c r="H19" s="46">
        <v>9</v>
      </c>
      <c r="I19" s="46">
        <v>7</v>
      </c>
      <c r="J19" s="46">
        <v>6</v>
      </c>
      <c r="K19" s="46">
        <v>10</v>
      </c>
      <c r="L19" s="46"/>
      <c r="M19" s="103" t="s">
        <v>456</v>
      </c>
      <c r="N19" s="93">
        <f t="shared" si="0"/>
        <v>8.58</v>
      </c>
      <c r="O19" s="46">
        <v>8</v>
      </c>
      <c r="P19" s="46">
        <v>7</v>
      </c>
      <c r="Q19" s="46"/>
      <c r="R19" s="46"/>
      <c r="S19" s="93">
        <f t="shared" si="1"/>
        <v>7.5</v>
      </c>
      <c r="T19" s="46">
        <v>8</v>
      </c>
      <c r="U19" s="46"/>
      <c r="V19" s="46"/>
      <c r="W19" s="46"/>
      <c r="X19" s="93">
        <f t="shared" si="2"/>
        <v>8</v>
      </c>
      <c r="Y19" s="46"/>
      <c r="Z19" s="46">
        <v>7.5</v>
      </c>
      <c r="AA19" s="46"/>
      <c r="AB19" s="46"/>
      <c r="AC19" s="46"/>
      <c r="AD19" s="93">
        <f t="shared" si="3"/>
        <v>7.5</v>
      </c>
      <c r="AE19" s="136">
        <f t="shared" si="4"/>
        <v>7.89</v>
      </c>
      <c r="AF19" s="46">
        <f t="shared" si="5"/>
        <v>6.31</v>
      </c>
      <c r="AG19" s="46">
        <v>5.44</v>
      </c>
      <c r="AH19" s="14">
        <f t="shared" si="6"/>
        <v>1.08</v>
      </c>
      <c r="AI19" s="46">
        <f t="shared" si="7"/>
        <v>7.39</v>
      </c>
    </row>
    <row r="20" spans="1:35" s="10" customFormat="1" ht="18" customHeight="1">
      <c r="A20" s="15">
        <v>15</v>
      </c>
      <c r="B20" s="32" t="s">
        <v>303</v>
      </c>
      <c r="C20" s="24" t="s">
        <v>304</v>
      </c>
      <c r="D20" s="128">
        <v>8.6999999999999993</v>
      </c>
      <c r="E20" s="126">
        <v>6</v>
      </c>
      <c r="F20" s="46">
        <v>10</v>
      </c>
      <c r="G20" s="46">
        <v>10</v>
      </c>
      <c r="H20" s="46">
        <v>9.5</v>
      </c>
      <c r="I20" s="103">
        <v>5.0999999999999996</v>
      </c>
      <c r="J20" s="46">
        <v>6</v>
      </c>
      <c r="K20" s="46">
        <v>9.5</v>
      </c>
      <c r="L20" s="46"/>
      <c r="M20" s="103">
        <v>0.1</v>
      </c>
      <c r="N20" s="93">
        <f t="shared" si="0"/>
        <v>8.35</v>
      </c>
      <c r="O20" s="46">
        <v>10</v>
      </c>
      <c r="P20" s="46">
        <v>8</v>
      </c>
      <c r="Q20" s="46"/>
      <c r="R20" s="46"/>
      <c r="S20" s="93">
        <f t="shared" si="1"/>
        <v>9</v>
      </c>
      <c r="T20" s="46">
        <v>7</v>
      </c>
      <c r="U20" s="46"/>
      <c r="V20" s="46"/>
      <c r="W20" s="46"/>
      <c r="X20" s="93">
        <f t="shared" si="2"/>
        <v>7</v>
      </c>
      <c r="Y20" s="46"/>
      <c r="Z20" s="46">
        <v>8</v>
      </c>
      <c r="AA20" s="46"/>
      <c r="AB20" s="46"/>
      <c r="AC20" s="46"/>
      <c r="AD20" s="93">
        <f t="shared" si="3"/>
        <v>8</v>
      </c>
      <c r="AE20" s="136">
        <f t="shared" si="4"/>
        <v>8.08</v>
      </c>
      <c r="AF20" s="46">
        <f t="shared" si="5"/>
        <v>6.46</v>
      </c>
      <c r="AG20" s="46">
        <v>8</v>
      </c>
      <c r="AH20" s="14">
        <f t="shared" si="6"/>
        <v>1.6</v>
      </c>
      <c r="AI20" s="46">
        <f t="shared" si="7"/>
        <v>8.06</v>
      </c>
    </row>
    <row r="21" spans="1:35" s="10" customFormat="1" ht="18" customHeight="1">
      <c r="A21" s="15">
        <v>16</v>
      </c>
      <c r="B21" s="30" t="s">
        <v>366</v>
      </c>
      <c r="C21" s="35" t="s">
        <v>368</v>
      </c>
      <c r="D21" s="128">
        <v>7</v>
      </c>
      <c r="E21" s="126">
        <v>6</v>
      </c>
      <c r="F21" s="46">
        <v>7</v>
      </c>
      <c r="G21" s="46">
        <v>9</v>
      </c>
      <c r="H21" s="46">
        <v>7.5</v>
      </c>
      <c r="I21" s="46">
        <v>5</v>
      </c>
      <c r="J21" s="46">
        <v>7</v>
      </c>
      <c r="K21" s="46">
        <v>7</v>
      </c>
      <c r="L21" s="46"/>
      <c r="M21" s="103" t="s">
        <v>456</v>
      </c>
      <c r="N21" s="93">
        <f t="shared" si="0"/>
        <v>7.08</v>
      </c>
      <c r="O21" s="46">
        <v>6</v>
      </c>
      <c r="P21" s="46">
        <v>8</v>
      </c>
      <c r="Q21" s="46"/>
      <c r="R21" s="46"/>
      <c r="S21" s="93">
        <f t="shared" si="1"/>
        <v>7</v>
      </c>
      <c r="T21" s="46">
        <v>5</v>
      </c>
      <c r="U21" s="46"/>
      <c r="V21" s="46"/>
      <c r="W21" s="46"/>
      <c r="X21" s="93">
        <f t="shared" si="2"/>
        <v>5</v>
      </c>
      <c r="Y21" s="46"/>
      <c r="Z21" s="46">
        <v>8.5</v>
      </c>
      <c r="AA21" s="46"/>
      <c r="AB21" s="46"/>
      <c r="AC21" s="46"/>
      <c r="AD21" s="93">
        <f t="shared" si="3"/>
        <v>8.5</v>
      </c>
      <c r="AE21" s="136">
        <f t="shared" si="4"/>
        <v>6.89</v>
      </c>
      <c r="AF21" s="46">
        <f t="shared" si="5"/>
        <v>5.51</v>
      </c>
      <c r="AG21" s="46">
        <v>5.7</v>
      </c>
      <c r="AH21" s="14">
        <f t="shared" si="6"/>
        <v>1.1399999999999999</v>
      </c>
      <c r="AI21" s="46">
        <f t="shared" si="7"/>
        <v>6.65</v>
      </c>
    </row>
    <row r="22" spans="1:35" s="10" customFormat="1" ht="18" customHeight="1">
      <c r="A22" s="15">
        <v>17</v>
      </c>
      <c r="B22" s="22" t="s">
        <v>280</v>
      </c>
      <c r="C22" s="24" t="s">
        <v>297</v>
      </c>
      <c r="D22" s="128">
        <v>7.1</v>
      </c>
      <c r="E22" s="126">
        <v>6</v>
      </c>
      <c r="F22" s="46">
        <v>9.5</v>
      </c>
      <c r="G22" s="46">
        <v>9</v>
      </c>
      <c r="H22" s="46">
        <v>7</v>
      </c>
      <c r="I22" s="46">
        <v>8</v>
      </c>
      <c r="J22" s="46">
        <v>9</v>
      </c>
      <c r="K22" s="46">
        <v>10</v>
      </c>
      <c r="L22" s="46"/>
      <c r="M22" s="103" t="s">
        <v>456</v>
      </c>
      <c r="N22" s="93">
        <f t="shared" si="0"/>
        <v>8.75</v>
      </c>
      <c r="O22" s="46">
        <v>6</v>
      </c>
      <c r="P22" s="46">
        <v>8</v>
      </c>
      <c r="Q22" s="46"/>
      <c r="R22" s="46"/>
      <c r="S22" s="93">
        <f t="shared" si="1"/>
        <v>7</v>
      </c>
      <c r="T22" s="46">
        <v>9</v>
      </c>
      <c r="U22" s="46"/>
      <c r="V22" s="46"/>
      <c r="W22" s="46"/>
      <c r="X22" s="93">
        <f t="shared" si="2"/>
        <v>9</v>
      </c>
      <c r="Y22" s="46"/>
      <c r="Z22" s="46">
        <v>7.5</v>
      </c>
      <c r="AA22" s="46"/>
      <c r="AB22" s="46"/>
      <c r="AC22" s="46"/>
      <c r="AD22" s="93">
        <f t="shared" si="3"/>
        <v>7.5</v>
      </c>
      <c r="AE22" s="136">
        <f t="shared" si="4"/>
        <v>8.06</v>
      </c>
      <c r="AF22" s="46">
        <f t="shared" si="5"/>
        <v>6.44</v>
      </c>
      <c r="AG22" s="46">
        <v>4.9000000000000004</v>
      </c>
      <c r="AH22" s="14">
        <f t="shared" si="6"/>
        <v>0.98</v>
      </c>
      <c r="AI22" s="46">
        <f t="shared" si="7"/>
        <v>7.42</v>
      </c>
    </row>
    <row r="23" spans="1:35" s="10" customFormat="1" ht="18" customHeight="1">
      <c r="A23" s="15">
        <v>18</v>
      </c>
      <c r="B23" s="21" t="s">
        <v>131</v>
      </c>
      <c r="C23" s="25" t="s">
        <v>132</v>
      </c>
      <c r="D23" s="129">
        <v>7.3</v>
      </c>
      <c r="E23" s="126">
        <v>4</v>
      </c>
      <c r="F23" s="46">
        <v>8</v>
      </c>
      <c r="G23" s="46">
        <v>8</v>
      </c>
      <c r="H23" s="46">
        <v>5</v>
      </c>
      <c r="I23" s="46">
        <v>0</v>
      </c>
      <c r="J23" s="46">
        <v>9</v>
      </c>
      <c r="K23" s="46">
        <v>9.5</v>
      </c>
      <c r="L23" s="46"/>
      <c r="M23" s="103" t="s">
        <v>456</v>
      </c>
      <c r="N23" s="93">
        <f t="shared" si="0"/>
        <v>6.58</v>
      </c>
      <c r="O23" s="46">
        <v>0</v>
      </c>
      <c r="P23" s="46">
        <v>8</v>
      </c>
      <c r="Q23" s="46"/>
      <c r="R23" s="46"/>
      <c r="S23" s="93">
        <f t="shared" si="1"/>
        <v>4</v>
      </c>
      <c r="T23" s="46" t="s">
        <v>382</v>
      </c>
      <c r="U23" s="46"/>
      <c r="V23" s="46"/>
      <c r="W23" s="46"/>
      <c r="X23" s="93" t="e">
        <f t="shared" si="2"/>
        <v>#DIV/0!</v>
      </c>
      <c r="Y23" s="46"/>
      <c r="Z23" s="46">
        <v>9.5</v>
      </c>
      <c r="AA23" s="46"/>
      <c r="AB23" s="46"/>
      <c r="AC23" s="46"/>
      <c r="AD23" s="93">
        <f t="shared" si="3"/>
        <v>9.5</v>
      </c>
      <c r="AE23" s="136">
        <f>TRUNC(AVERAGE(N23,S23,AD23),2)</f>
        <v>6.69</v>
      </c>
      <c r="AF23" s="46">
        <f t="shared" si="5"/>
        <v>5.35</v>
      </c>
      <c r="AG23" s="46">
        <v>6.2</v>
      </c>
      <c r="AH23" s="14">
        <f t="shared" si="6"/>
        <v>1.24</v>
      </c>
      <c r="AI23" s="46">
        <f t="shared" si="7"/>
        <v>6.59</v>
      </c>
    </row>
    <row r="24" spans="1:35" s="10" customFormat="1" ht="18" customHeight="1">
      <c r="A24" s="15">
        <v>19</v>
      </c>
      <c r="B24" s="32" t="s">
        <v>326</v>
      </c>
      <c r="C24" s="24" t="s">
        <v>327</v>
      </c>
      <c r="D24" s="128">
        <v>7.2</v>
      </c>
      <c r="E24" s="126">
        <v>6</v>
      </c>
      <c r="F24" s="46">
        <v>10</v>
      </c>
      <c r="G24" s="46">
        <v>8</v>
      </c>
      <c r="H24" s="46">
        <v>8</v>
      </c>
      <c r="I24" s="46">
        <v>9.5</v>
      </c>
      <c r="J24" s="46">
        <v>7</v>
      </c>
      <c r="K24" s="46">
        <v>10</v>
      </c>
      <c r="L24" s="46"/>
      <c r="M24" s="103" t="s">
        <v>456</v>
      </c>
      <c r="N24" s="93">
        <f t="shared" si="0"/>
        <v>8.75</v>
      </c>
      <c r="O24" s="46">
        <v>10</v>
      </c>
      <c r="P24" s="46" t="s">
        <v>382</v>
      </c>
      <c r="Q24" s="46"/>
      <c r="R24" s="46"/>
      <c r="S24" s="93">
        <f t="shared" si="1"/>
        <v>10</v>
      </c>
      <c r="T24" s="46">
        <v>8</v>
      </c>
      <c r="U24" s="46"/>
      <c r="V24" s="46"/>
      <c r="W24" s="46"/>
      <c r="X24" s="93">
        <f t="shared" si="2"/>
        <v>8</v>
      </c>
      <c r="Y24" s="46"/>
      <c r="Z24" s="46">
        <v>9.5</v>
      </c>
      <c r="AA24" s="46"/>
      <c r="AB24" s="46"/>
      <c r="AC24" s="46"/>
      <c r="AD24" s="93">
        <f t="shared" si="3"/>
        <v>9.5</v>
      </c>
      <c r="AE24" s="136">
        <f t="shared" si="4"/>
        <v>9.06</v>
      </c>
      <c r="AF24" s="46">
        <f t="shared" si="5"/>
        <v>7.24</v>
      </c>
      <c r="AG24" s="46">
        <v>4.5</v>
      </c>
      <c r="AH24" s="14">
        <f t="shared" si="6"/>
        <v>0.9</v>
      </c>
      <c r="AI24" s="46">
        <f t="shared" si="7"/>
        <v>8.14</v>
      </c>
    </row>
    <row r="25" spans="1:35" s="10" customFormat="1" ht="18" customHeight="1">
      <c r="A25" s="15">
        <v>20</v>
      </c>
      <c r="B25" s="32" t="s">
        <v>298</v>
      </c>
      <c r="C25" s="24" t="s">
        <v>305</v>
      </c>
      <c r="D25" s="128">
        <v>5.6</v>
      </c>
      <c r="E25" s="126">
        <v>0</v>
      </c>
      <c r="F25" s="46">
        <v>9</v>
      </c>
      <c r="G25" s="46">
        <v>7</v>
      </c>
      <c r="H25" s="46">
        <v>6</v>
      </c>
      <c r="I25" s="46">
        <v>7</v>
      </c>
      <c r="J25" s="46">
        <v>8</v>
      </c>
      <c r="K25" s="46">
        <v>10</v>
      </c>
      <c r="L25" s="46"/>
      <c r="M25" s="103" t="s">
        <v>456</v>
      </c>
      <c r="N25" s="93">
        <f t="shared" si="0"/>
        <v>7.83</v>
      </c>
      <c r="O25" s="46">
        <v>8</v>
      </c>
      <c r="P25" s="46">
        <v>9</v>
      </c>
      <c r="Q25" s="46"/>
      <c r="R25" s="46"/>
      <c r="S25" s="93">
        <f t="shared" si="1"/>
        <v>8.5</v>
      </c>
      <c r="T25" s="46">
        <v>9</v>
      </c>
      <c r="U25" s="46"/>
      <c r="V25" s="46"/>
      <c r="W25" s="46"/>
      <c r="X25" s="93">
        <f t="shared" si="2"/>
        <v>9</v>
      </c>
      <c r="Y25" s="46"/>
      <c r="Z25" s="46">
        <v>8</v>
      </c>
      <c r="AA25" s="46"/>
      <c r="AB25" s="46"/>
      <c r="AC25" s="46"/>
      <c r="AD25" s="93">
        <f t="shared" si="3"/>
        <v>8</v>
      </c>
      <c r="AE25" s="136">
        <f t="shared" si="4"/>
        <v>8.33</v>
      </c>
      <c r="AF25" s="46">
        <f t="shared" si="5"/>
        <v>6.66</v>
      </c>
      <c r="AG25" s="46">
        <v>4.2</v>
      </c>
      <c r="AH25" s="14">
        <f t="shared" si="6"/>
        <v>0.84</v>
      </c>
      <c r="AI25" s="46">
        <f t="shared" si="7"/>
        <v>7.5</v>
      </c>
    </row>
    <row r="26" spans="1:35" s="10" customFormat="1" ht="18" customHeight="1">
      <c r="A26" s="15">
        <v>21</v>
      </c>
      <c r="B26" s="22" t="s">
        <v>256</v>
      </c>
      <c r="C26" s="24" t="s">
        <v>257</v>
      </c>
      <c r="D26" s="128">
        <v>6.7</v>
      </c>
      <c r="E26" s="126">
        <v>5</v>
      </c>
      <c r="F26" s="46">
        <v>9.5</v>
      </c>
      <c r="G26" s="46">
        <v>8</v>
      </c>
      <c r="H26" s="46">
        <v>10</v>
      </c>
      <c r="I26" s="46">
        <v>8</v>
      </c>
      <c r="J26" s="46">
        <v>8</v>
      </c>
      <c r="K26" s="46">
        <v>10</v>
      </c>
      <c r="L26" s="46"/>
      <c r="M26" s="103" t="s">
        <v>456</v>
      </c>
      <c r="N26" s="93">
        <f t="shared" si="0"/>
        <v>8.91</v>
      </c>
      <c r="O26" s="46">
        <v>2</v>
      </c>
      <c r="P26" s="46">
        <v>4</v>
      </c>
      <c r="Q26" s="46"/>
      <c r="R26" s="46"/>
      <c r="S26" s="93">
        <f t="shared" si="1"/>
        <v>3</v>
      </c>
      <c r="T26" s="46">
        <v>7</v>
      </c>
      <c r="U26" s="46"/>
      <c r="V26" s="46"/>
      <c r="W26" s="46"/>
      <c r="X26" s="93">
        <f t="shared" si="2"/>
        <v>7</v>
      </c>
      <c r="Y26" s="46"/>
      <c r="Z26" s="46">
        <v>8</v>
      </c>
      <c r="AA26" s="46"/>
      <c r="AB26" s="46"/>
      <c r="AC26" s="46"/>
      <c r="AD26" s="93">
        <f t="shared" si="3"/>
        <v>8</v>
      </c>
      <c r="AE26" s="136">
        <f t="shared" si="4"/>
        <v>6.72</v>
      </c>
      <c r="AF26" s="46">
        <f t="shared" si="5"/>
        <v>5.37</v>
      </c>
      <c r="AG26" s="46">
        <v>4.3</v>
      </c>
      <c r="AH26" s="14">
        <f t="shared" si="6"/>
        <v>0.86</v>
      </c>
      <c r="AI26" s="46">
        <f t="shared" si="7"/>
        <v>6.23</v>
      </c>
    </row>
    <row r="27" spans="1:35" s="10" customFormat="1" ht="18" customHeight="1">
      <c r="A27" s="15">
        <v>22</v>
      </c>
      <c r="B27" s="32" t="s">
        <v>316</v>
      </c>
      <c r="C27" s="24" t="s">
        <v>317</v>
      </c>
      <c r="D27" s="128">
        <v>5.8</v>
      </c>
      <c r="E27" s="126">
        <v>7</v>
      </c>
      <c r="F27" s="46">
        <v>7</v>
      </c>
      <c r="G27" s="46">
        <v>0</v>
      </c>
      <c r="H27" s="46">
        <v>9</v>
      </c>
      <c r="I27" s="46">
        <v>8</v>
      </c>
      <c r="J27" s="46">
        <v>5</v>
      </c>
      <c r="K27" s="46">
        <v>9.5</v>
      </c>
      <c r="L27" s="46"/>
      <c r="M27" s="103" t="s">
        <v>456</v>
      </c>
      <c r="N27" s="93">
        <f t="shared" si="0"/>
        <v>6.41</v>
      </c>
      <c r="O27" s="46">
        <v>6</v>
      </c>
      <c r="P27" s="46">
        <v>9</v>
      </c>
      <c r="Q27" s="46"/>
      <c r="R27" s="46"/>
      <c r="S27" s="93">
        <f t="shared" si="1"/>
        <v>7.5</v>
      </c>
      <c r="T27" s="46">
        <v>9</v>
      </c>
      <c r="U27" s="46"/>
      <c r="V27" s="46"/>
      <c r="W27" s="46"/>
      <c r="X27" s="93">
        <f t="shared" si="2"/>
        <v>9</v>
      </c>
      <c r="Y27" s="46"/>
      <c r="Z27" s="46">
        <v>7</v>
      </c>
      <c r="AA27" s="46"/>
      <c r="AB27" s="46"/>
      <c r="AC27" s="46"/>
      <c r="AD27" s="93">
        <f t="shared" si="3"/>
        <v>7</v>
      </c>
      <c r="AE27" s="136">
        <f t="shared" si="4"/>
        <v>7.47</v>
      </c>
      <c r="AF27" s="46">
        <f t="shared" si="5"/>
        <v>5.97</v>
      </c>
      <c r="AG27" s="46">
        <v>4.8</v>
      </c>
      <c r="AH27" s="14">
        <f t="shared" si="6"/>
        <v>0.96</v>
      </c>
      <c r="AI27" s="46">
        <f t="shared" si="7"/>
        <v>6.93</v>
      </c>
    </row>
    <row r="28" spans="1:35" s="10" customFormat="1" ht="18" customHeight="1">
      <c r="A28" s="15">
        <v>23</v>
      </c>
      <c r="B28" s="32" t="s">
        <v>350</v>
      </c>
      <c r="C28" s="24" t="s">
        <v>351</v>
      </c>
      <c r="D28" s="128">
        <v>6.7</v>
      </c>
      <c r="E28" s="126">
        <v>6</v>
      </c>
      <c r="F28" s="46">
        <v>9</v>
      </c>
      <c r="G28" s="46">
        <v>7</v>
      </c>
      <c r="H28" s="46">
        <v>8</v>
      </c>
      <c r="I28" s="46">
        <v>3</v>
      </c>
      <c r="J28" s="46">
        <v>6</v>
      </c>
      <c r="K28" s="46">
        <v>10</v>
      </c>
      <c r="L28" s="46"/>
      <c r="M28" s="103" t="s">
        <v>456</v>
      </c>
      <c r="N28" s="93">
        <f t="shared" si="0"/>
        <v>7.16</v>
      </c>
      <c r="O28" s="46">
        <v>10</v>
      </c>
      <c r="P28" s="46">
        <v>8</v>
      </c>
      <c r="Q28" s="46"/>
      <c r="R28" s="46"/>
      <c r="S28" s="93">
        <f t="shared" si="1"/>
        <v>9</v>
      </c>
      <c r="T28" s="46">
        <v>8</v>
      </c>
      <c r="U28" s="46"/>
      <c r="V28" s="46"/>
      <c r="W28" s="46"/>
      <c r="X28" s="93">
        <f t="shared" si="2"/>
        <v>8</v>
      </c>
      <c r="Y28" s="46"/>
      <c r="Z28" s="46">
        <v>8</v>
      </c>
      <c r="AA28" s="46"/>
      <c r="AB28" s="46"/>
      <c r="AC28" s="46"/>
      <c r="AD28" s="93">
        <f t="shared" si="3"/>
        <v>8</v>
      </c>
      <c r="AE28" s="136">
        <f t="shared" si="4"/>
        <v>8.0399999999999991</v>
      </c>
      <c r="AF28" s="46">
        <f t="shared" si="5"/>
        <v>6.43</v>
      </c>
      <c r="AG28" s="46">
        <v>6.2</v>
      </c>
      <c r="AH28" s="14">
        <f t="shared" si="6"/>
        <v>1.24</v>
      </c>
      <c r="AI28" s="46">
        <f t="shared" si="7"/>
        <v>7.67</v>
      </c>
    </row>
    <row r="29" spans="1:35" s="10" customFormat="1" ht="18" customHeight="1">
      <c r="A29" s="15">
        <v>24</v>
      </c>
      <c r="B29" s="32" t="s">
        <v>369</v>
      </c>
      <c r="C29" s="24" t="s">
        <v>370</v>
      </c>
      <c r="D29" s="128">
        <v>8.1999999999999993</v>
      </c>
      <c r="E29" s="126">
        <v>6</v>
      </c>
      <c r="F29" s="46">
        <v>9.5</v>
      </c>
      <c r="G29" s="46">
        <v>9</v>
      </c>
      <c r="H29" s="46">
        <v>8.5</v>
      </c>
      <c r="I29" s="46">
        <v>8</v>
      </c>
      <c r="J29" s="46" t="s">
        <v>456</v>
      </c>
      <c r="K29" s="46">
        <v>10</v>
      </c>
      <c r="L29" s="46"/>
      <c r="M29" s="103" t="s">
        <v>456</v>
      </c>
      <c r="N29" s="93">
        <f t="shared" si="0"/>
        <v>9</v>
      </c>
      <c r="O29" s="46">
        <v>8</v>
      </c>
      <c r="P29" s="46">
        <v>8</v>
      </c>
      <c r="Q29" s="46"/>
      <c r="R29" s="46"/>
      <c r="S29" s="93">
        <f t="shared" si="1"/>
        <v>8</v>
      </c>
      <c r="T29" s="46">
        <v>5</v>
      </c>
      <c r="U29" s="46"/>
      <c r="V29" s="46"/>
      <c r="W29" s="46"/>
      <c r="X29" s="93">
        <f t="shared" si="2"/>
        <v>5</v>
      </c>
      <c r="Y29" s="46"/>
      <c r="Z29" s="46">
        <v>9</v>
      </c>
      <c r="AA29" s="46"/>
      <c r="AB29" s="46"/>
      <c r="AC29" s="46"/>
      <c r="AD29" s="93">
        <f t="shared" si="3"/>
        <v>9</v>
      </c>
      <c r="AE29" s="136">
        <f t="shared" si="4"/>
        <v>7.75</v>
      </c>
      <c r="AF29" s="46">
        <f t="shared" si="5"/>
        <v>6.2</v>
      </c>
      <c r="AG29" s="46">
        <v>5.2</v>
      </c>
      <c r="AH29" s="14">
        <f t="shared" si="6"/>
        <v>1.04</v>
      </c>
      <c r="AI29" s="46">
        <f t="shared" si="7"/>
        <v>7.24</v>
      </c>
    </row>
    <row r="30" spans="1:35" s="10" customFormat="1" ht="18" customHeight="1">
      <c r="A30" s="15">
        <v>25</v>
      </c>
      <c r="B30" s="21" t="s">
        <v>142</v>
      </c>
      <c r="C30" s="17" t="s">
        <v>143</v>
      </c>
      <c r="D30" s="125">
        <v>6.8</v>
      </c>
      <c r="E30" s="126">
        <v>5</v>
      </c>
      <c r="F30" s="46">
        <v>10</v>
      </c>
      <c r="G30" s="46">
        <v>10</v>
      </c>
      <c r="H30" s="46">
        <v>8</v>
      </c>
      <c r="I30" s="103">
        <v>9.6</v>
      </c>
      <c r="J30" s="46">
        <v>6</v>
      </c>
      <c r="K30" s="46">
        <v>9.5</v>
      </c>
      <c r="L30" s="46"/>
      <c r="M30" s="103">
        <v>0.1</v>
      </c>
      <c r="N30" s="93">
        <f t="shared" si="0"/>
        <v>8.85</v>
      </c>
      <c r="O30" s="46">
        <v>6</v>
      </c>
      <c r="P30" s="46">
        <v>7</v>
      </c>
      <c r="Q30" s="46"/>
      <c r="R30" s="46"/>
      <c r="S30" s="93">
        <f t="shared" si="1"/>
        <v>6.5</v>
      </c>
      <c r="T30" s="46">
        <v>7</v>
      </c>
      <c r="U30" s="46"/>
      <c r="V30" s="46"/>
      <c r="W30" s="46"/>
      <c r="X30" s="93">
        <f t="shared" si="2"/>
        <v>7</v>
      </c>
      <c r="Y30" s="46"/>
      <c r="Z30" s="46">
        <v>7.5</v>
      </c>
      <c r="AA30" s="46"/>
      <c r="AB30" s="46"/>
      <c r="AC30" s="46"/>
      <c r="AD30" s="93">
        <f t="shared" si="3"/>
        <v>7.5</v>
      </c>
      <c r="AE30" s="136">
        <f t="shared" si="4"/>
        <v>7.46</v>
      </c>
      <c r="AF30" s="46">
        <f t="shared" si="5"/>
        <v>5.96</v>
      </c>
      <c r="AG30" s="46">
        <v>6.6</v>
      </c>
      <c r="AH30" s="14">
        <f t="shared" si="6"/>
        <v>1.32</v>
      </c>
      <c r="AI30" s="46">
        <f t="shared" si="7"/>
        <v>7.28</v>
      </c>
    </row>
    <row r="31" spans="1:35" s="10" customFormat="1" ht="18" customHeight="1">
      <c r="A31" s="15"/>
      <c r="B31" s="32"/>
      <c r="C31" s="24"/>
      <c r="D31" s="128"/>
      <c r="E31" s="126"/>
      <c r="F31" s="46"/>
      <c r="G31" s="46"/>
      <c r="H31" s="46"/>
      <c r="I31" s="46"/>
      <c r="J31" s="46"/>
      <c r="K31" s="46"/>
      <c r="L31" s="46"/>
      <c r="M31" s="103"/>
      <c r="N31" s="93"/>
      <c r="O31" s="46"/>
      <c r="P31" s="46"/>
      <c r="Q31" s="46"/>
      <c r="R31" s="46"/>
      <c r="S31" s="93"/>
      <c r="T31" s="46"/>
      <c r="U31" s="46"/>
      <c r="V31" s="46"/>
      <c r="W31" s="46"/>
      <c r="X31" s="93"/>
      <c r="Y31" s="46"/>
      <c r="Z31" s="46"/>
      <c r="AA31" s="46"/>
      <c r="AB31" s="46"/>
      <c r="AC31" s="46"/>
      <c r="AD31" s="93"/>
      <c r="AE31" s="136"/>
      <c r="AF31" s="46"/>
      <c r="AG31" s="46"/>
      <c r="AH31" s="14"/>
      <c r="AI31" s="46"/>
    </row>
    <row r="32" spans="1:35" s="10" customFormat="1" ht="18" customHeight="1">
      <c r="A32" s="15"/>
      <c r="B32" s="31"/>
      <c r="C32" s="13"/>
      <c r="D32" s="124"/>
      <c r="E32" s="126"/>
      <c r="F32" s="46"/>
      <c r="G32" s="46"/>
      <c r="H32" s="46"/>
      <c r="I32" s="46"/>
      <c r="J32" s="46"/>
      <c r="K32" s="46"/>
      <c r="L32" s="46"/>
      <c r="M32" s="103"/>
      <c r="N32" s="93"/>
      <c r="O32" s="46"/>
      <c r="P32" s="46"/>
      <c r="Q32" s="46"/>
      <c r="R32" s="46"/>
      <c r="S32" s="93"/>
      <c r="T32" s="46"/>
      <c r="U32" s="46"/>
      <c r="V32" s="46"/>
      <c r="W32" s="46"/>
      <c r="X32" s="93"/>
      <c r="Y32" s="46"/>
      <c r="Z32" s="46"/>
      <c r="AA32" s="46"/>
      <c r="AB32" s="46"/>
      <c r="AC32" s="46"/>
      <c r="AD32" s="93"/>
      <c r="AE32" s="136"/>
      <c r="AF32" s="46"/>
      <c r="AG32" s="46"/>
      <c r="AH32" s="14"/>
      <c r="AI32" s="46"/>
    </row>
    <row r="33" spans="4:35" ht="15">
      <c r="AE33" s="142"/>
      <c r="AF33" s="10"/>
      <c r="AG33" s="43"/>
      <c r="AH33" s="10"/>
      <c r="AI33" s="43"/>
    </row>
    <row r="34" spans="4:35" s="10" customFormat="1" ht="15">
      <c r="D34" s="130"/>
      <c r="E34" s="131"/>
      <c r="F34" s="43"/>
      <c r="G34" s="43"/>
      <c r="H34" s="43"/>
      <c r="I34" s="43"/>
      <c r="J34" s="43"/>
      <c r="K34" s="43"/>
      <c r="L34" s="43"/>
      <c r="M34" s="109"/>
      <c r="N34" s="92"/>
      <c r="O34" s="43"/>
      <c r="P34" s="43"/>
      <c r="Q34" s="43"/>
      <c r="R34" s="43"/>
      <c r="S34" s="92"/>
      <c r="T34" s="43"/>
      <c r="U34" s="43"/>
      <c r="V34" s="43"/>
      <c r="W34" s="43"/>
      <c r="X34" s="92"/>
      <c r="Y34" s="43"/>
      <c r="Z34" s="43"/>
      <c r="AA34" s="43"/>
      <c r="AB34" s="43"/>
      <c r="AC34" s="43"/>
      <c r="AD34" s="92"/>
      <c r="AE34" s="142"/>
      <c r="AG34" s="43"/>
      <c r="AI34" s="43"/>
    </row>
    <row r="35" spans="4:35" s="10" customFormat="1" ht="15">
      <c r="D35" s="130"/>
      <c r="E35" s="131"/>
      <c r="F35" s="43"/>
      <c r="G35" s="43"/>
      <c r="H35" s="43"/>
      <c r="I35" s="43"/>
      <c r="J35" s="43"/>
      <c r="K35" s="43"/>
      <c r="L35" s="43"/>
      <c r="M35" s="109"/>
      <c r="N35" s="92"/>
      <c r="O35" s="43"/>
      <c r="P35" s="43"/>
      <c r="Q35" s="43"/>
      <c r="R35" s="43"/>
      <c r="S35" s="92"/>
      <c r="T35" s="43"/>
      <c r="U35" s="43"/>
      <c r="V35" s="43"/>
      <c r="W35" s="43"/>
      <c r="X35" s="92"/>
      <c r="Y35" s="43"/>
      <c r="Z35" s="43"/>
      <c r="AA35" s="43"/>
      <c r="AB35" s="43"/>
      <c r="AC35" s="43"/>
      <c r="AD35" s="92"/>
      <c r="AG35" s="43"/>
      <c r="AI35" s="43"/>
    </row>
    <row r="36" spans="4:35" s="10" customFormat="1" ht="15">
      <c r="D36" s="130"/>
      <c r="E36" s="131"/>
      <c r="F36" s="43"/>
      <c r="G36" s="43"/>
      <c r="H36" s="43"/>
      <c r="I36" s="43"/>
      <c r="J36" s="43"/>
      <c r="K36" s="43"/>
      <c r="L36" s="43"/>
      <c r="M36" s="109"/>
      <c r="N36" s="92"/>
      <c r="O36" s="43"/>
      <c r="P36" s="43"/>
      <c r="Q36" s="43"/>
      <c r="R36" s="43"/>
      <c r="S36" s="92"/>
      <c r="T36" s="43"/>
      <c r="U36" s="43"/>
      <c r="V36" s="43"/>
      <c r="W36" s="43"/>
      <c r="X36" s="92"/>
      <c r="Y36" s="43"/>
      <c r="Z36" s="43"/>
      <c r="AA36" s="43"/>
      <c r="AB36" s="43"/>
      <c r="AC36" s="43"/>
      <c r="AD36" s="92"/>
      <c r="AG36" s="43"/>
      <c r="AI36" s="43"/>
    </row>
    <row r="37" spans="4:35" s="10" customFormat="1" ht="15">
      <c r="D37" s="130"/>
      <c r="E37" s="131"/>
      <c r="F37" s="43"/>
      <c r="G37" s="43"/>
      <c r="H37" s="43"/>
      <c r="I37" s="43"/>
      <c r="J37" s="43"/>
      <c r="K37" s="43"/>
      <c r="L37" s="43"/>
      <c r="M37" s="109"/>
      <c r="N37" s="92"/>
      <c r="O37" s="43"/>
      <c r="P37" s="43"/>
      <c r="Q37" s="43"/>
      <c r="R37" s="43"/>
      <c r="S37" s="92"/>
      <c r="T37" s="43"/>
      <c r="U37" s="43"/>
      <c r="V37" s="43"/>
      <c r="W37" s="43"/>
      <c r="X37" s="92"/>
      <c r="Y37" s="43"/>
      <c r="Z37" s="43"/>
      <c r="AA37" s="43"/>
      <c r="AB37" s="43"/>
      <c r="AC37" s="43"/>
      <c r="AD37" s="92"/>
      <c r="AG37" s="43"/>
      <c r="AI37" s="43"/>
    </row>
    <row r="38" spans="4:35" s="10" customFormat="1" ht="15">
      <c r="D38" s="130"/>
      <c r="E38" s="131"/>
      <c r="F38" s="43"/>
      <c r="G38" s="43"/>
      <c r="H38" s="43"/>
      <c r="I38" s="43"/>
      <c r="J38" s="43"/>
      <c r="K38" s="43"/>
      <c r="L38" s="43"/>
      <c r="M38" s="109"/>
      <c r="N38" s="92"/>
      <c r="O38" s="43"/>
      <c r="P38" s="43"/>
      <c r="Q38" s="43"/>
      <c r="R38" s="43"/>
      <c r="S38" s="92"/>
      <c r="T38" s="43"/>
      <c r="U38" s="43"/>
      <c r="V38" s="43"/>
      <c r="W38" s="43"/>
      <c r="X38" s="92"/>
      <c r="Y38" s="43"/>
      <c r="Z38" s="43"/>
      <c r="AA38" s="43"/>
      <c r="AB38" s="43"/>
      <c r="AC38" s="43"/>
      <c r="AD38" s="92"/>
      <c r="AG38" s="43"/>
      <c r="AI38" s="43"/>
    </row>
    <row r="39" spans="4:35" s="10" customFormat="1" ht="15">
      <c r="D39" s="130"/>
      <c r="E39" s="132"/>
      <c r="F39" s="43"/>
      <c r="G39" s="43"/>
      <c r="H39" s="96"/>
      <c r="I39" s="43"/>
      <c r="J39" s="43"/>
      <c r="K39" s="43"/>
      <c r="L39" s="43"/>
      <c r="M39" s="109"/>
      <c r="N39" s="92"/>
      <c r="O39" s="43"/>
      <c r="P39" s="43"/>
      <c r="Q39" s="43"/>
      <c r="R39" s="43"/>
      <c r="S39" s="92"/>
      <c r="T39" s="43"/>
      <c r="U39" s="43"/>
      <c r="V39" s="43"/>
      <c r="W39" s="43"/>
      <c r="X39" s="92"/>
      <c r="Y39" s="43"/>
      <c r="Z39" s="43"/>
      <c r="AA39" s="43"/>
      <c r="AB39" s="43"/>
      <c r="AC39" s="43"/>
      <c r="AD39" s="92"/>
      <c r="AG39" s="43"/>
      <c r="AI39" s="43"/>
    </row>
    <row r="40" spans="4:35" s="10" customFormat="1" ht="15">
      <c r="D40" s="130"/>
      <c r="E40" s="131"/>
      <c r="F40" s="43"/>
      <c r="G40" s="43"/>
      <c r="H40" s="43"/>
      <c r="I40" s="43"/>
      <c r="J40" s="43"/>
      <c r="K40" s="43"/>
      <c r="L40" s="43"/>
      <c r="M40" s="109"/>
      <c r="N40" s="92"/>
      <c r="O40" s="43"/>
      <c r="P40" s="43"/>
      <c r="Q40" s="43"/>
      <c r="R40" s="43"/>
      <c r="S40" s="92"/>
      <c r="T40" s="43"/>
      <c r="U40" s="43"/>
      <c r="V40" s="43"/>
      <c r="W40" s="43"/>
      <c r="X40" s="92"/>
      <c r="Y40" s="43"/>
      <c r="Z40" s="43"/>
      <c r="AA40" s="43"/>
      <c r="AB40" s="43"/>
      <c r="AC40" s="43"/>
      <c r="AD40" s="92"/>
      <c r="AG40" s="43"/>
      <c r="AI40" s="43"/>
    </row>
    <row r="41" spans="4:35" s="10" customFormat="1" ht="15">
      <c r="D41" s="130"/>
      <c r="E41" s="131"/>
      <c r="F41" s="43"/>
      <c r="G41" s="43"/>
      <c r="H41" s="43"/>
      <c r="I41" s="43"/>
      <c r="J41" s="43"/>
      <c r="K41" s="43"/>
      <c r="L41" s="43"/>
      <c r="M41" s="109"/>
      <c r="N41" s="92"/>
      <c r="O41" s="43"/>
      <c r="P41" s="43"/>
      <c r="Q41" s="43"/>
      <c r="R41" s="43"/>
      <c r="S41" s="92"/>
      <c r="T41" s="43"/>
      <c r="U41" s="43"/>
      <c r="V41" s="43"/>
      <c r="W41" s="43"/>
      <c r="X41" s="92"/>
      <c r="Y41" s="43"/>
      <c r="Z41" s="43"/>
      <c r="AA41" s="43"/>
      <c r="AB41" s="43"/>
      <c r="AC41" s="43"/>
      <c r="AD41" s="92"/>
      <c r="AG41" s="43"/>
      <c r="AI41" s="43"/>
    </row>
    <row r="42" spans="4:35" s="10" customFormat="1" ht="15">
      <c r="D42" s="130"/>
      <c r="E42" s="131"/>
      <c r="F42" s="43"/>
      <c r="G42" s="43"/>
      <c r="H42" s="43"/>
      <c r="I42" s="43"/>
      <c r="J42" s="43"/>
      <c r="K42" s="43"/>
      <c r="L42" s="43"/>
      <c r="M42" s="109"/>
      <c r="N42" s="92"/>
      <c r="O42" s="43"/>
      <c r="P42" s="43"/>
      <c r="Q42" s="43"/>
      <c r="R42" s="43"/>
      <c r="S42" s="92"/>
      <c r="T42" s="43"/>
      <c r="U42" s="43"/>
      <c r="V42" s="43"/>
      <c r="W42" s="43"/>
      <c r="X42" s="92"/>
      <c r="Y42" s="43"/>
      <c r="Z42" s="43"/>
      <c r="AA42" s="43"/>
      <c r="AB42" s="43"/>
      <c r="AC42" s="43"/>
      <c r="AD42" s="92"/>
      <c r="AG42" s="43"/>
      <c r="AI42" s="43"/>
    </row>
    <row r="43" spans="4:35" s="10" customFormat="1" ht="15">
      <c r="D43" s="130"/>
      <c r="E43" s="131"/>
      <c r="F43" s="43"/>
      <c r="G43" s="43"/>
      <c r="H43" s="43"/>
      <c r="I43" s="43"/>
      <c r="J43" s="43"/>
      <c r="K43" s="43"/>
      <c r="L43" s="43"/>
      <c r="M43" s="109"/>
      <c r="N43" s="92"/>
      <c r="O43" s="43"/>
      <c r="P43" s="43"/>
      <c r="Q43" s="43"/>
      <c r="R43" s="43"/>
      <c r="S43" s="92"/>
      <c r="T43" s="43"/>
      <c r="U43" s="43"/>
      <c r="V43" s="43"/>
      <c r="W43" s="43"/>
      <c r="X43" s="92"/>
      <c r="Y43" s="43"/>
      <c r="Z43" s="43"/>
      <c r="AA43" s="43"/>
      <c r="AB43" s="43"/>
      <c r="AC43" s="43"/>
      <c r="AD43" s="92"/>
      <c r="AG43" s="43"/>
      <c r="AI43" s="43"/>
    </row>
    <row r="44" spans="4:35" s="10" customFormat="1" ht="15">
      <c r="D44" s="130"/>
      <c r="E44" s="131"/>
      <c r="F44" s="43"/>
      <c r="G44" s="43"/>
      <c r="H44" s="43"/>
      <c r="I44" s="43"/>
      <c r="J44" s="43"/>
      <c r="K44" s="43"/>
      <c r="L44" s="43"/>
      <c r="M44" s="109"/>
      <c r="N44" s="92"/>
      <c r="O44" s="43"/>
      <c r="P44" s="43"/>
      <c r="Q44" s="43"/>
      <c r="R44" s="43"/>
      <c r="S44" s="92"/>
      <c r="T44" s="43"/>
      <c r="U44" s="43"/>
      <c r="V44" s="43"/>
      <c r="W44" s="43"/>
      <c r="X44" s="92"/>
      <c r="Y44" s="43"/>
      <c r="Z44" s="43"/>
      <c r="AA44" s="43"/>
      <c r="AB44" s="43"/>
      <c r="AC44" s="43"/>
      <c r="AD44" s="92"/>
      <c r="AG44" s="43"/>
      <c r="AI44" s="43"/>
    </row>
    <row r="45" spans="4:35" s="10" customFormat="1" ht="15">
      <c r="D45" s="130"/>
      <c r="E45" s="131"/>
      <c r="F45" s="43"/>
      <c r="G45" s="43"/>
      <c r="H45" s="43"/>
      <c r="I45" s="43"/>
      <c r="J45" s="43"/>
      <c r="K45" s="43"/>
      <c r="L45" s="43"/>
      <c r="M45" s="109"/>
      <c r="N45" s="92"/>
      <c r="O45" s="43"/>
      <c r="P45" s="43"/>
      <c r="Q45" s="43"/>
      <c r="R45" s="43"/>
      <c r="S45" s="92"/>
      <c r="T45" s="43"/>
      <c r="U45" s="43"/>
      <c r="V45" s="43"/>
      <c r="W45" s="43"/>
      <c r="X45" s="92"/>
      <c r="Y45" s="43"/>
      <c r="Z45" s="43"/>
      <c r="AA45" s="43"/>
      <c r="AB45" s="43"/>
      <c r="AC45" s="43"/>
      <c r="AD45" s="92"/>
      <c r="AG45" s="43"/>
      <c r="AI45" s="43"/>
    </row>
    <row r="46" spans="4:35" s="10" customFormat="1" ht="15">
      <c r="D46" s="130"/>
      <c r="E46" s="131"/>
      <c r="F46" s="43"/>
      <c r="G46" s="43"/>
      <c r="H46" s="43"/>
      <c r="I46" s="43"/>
      <c r="J46" s="43"/>
      <c r="K46" s="43"/>
      <c r="L46" s="43"/>
      <c r="M46" s="109"/>
      <c r="N46" s="92"/>
      <c r="O46" s="43"/>
      <c r="P46" s="43"/>
      <c r="Q46" s="43"/>
      <c r="R46" s="43"/>
      <c r="S46" s="92"/>
      <c r="T46" s="43"/>
      <c r="U46" s="43"/>
      <c r="V46" s="43"/>
      <c r="W46" s="43"/>
      <c r="X46" s="92"/>
      <c r="Y46" s="43"/>
      <c r="Z46" s="43"/>
      <c r="AA46" s="43"/>
      <c r="AB46" s="43"/>
      <c r="AC46" s="43"/>
      <c r="AD46" s="92"/>
      <c r="AG46" s="43"/>
      <c r="AI46" s="43"/>
    </row>
    <row r="47" spans="4:35" s="10" customFormat="1" ht="15">
      <c r="D47" s="130"/>
      <c r="E47" s="131"/>
      <c r="F47" s="43"/>
      <c r="G47" s="43"/>
      <c r="H47" s="43"/>
      <c r="I47" s="43"/>
      <c r="J47" s="43"/>
      <c r="K47" s="43"/>
      <c r="L47" s="43"/>
      <c r="M47" s="109"/>
      <c r="N47" s="92"/>
      <c r="O47" s="43"/>
      <c r="P47" s="43"/>
      <c r="Q47" s="43"/>
      <c r="R47" s="43"/>
      <c r="S47" s="92"/>
      <c r="T47" s="43"/>
      <c r="U47" s="43"/>
      <c r="V47" s="43"/>
      <c r="W47" s="43"/>
      <c r="X47" s="92"/>
      <c r="Y47" s="43"/>
      <c r="Z47" s="43"/>
      <c r="AA47" s="43"/>
      <c r="AB47" s="43"/>
      <c r="AC47" s="43"/>
      <c r="AD47" s="92"/>
      <c r="AG47" s="43"/>
      <c r="AI47" s="43"/>
    </row>
    <row r="48" spans="4:35" s="10" customFormat="1" ht="15">
      <c r="D48" s="130"/>
      <c r="E48" s="131"/>
      <c r="F48" s="43"/>
      <c r="G48" s="43"/>
      <c r="H48" s="43"/>
      <c r="I48" s="43"/>
      <c r="J48" s="43"/>
      <c r="K48" s="43"/>
      <c r="L48" s="43"/>
      <c r="M48" s="109"/>
      <c r="N48" s="92"/>
      <c r="O48" s="43"/>
      <c r="P48" s="43"/>
      <c r="Q48" s="43"/>
      <c r="R48" s="43"/>
      <c r="S48" s="92"/>
      <c r="T48" s="43"/>
      <c r="U48" s="43"/>
      <c r="V48" s="43"/>
      <c r="W48" s="43"/>
      <c r="X48" s="92"/>
      <c r="Y48" s="43"/>
      <c r="Z48" s="43"/>
      <c r="AA48" s="43"/>
      <c r="AB48" s="43"/>
      <c r="AC48" s="43"/>
      <c r="AD48" s="92"/>
      <c r="AG48" s="43"/>
      <c r="AI48" s="43"/>
    </row>
    <row r="49" spans="4:35" s="10" customFormat="1" ht="15">
      <c r="D49" s="130"/>
      <c r="E49" s="131"/>
      <c r="F49" s="43"/>
      <c r="G49" s="43"/>
      <c r="H49" s="43"/>
      <c r="I49" s="43"/>
      <c r="J49" s="43"/>
      <c r="K49" s="43"/>
      <c r="L49" s="43"/>
      <c r="M49" s="109"/>
      <c r="N49" s="92"/>
      <c r="O49" s="43"/>
      <c r="P49" s="43"/>
      <c r="Q49" s="43"/>
      <c r="R49" s="43"/>
      <c r="S49" s="92"/>
      <c r="T49" s="43"/>
      <c r="U49" s="43"/>
      <c r="V49" s="43"/>
      <c r="W49" s="43"/>
      <c r="X49" s="92"/>
      <c r="Y49" s="43"/>
      <c r="Z49" s="43"/>
      <c r="AA49" s="43"/>
      <c r="AB49" s="43"/>
      <c r="AC49" s="43"/>
      <c r="AD49" s="92"/>
      <c r="AG49" s="43"/>
      <c r="AI49" s="43"/>
    </row>
    <row r="50" spans="4:35" s="10" customFormat="1" ht="15">
      <c r="D50" s="130"/>
      <c r="E50" s="131"/>
      <c r="F50" s="43"/>
      <c r="G50" s="43"/>
      <c r="H50" s="43"/>
      <c r="I50" s="43"/>
      <c r="J50" s="43"/>
      <c r="K50" s="43"/>
      <c r="L50" s="43"/>
      <c r="M50" s="109"/>
      <c r="N50" s="92"/>
      <c r="O50" s="43"/>
      <c r="P50" s="43"/>
      <c r="Q50" s="43"/>
      <c r="R50" s="43"/>
      <c r="S50" s="92"/>
      <c r="T50" s="43"/>
      <c r="U50" s="43"/>
      <c r="V50" s="43"/>
      <c r="W50" s="43"/>
      <c r="X50" s="92"/>
      <c r="Y50" s="43"/>
      <c r="Z50" s="43"/>
      <c r="AA50" s="43"/>
      <c r="AB50" s="43"/>
      <c r="AC50" s="43"/>
      <c r="AD50" s="92"/>
      <c r="AG50" s="43"/>
      <c r="AI50" s="43"/>
    </row>
    <row r="51" spans="4:35" s="10" customFormat="1" ht="15">
      <c r="D51" s="130"/>
      <c r="E51" s="131"/>
      <c r="F51" s="43"/>
      <c r="G51" s="43"/>
      <c r="H51" s="43"/>
      <c r="I51" s="43"/>
      <c r="J51" s="43"/>
      <c r="K51" s="43"/>
      <c r="L51" s="43"/>
      <c r="M51" s="109"/>
      <c r="N51" s="92"/>
      <c r="O51" s="43"/>
      <c r="P51" s="43"/>
      <c r="Q51" s="43"/>
      <c r="R51" s="43"/>
      <c r="S51" s="92"/>
      <c r="T51" s="43"/>
      <c r="U51" s="43"/>
      <c r="V51" s="43"/>
      <c r="W51" s="43"/>
      <c r="X51" s="92"/>
      <c r="Y51" s="43"/>
      <c r="Z51" s="43"/>
      <c r="AA51" s="43"/>
      <c r="AB51" s="43"/>
      <c r="AC51" s="43"/>
      <c r="AD51" s="92"/>
      <c r="AG51" s="43"/>
      <c r="AI51" s="43"/>
    </row>
    <row r="52" spans="4:35" s="10" customFormat="1" ht="15">
      <c r="D52" s="130"/>
      <c r="E52" s="131"/>
      <c r="F52" s="43"/>
      <c r="G52" s="43"/>
      <c r="H52" s="43"/>
      <c r="I52" s="43"/>
      <c r="J52" s="43"/>
      <c r="K52" s="43"/>
      <c r="L52" s="43"/>
      <c r="M52" s="109"/>
      <c r="N52" s="92"/>
      <c r="O52" s="43"/>
      <c r="P52" s="43"/>
      <c r="Q52" s="43"/>
      <c r="R52" s="43"/>
      <c r="S52" s="92"/>
      <c r="T52" s="43"/>
      <c r="U52" s="43"/>
      <c r="V52" s="43"/>
      <c r="W52" s="43"/>
      <c r="X52" s="92"/>
      <c r="Y52" s="43"/>
      <c r="Z52" s="43"/>
      <c r="AA52" s="43"/>
      <c r="AB52" s="43"/>
      <c r="AC52" s="43"/>
      <c r="AD52" s="92"/>
      <c r="AG52" s="43"/>
      <c r="AI52" s="43"/>
    </row>
    <row r="53" spans="4:35" s="10" customFormat="1" ht="15">
      <c r="D53" s="130"/>
      <c r="E53" s="131"/>
      <c r="F53" s="43"/>
      <c r="G53" s="43"/>
      <c r="H53" s="43"/>
      <c r="I53" s="43"/>
      <c r="J53" s="43"/>
      <c r="K53" s="43"/>
      <c r="L53" s="43"/>
      <c r="M53" s="109"/>
      <c r="N53" s="92"/>
      <c r="O53" s="43"/>
      <c r="P53" s="43"/>
      <c r="Q53" s="43"/>
      <c r="R53" s="43"/>
      <c r="S53" s="92"/>
      <c r="T53" s="43"/>
      <c r="U53" s="43"/>
      <c r="V53" s="43"/>
      <c r="W53" s="43"/>
      <c r="X53" s="92"/>
      <c r="Y53" s="43"/>
      <c r="Z53" s="43"/>
      <c r="AA53" s="43"/>
      <c r="AB53" s="43"/>
      <c r="AC53" s="43"/>
      <c r="AD53" s="92"/>
      <c r="AG53" s="43"/>
      <c r="AI53" s="43"/>
    </row>
    <row r="54" spans="4:35" s="10" customFormat="1" ht="15">
      <c r="D54" s="130"/>
      <c r="E54" s="131"/>
      <c r="F54" s="43"/>
      <c r="G54" s="43"/>
      <c r="H54" s="43"/>
      <c r="I54" s="43"/>
      <c r="J54" s="43"/>
      <c r="K54" s="43"/>
      <c r="L54" s="43"/>
      <c r="M54" s="109"/>
      <c r="N54" s="92"/>
      <c r="O54" s="43"/>
      <c r="P54" s="43"/>
      <c r="Q54" s="43"/>
      <c r="R54" s="43"/>
      <c r="S54" s="92"/>
      <c r="T54" s="43"/>
      <c r="U54" s="43"/>
      <c r="V54" s="43"/>
      <c r="W54" s="43"/>
      <c r="X54" s="92"/>
      <c r="Y54" s="43"/>
      <c r="Z54" s="43"/>
      <c r="AA54" s="43"/>
      <c r="AB54" s="43"/>
      <c r="AC54" s="43"/>
      <c r="AD54" s="92"/>
      <c r="AG54" s="43"/>
      <c r="AI54" s="43"/>
    </row>
    <row r="55" spans="4:35" s="10" customFormat="1" ht="15">
      <c r="D55" s="130"/>
      <c r="E55" s="131"/>
      <c r="F55" s="43"/>
      <c r="G55" s="43"/>
      <c r="H55" s="43"/>
      <c r="I55" s="43"/>
      <c r="J55" s="43"/>
      <c r="K55" s="43"/>
      <c r="L55" s="43"/>
      <c r="M55" s="109"/>
      <c r="N55" s="92"/>
      <c r="O55" s="43"/>
      <c r="P55" s="43"/>
      <c r="Q55" s="43"/>
      <c r="R55" s="43"/>
      <c r="S55" s="92"/>
      <c r="T55" s="43"/>
      <c r="U55" s="43"/>
      <c r="V55" s="43"/>
      <c r="W55" s="43"/>
      <c r="X55" s="92"/>
      <c r="Y55" s="43"/>
      <c r="Z55" s="43"/>
      <c r="AA55" s="43"/>
      <c r="AB55" s="43"/>
      <c r="AC55" s="43"/>
      <c r="AD55" s="92"/>
      <c r="AG55" s="43"/>
      <c r="AI55" s="43"/>
    </row>
    <row r="56" spans="4:35" s="10" customFormat="1" ht="15">
      <c r="D56" s="130"/>
      <c r="E56" s="131"/>
      <c r="F56" s="43"/>
      <c r="G56" s="43"/>
      <c r="H56" s="43"/>
      <c r="I56" s="43"/>
      <c r="J56" s="43"/>
      <c r="K56" s="43"/>
      <c r="L56" s="43"/>
      <c r="M56" s="109"/>
      <c r="N56" s="92"/>
      <c r="O56" s="43"/>
      <c r="P56" s="43"/>
      <c r="Q56" s="43"/>
      <c r="R56" s="43"/>
      <c r="S56" s="92"/>
      <c r="T56" s="43"/>
      <c r="U56" s="43"/>
      <c r="V56" s="43"/>
      <c r="W56" s="43"/>
      <c r="X56" s="92"/>
      <c r="Y56" s="43"/>
      <c r="Z56" s="43"/>
      <c r="AA56" s="43"/>
      <c r="AB56" s="43"/>
      <c r="AC56" s="43"/>
      <c r="AD56" s="92"/>
      <c r="AG56" s="43"/>
      <c r="AI56" s="43"/>
    </row>
    <row r="57" spans="4:35" s="10" customFormat="1" ht="15">
      <c r="D57" s="130"/>
      <c r="E57" s="131"/>
      <c r="F57" s="43"/>
      <c r="G57" s="43"/>
      <c r="H57" s="43"/>
      <c r="I57" s="43"/>
      <c r="J57" s="43"/>
      <c r="K57" s="43"/>
      <c r="L57" s="43"/>
      <c r="M57" s="109"/>
      <c r="N57" s="92"/>
      <c r="O57" s="43"/>
      <c r="P57" s="43"/>
      <c r="Q57" s="43"/>
      <c r="R57" s="43"/>
      <c r="S57" s="92"/>
      <c r="T57" s="43"/>
      <c r="U57" s="43"/>
      <c r="V57" s="43"/>
      <c r="W57" s="43"/>
      <c r="X57" s="92"/>
      <c r="Y57" s="43"/>
      <c r="Z57" s="43"/>
      <c r="AA57" s="43"/>
      <c r="AB57" s="43"/>
      <c r="AC57" s="43"/>
      <c r="AD57" s="92"/>
      <c r="AG57" s="43"/>
      <c r="AI57" s="43"/>
    </row>
    <row r="58" spans="4:35" s="10" customFormat="1" ht="15">
      <c r="D58" s="130"/>
      <c r="E58" s="131"/>
      <c r="F58" s="43"/>
      <c r="G58" s="43"/>
      <c r="H58" s="43"/>
      <c r="I58" s="43"/>
      <c r="J58" s="43"/>
      <c r="K58" s="43"/>
      <c r="L58" s="43"/>
      <c r="M58" s="109"/>
      <c r="N58" s="92"/>
      <c r="O58" s="43"/>
      <c r="P58" s="43"/>
      <c r="Q58" s="43"/>
      <c r="R58" s="43"/>
      <c r="S58" s="92"/>
      <c r="T58" s="43"/>
      <c r="U58" s="43"/>
      <c r="V58" s="43"/>
      <c r="W58" s="43"/>
      <c r="X58" s="92"/>
      <c r="Y58" s="43"/>
      <c r="Z58" s="43"/>
      <c r="AA58" s="43"/>
      <c r="AB58" s="43"/>
      <c r="AC58" s="43"/>
      <c r="AD58" s="92"/>
      <c r="AG58" s="43"/>
      <c r="AI58" s="43"/>
    </row>
    <row r="59" spans="4:35" s="10" customFormat="1" ht="15">
      <c r="D59" s="130"/>
      <c r="E59" s="131"/>
      <c r="F59" s="43"/>
      <c r="G59" s="43"/>
      <c r="H59" s="43"/>
      <c r="I59" s="43"/>
      <c r="J59" s="43"/>
      <c r="K59" s="43"/>
      <c r="L59" s="43"/>
      <c r="M59" s="109"/>
      <c r="N59" s="92"/>
      <c r="O59" s="43"/>
      <c r="P59" s="43"/>
      <c r="Q59" s="43"/>
      <c r="R59" s="43"/>
      <c r="S59" s="92"/>
      <c r="T59" s="43"/>
      <c r="U59" s="43"/>
      <c r="V59" s="43"/>
      <c r="W59" s="43"/>
      <c r="X59" s="92"/>
      <c r="Y59" s="43"/>
      <c r="Z59" s="43"/>
      <c r="AA59" s="43"/>
      <c r="AB59" s="43"/>
      <c r="AC59" s="43"/>
      <c r="AD59" s="92"/>
      <c r="AG59" s="43"/>
      <c r="AI59" s="43"/>
    </row>
    <row r="60" spans="4:35" s="10" customFormat="1" ht="15">
      <c r="D60" s="130"/>
      <c r="E60" s="131"/>
      <c r="F60" s="43"/>
      <c r="G60" s="43"/>
      <c r="H60" s="43"/>
      <c r="I60" s="43"/>
      <c r="J60" s="43"/>
      <c r="K60" s="43"/>
      <c r="L60" s="43"/>
      <c r="M60" s="109"/>
      <c r="N60" s="92"/>
      <c r="O60" s="43"/>
      <c r="P60" s="43"/>
      <c r="Q60" s="43"/>
      <c r="R60" s="43"/>
      <c r="S60" s="92"/>
      <c r="T60" s="43"/>
      <c r="U60" s="43"/>
      <c r="V60" s="43"/>
      <c r="W60" s="43"/>
      <c r="X60" s="92"/>
      <c r="Y60" s="43"/>
      <c r="Z60" s="43"/>
      <c r="AA60" s="43"/>
      <c r="AB60" s="43"/>
      <c r="AC60" s="43"/>
      <c r="AD60" s="92"/>
      <c r="AG60" s="43"/>
      <c r="AI60" s="43"/>
    </row>
    <row r="61" spans="4:35" s="10" customFormat="1" ht="15">
      <c r="D61" s="130"/>
      <c r="E61" s="131"/>
      <c r="F61" s="43"/>
      <c r="G61" s="43"/>
      <c r="H61" s="43"/>
      <c r="I61" s="43"/>
      <c r="J61" s="43"/>
      <c r="K61" s="43"/>
      <c r="L61" s="43"/>
      <c r="M61" s="109"/>
      <c r="N61" s="92"/>
      <c r="O61" s="43"/>
      <c r="P61" s="43"/>
      <c r="Q61" s="43"/>
      <c r="R61" s="43"/>
      <c r="S61" s="92"/>
      <c r="T61" s="43"/>
      <c r="U61" s="43"/>
      <c r="V61" s="43"/>
      <c r="W61" s="43"/>
      <c r="X61" s="92"/>
      <c r="Y61" s="43"/>
      <c r="Z61" s="43"/>
      <c r="AA61" s="43"/>
      <c r="AB61" s="43"/>
      <c r="AC61" s="43"/>
      <c r="AD61" s="92"/>
      <c r="AG61" s="43"/>
      <c r="AI61" s="43"/>
    </row>
    <row r="62" spans="4:35" s="10" customFormat="1" ht="15">
      <c r="D62" s="130"/>
      <c r="E62" s="131"/>
      <c r="F62" s="43"/>
      <c r="G62" s="43"/>
      <c r="H62" s="43"/>
      <c r="I62" s="43"/>
      <c r="J62" s="43"/>
      <c r="K62" s="43"/>
      <c r="L62" s="43"/>
      <c r="M62" s="109"/>
      <c r="N62" s="92"/>
      <c r="O62" s="43"/>
      <c r="P62" s="43"/>
      <c r="Q62" s="43"/>
      <c r="R62" s="43"/>
      <c r="S62" s="92"/>
      <c r="T62" s="43"/>
      <c r="U62" s="43"/>
      <c r="V62" s="43"/>
      <c r="W62" s="43"/>
      <c r="X62" s="92"/>
      <c r="Y62" s="43"/>
      <c r="Z62" s="43"/>
      <c r="AA62" s="43"/>
      <c r="AB62" s="43"/>
      <c r="AC62" s="43"/>
      <c r="AD62" s="92"/>
      <c r="AG62" s="43"/>
      <c r="AI62" s="43"/>
    </row>
    <row r="63" spans="4:35" s="10" customFormat="1" ht="15">
      <c r="D63" s="130"/>
      <c r="E63" s="131"/>
      <c r="F63" s="43"/>
      <c r="G63" s="43"/>
      <c r="H63" s="43"/>
      <c r="I63" s="43"/>
      <c r="J63" s="43"/>
      <c r="K63" s="43"/>
      <c r="L63" s="43"/>
      <c r="M63" s="109"/>
      <c r="N63" s="92"/>
      <c r="O63" s="43"/>
      <c r="P63" s="43"/>
      <c r="Q63" s="43"/>
      <c r="R63" s="43"/>
      <c r="S63" s="92"/>
      <c r="T63" s="43"/>
      <c r="U63" s="43"/>
      <c r="V63" s="43"/>
      <c r="W63" s="43"/>
      <c r="X63" s="92"/>
      <c r="Y63" s="43"/>
      <c r="Z63" s="43"/>
      <c r="AA63" s="43"/>
      <c r="AB63" s="43"/>
      <c r="AC63" s="43"/>
      <c r="AD63" s="92"/>
      <c r="AG63" s="43"/>
      <c r="AI63" s="43"/>
    </row>
    <row r="64" spans="4:35" s="10" customFormat="1" ht="15">
      <c r="D64" s="130"/>
      <c r="E64" s="131"/>
      <c r="F64" s="43"/>
      <c r="G64" s="43"/>
      <c r="H64" s="43"/>
      <c r="I64" s="43"/>
      <c r="J64" s="43"/>
      <c r="K64" s="43"/>
      <c r="L64" s="43"/>
      <c r="M64" s="109"/>
      <c r="N64" s="92"/>
      <c r="O64" s="43"/>
      <c r="P64" s="43"/>
      <c r="Q64" s="43"/>
      <c r="R64" s="43"/>
      <c r="S64" s="92"/>
      <c r="T64" s="43"/>
      <c r="U64" s="43"/>
      <c r="V64" s="43"/>
      <c r="W64" s="43"/>
      <c r="X64" s="92"/>
      <c r="Y64" s="43"/>
      <c r="Z64" s="43"/>
      <c r="AA64" s="43"/>
      <c r="AB64" s="43"/>
      <c r="AC64" s="43"/>
      <c r="AD64" s="92"/>
      <c r="AG64" s="43"/>
      <c r="AI64" s="43"/>
    </row>
    <row r="65" spans="4:35" s="10" customFormat="1" ht="15">
      <c r="D65" s="130"/>
      <c r="E65" s="131"/>
      <c r="F65" s="43"/>
      <c r="G65" s="43"/>
      <c r="H65" s="43"/>
      <c r="I65" s="43"/>
      <c r="J65" s="43"/>
      <c r="K65" s="43"/>
      <c r="L65" s="43"/>
      <c r="M65" s="109"/>
      <c r="N65" s="92"/>
      <c r="O65" s="43"/>
      <c r="P65" s="43"/>
      <c r="Q65" s="43"/>
      <c r="R65" s="43"/>
      <c r="S65" s="92"/>
      <c r="T65" s="43"/>
      <c r="U65" s="43"/>
      <c r="V65" s="43"/>
      <c r="W65" s="43"/>
      <c r="X65" s="92"/>
      <c r="Y65" s="43"/>
      <c r="Z65" s="43"/>
      <c r="AA65" s="43"/>
      <c r="AB65" s="43"/>
      <c r="AC65" s="43"/>
      <c r="AD65" s="92"/>
      <c r="AG65" s="43"/>
      <c r="AI65" s="43"/>
    </row>
    <row r="66" spans="4:35" s="10" customFormat="1" ht="15">
      <c r="D66" s="130"/>
      <c r="E66" s="131"/>
      <c r="F66" s="43"/>
      <c r="G66" s="43"/>
      <c r="H66" s="43"/>
      <c r="I66" s="43"/>
      <c r="J66" s="43"/>
      <c r="K66" s="43"/>
      <c r="L66" s="43"/>
      <c r="M66" s="109"/>
      <c r="N66" s="92"/>
      <c r="O66" s="43"/>
      <c r="P66" s="43"/>
      <c r="Q66" s="43"/>
      <c r="R66" s="43"/>
      <c r="S66" s="92"/>
      <c r="T66" s="43"/>
      <c r="U66" s="43"/>
      <c r="V66" s="43"/>
      <c r="W66" s="43"/>
      <c r="X66" s="92"/>
      <c r="Y66" s="43"/>
      <c r="Z66" s="43"/>
      <c r="AA66" s="43"/>
      <c r="AB66" s="43"/>
      <c r="AC66" s="43"/>
      <c r="AD66" s="92"/>
      <c r="AG66" s="43"/>
      <c r="AI66" s="43"/>
    </row>
    <row r="67" spans="4:35" s="10" customFormat="1" ht="15">
      <c r="D67" s="130"/>
      <c r="E67" s="131"/>
      <c r="F67" s="43"/>
      <c r="G67" s="43"/>
      <c r="H67" s="43"/>
      <c r="I67" s="43"/>
      <c r="J67" s="43"/>
      <c r="K67" s="43"/>
      <c r="L67" s="43"/>
      <c r="M67" s="109"/>
      <c r="N67" s="92"/>
      <c r="O67" s="43"/>
      <c r="P67" s="43"/>
      <c r="Q67" s="43"/>
      <c r="R67" s="43"/>
      <c r="S67" s="92"/>
      <c r="T67" s="43"/>
      <c r="U67" s="43"/>
      <c r="V67" s="43"/>
      <c r="W67" s="43"/>
      <c r="X67" s="92"/>
      <c r="Y67" s="43"/>
      <c r="Z67" s="43"/>
      <c r="AA67" s="43"/>
      <c r="AB67" s="43"/>
      <c r="AC67" s="43"/>
      <c r="AD67" s="92"/>
      <c r="AG67" s="43"/>
      <c r="AI67" s="43"/>
    </row>
    <row r="68" spans="4:35" s="10" customFormat="1" ht="15">
      <c r="D68" s="130"/>
      <c r="E68" s="131"/>
      <c r="F68" s="43"/>
      <c r="G68" s="43"/>
      <c r="H68" s="43"/>
      <c r="I68" s="43"/>
      <c r="J68" s="43"/>
      <c r="K68" s="43"/>
      <c r="L68" s="43"/>
      <c r="M68" s="109"/>
      <c r="N68" s="92"/>
      <c r="O68" s="43"/>
      <c r="P68" s="43"/>
      <c r="Q68" s="43"/>
      <c r="R68" s="43"/>
      <c r="S68" s="92"/>
      <c r="T68" s="43"/>
      <c r="U68" s="43"/>
      <c r="V68" s="43"/>
      <c r="W68" s="43"/>
      <c r="X68" s="92"/>
      <c r="Y68" s="43"/>
      <c r="Z68" s="43"/>
      <c r="AA68" s="43"/>
      <c r="AB68" s="43"/>
      <c r="AC68" s="43"/>
      <c r="AD68" s="92"/>
      <c r="AG68" s="43"/>
      <c r="AI68" s="43"/>
    </row>
    <row r="69" spans="4:35" s="10" customFormat="1" ht="15">
      <c r="D69" s="130"/>
      <c r="E69" s="131"/>
      <c r="F69" s="43"/>
      <c r="G69" s="43"/>
      <c r="H69" s="43"/>
      <c r="I69" s="43"/>
      <c r="J69" s="43"/>
      <c r="K69" s="43"/>
      <c r="L69" s="43"/>
      <c r="M69" s="109"/>
      <c r="N69" s="92"/>
      <c r="O69" s="43"/>
      <c r="P69" s="43"/>
      <c r="Q69" s="43"/>
      <c r="R69" s="43"/>
      <c r="S69" s="92"/>
      <c r="T69" s="43"/>
      <c r="U69" s="43"/>
      <c r="V69" s="43"/>
      <c r="W69" s="43"/>
      <c r="X69" s="92"/>
      <c r="Y69" s="43"/>
      <c r="Z69" s="43"/>
      <c r="AA69" s="43"/>
      <c r="AB69" s="43"/>
      <c r="AC69" s="43"/>
      <c r="AD69" s="92"/>
      <c r="AG69" s="43"/>
      <c r="AI69" s="43"/>
    </row>
    <row r="70" spans="4:35" s="10" customFormat="1" ht="15">
      <c r="D70" s="130"/>
      <c r="E70" s="131"/>
      <c r="F70" s="43"/>
      <c r="G70" s="43"/>
      <c r="H70" s="43"/>
      <c r="I70" s="43"/>
      <c r="J70" s="43"/>
      <c r="K70" s="43"/>
      <c r="L70" s="43"/>
      <c r="M70" s="109"/>
      <c r="N70" s="92"/>
      <c r="O70" s="43"/>
      <c r="P70" s="43"/>
      <c r="Q70" s="43"/>
      <c r="R70" s="43"/>
      <c r="S70" s="92"/>
      <c r="T70" s="43"/>
      <c r="U70" s="43"/>
      <c r="V70" s="43"/>
      <c r="W70" s="43"/>
      <c r="X70" s="92"/>
      <c r="Y70" s="43"/>
      <c r="Z70" s="43"/>
      <c r="AA70" s="43"/>
      <c r="AB70" s="43"/>
      <c r="AC70" s="43"/>
      <c r="AD70" s="92"/>
      <c r="AG70" s="43"/>
      <c r="AI70" s="43"/>
    </row>
    <row r="71" spans="4:35" s="10" customFormat="1" ht="15">
      <c r="D71" s="130"/>
      <c r="E71" s="131"/>
      <c r="F71" s="43"/>
      <c r="G71" s="43"/>
      <c r="H71" s="43"/>
      <c r="I71" s="43"/>
      <c r="J71" s="43"/>
      <c r="K71" s="43"/>
      <c r="L71" s="43"/>
      <c r="M71" s="109"/>
      <c r="N71" s="92"/>
      <c r="O71" s="43"/>
      <c r="P71" s="43"/>
      <c r="Q71" s="43"/>
      <c r="R71" s="43"/>
      <c r="S71" s="92"/>
      <c r="T71" s="43"/>
      <c r="U71" s="43"/>
      <c r="V71" s="43"/>
      <c r="W71" s="43"/>
      <c r="X71" s="92"/>
      <c r="Y71" s="43"/>
      <c r="Z71" s="43"/>
      <c r="AA71" s="43"/>
      <c r="AB71" s="43"/>
      <c r="AC71" s="43"/>
      <c r="AD71" s="92"/>
      <c r="AG71" s="43"/>
      <c r="AI71" s="43"/>
    </row>
    <row r="72" spans="4:35" s="10" customFormat="1" ht="15">
      <c r="D72" s="130"/>
      <c r="E72" s="131"/>
      <c r="F72" s="43"/>
      <c r="G72" s="43"/>
      <c r="H72" s="43"/>
      <c r="I72" s="43"/>
      <c r="J72" s="43"/>
      <c r="K72" s="43"/>
      <c r="L72" s="43"/>
      <c r="M72" s="109"/>
      <c r="N72" s="92"/>
      <c r="O72" s="43"/>
      <c r="P72" s="43"/>
      <c r="Q72" s="43"/>
      <c r="R72" s="43"/>
      <c r="S72" s="92"/>
      <c r="T72" s="43"/>
      <c r="U72" s="43"/>
      <c r="V72" s="43"/>
      <c r="W72" s="43"/>
      <c r="X72" s="92"/>
      <c r="Y72" s="43"/>
      <c r="Z72" s="43"/>
      <c r="AA72" s="43"/>
      <c r="AB72" s="43"/>
      <c r="AC72" s="43"/>
      <c r="AD72" s="92"/>
      <c r="AG72" s="43"/>
      <c r="AI72" s="43"/>
    </row>
    <row r="73" spans="4:35" s="10" customFormat="1" ht="15">
      <c r="D73" s="130"/>
      <c r="E73" s="131"/>
      <c r="F73" s="43"/>
      <c r="G73" s="43"/>
      <c r="H73" s="43"/>
      <c r="I73" s="43"/>
      <c r="J73" s="43"/>
      <c r="K73" s="43"/>
      <c r="L73" s="43"/>
      <c r="M73" s="109"/>
      <c r="N73" s="92"/>
      <c r="O73" s="43"/>
      <c r="P73" s="43"/>
      <c r="Q73" s="43"/>
      <c r="R73" s="43"/>
      <c r="S73" s="92"/>
      <c r="T73" s="43"/>
      <c r="U73" s="43"/>
      <c r="V73" s="43"/>
      <c r="W73" s="43"/>
      <c r="X73" s="92"/>
      <c r="Y73" s="43"/>
      <c r="Z73" s="43"/>
      <c r="AA73" s="43"/>
      <c r="AB73" s="43"/>
      <c r="AC73" s="43"/>
      <c r="AD73" s="92"/>
      <c r="AG73" s="43"/>
      <c r="AI73" s="43"/>
    </row>
    <row r="74" spans="4:35" s="10" customFormat="1" ht="15">
      <c r="D74" s="130"/>
      <c r="E74" s="131"/>
      <c r="F74" s="43"/>
      <c r="G74" s="43"/>
      <c r="H74" s="43"/>
      <c r="I74" s="43"/>
      <c r="J74" s="43"/>
      <c r="K74" s="43"/>
      <c r="L74" s="43"/>
      <c r="M74" s="109"/>
      <c r="N74" s="92"/>
      <c r="O74" s="43"/>
      <c r="P74" s="43"/>
      <c r="Q74" s="43"/>
      <c r="R74" s="43"/>
      <c r="S74" s="92"/>
      <c r="T74" s="43"/>
      <c r="U74" s="43"/>
      <c r="V74" s="43"/>
      <c r="W74" s="43"/>
      <c r="X74" s="92"/>
      <c r="Y74" s="43"/>
      <c r="Z74" s="43"/>
      <c r="AA74" s="43"/>
      <c r="AB74" s="43"/>
      <c r="AC74" s="43"/>
      <c r="AD74" s="92"/>
      <c r="AG74" s="43"/>
      <c r="AI74" s="43"/>
    </row>
    <row r="75" spans="4:35" s="10" customFormat="1" ht="15">
      <c r="D75" s="130"/>
      <c r="E75" s="131"/>
      <c r="F75" s="43"/>
      <c r="G75" s="43"/>
      <c r="H75" s="43"/>
      <c r="I75" s="43"/>
      <c r="J75" s="43"/>
      <c r="K75" s="43"/>
      <c r="L75" s="43"/>
      <c r="M75" s="109"/>
      <c r="N75" s="92"/>
      <c r="O75" s="43"/>
      <c r="P75" s="43"/>
      <c r="Q75" s="43"/>
      <c r="R75" s="43"/>
      <c r="S75" s="92"/>
      <c r="T75" s="43"/>
      <c r="U75" s="43"/>
      <c r="V75" s="43"/>
      <c r="W75" s="43"/>
      <c r="X75" s="92"/>
      <c r="Y75" s="43"/>
      <c r="Z75" s="43"/>
      <c r="AA75" s="43"/>
      <c r="AB75" s="43"/>
      <c r="AC75" s="43"/>
      <c r="AD75" s="92"/>
      <c r="AG75" s="43"/>
      <c r="AI75" s="43"/>
    </row>
    <row r="76" spans="4:35" s="10" customFormat="1" ht="15">
      <c r="D76" s="130"/>
      <c r="E76" s="131"/>
      <c r="F76" s="43"/>
      <c r="G76" s="43"/>
      <c r="H76" s="43"/>
      <c r="I76" s="43"/>
      <c r="J76" s="43"/>
      <c r="K76" s="43"/>
      <c r="L76" s="43"/>
      <c r="M76" s="109"/>
      <c r="N76" s="92"/>
      <c r="O76" s="43"/>
      <c r="P76" s="43"/>
      <c r="Q76" s="43"/>
      <c r="R76" s="43"/>
      <c r="S76" s="92"/>
      <c r="T76" s="43"/>
      <c r="U76" s="43"/>
      <c r="V76" s="43"/>
      <c r="W76" s="43"/>
      <c r="X76" s="92"/>
      <c r="Y76" s="43"/>
      <c r="Z76" s="43"/>
      <c r="AA76" s="43"/>
      <c r="AB76" s="43"/>
      <c r="AC76" s="43"/>
      <c r="AD76" s="92"/>
      <c r="AG76" s="43"/>
      <c r="AI76" s="43"/>
    </row>
    <row r="77" spans="4:35" s="10" customFormat="1" ht="15">
      <c r="D77" s="130"/>
      <c r="E77" s="131"/>
      <c r="F77" s="43"/>
      <c r="G77" s="43"/>
      <c r="H77" s="43"/>
      <c r="I77" s="43"/>
      <c r="J77" s="43"/>
      <c r="K77" s="43"/>
      <c r="L77" s="43"/>
      <c r="M77" s="109"/>
      <c r="N77" s="92"/>
      <c r="O77" s="43"/>
      <c r="P77" s="43"/>
      <c r="Q77" s="43"/>
      <c r="R77" s="43"/>
      <c r="S77" s="92"/>
      <c r="T77" s="43"/>
      <c r="U77" s="43"/>
      <c r="V77" s="43"/>
      <c r="W77" s="43"/>
      <c r="X77" s="92"/>
      <c r="Y77" s="43"/>
      <c r="Z77" s="43"/>
      <c r="AA77" s="43"/>
      <c r="AB77" s="43"/>
      <c r="AC77" s="43"/>
      <c r="AD77" s="92"/>
      <c r="AG77" s="43"/>
      <c r="AI77" s="43"/>
    </row>
    <row r="78" spans="4:35" s="10" customFormat="1" ht="15">
      <c r="D78" s="130"/>
      <c r="E78" s="131"/>
      <c r="F78" s="43"/>
      <c r="G78" s="43"/>
      <c r="H78" s="43"/>
      <c r="I78" s="43"/>
      <c r="J78" s="43"/>
      <c r="K78" s="43"/>
      <c r="L78" s="43"/>
      <c r="M78" s="109"/>
      <c r="N78" s="92"/>
      <c r="O78" s="43"/>
      <c r="P78" s="43"/>
      <c r="Q78" s="43"/>
      <c r="R78" s="43"/>
      <c r="S78" s="92"/>
      <c r="T78" s="43"/>
      <c r="U78" s="43"/>
      <c r="V78" s="43"/>
      <c r="W78" s="43"/>
      <c r="X78" s="92"/>
      <c r="Y78" s="43"/>
      <c r="Z78" s="43"/>
      <c r="AA78" s="43"/>
      <c r="AB78" s="43"/>
      <c r="AC78" s="43"/>
      <c r="AD78" s="92"/>
      <c r="AG78" s="43"/>
      <c r="AI78" s="43"/>
    </row>
    <row r="79" spans="4:35" s="10" customFormat="1" ht="15">
      <c r="D79" s="130"/>
      <c r="E79" s="131"/>
      <c r="F79" s="43"/>
      <c r="G79" s="43"/>
      <c r="H79" s="43"/>
      <c r="I79" s="43"/>
      <c r="J79" s="43"/>
      <c r="K79" s="43"/>
      <c r="L79" s="43"/>
      <c r="M79" s="109"/>
      <c r="N79" s="92"/>
      <c r="O79" s="43"/>
      <c r="P79" s="43"/>
      <c r="Q79" s="43"/>
      <c r="R79" s="43"/>
      <c r="S79" s="92"/>
      <c r="T79" s="43"/>
      <c r="U79" s="43"/>
      <c r="V79" s="43"/>
      <c r="W79" s="43"/>
      <c r="X79" s="92"/>
      <c r="Y79" s="43"/>
      <c r="Z79" s="43"/>
      <c r="AA79" s="43"/>
      <c r="AB79" s="43"/>
      <c r="AC79" s="43"/>
      <c r="AD79" s="92"/>
      <c r="AG79" s="43"/>
      <c r="AI79" s="43"/>
    </row>
    <row r="80" spans="4:35" s="10" customFormat="1" ht="15">
      <c r="D80" s="130"/>
      <c r="E80" s="131"/>
      <c r="F80" s="43"/>
      <c r="G80" s="43"/>
      <c r="H80" s="43"/>
      <c r="I80" s="43"/>
      <c r="J80" s="43"/>
      <c r="K80" s="43"/>
      <c r="L80" s="43"/>
      <c r="M80" s="109"/>
      <c r="N80" s="92"/>
      <c r="O80" s="43"/>
      <c r="P80" s="43"/>
      <c r="Q80" s="43"/>
      <c r="R80" s="43"/>
      <c r="S80" s="92"/>
      <c r="T80" s="43"/>
      <c r="U80" s="43"/>
      <c r="V80" s="43"/>
      <c r="W80" s="43"/>
      <c r="X80" s="92"/>
      <c r="Y80" s="43"/>
      <c r="Z80" s="43"/>
      <c r="AA80" s="43"/>
      <c r="AB80" s="43"/>
      <c r="AC80" s="43"/>
      <c r="AD80" s="92"/>
      <c r="AG80" s="43"/>
      <c r="AI80" s="43"/>
    </row>
    <row r="81" spans="4:35" s="10" customFormat="1" ht="15">
      <c r="D81" s="130"/>
      <c r="E81" s="131"/>
      <c r="F81" s="43"/>
      <c r="G81" s="43"/>
      <c r="H81" s="43"/>
      <c r="I81" s="43"/>
      <c r="J81" s="43"/>
      <c r="K81" s="43"/>
      <c r="L81" s="43"/>
      <c r="M81" s="109"/>
      <c r="N81" s="92"/>
      <c r="O81" s="43"/>
      <c r="P81" s="43"/>
      <c r="Q81" s="43"/>
      <c r="R81" s="43"/>
      <c r="S81" s="92"/>
      <c r="T81" s="43"/>
      <c r="U81" s="43"/>
      <c r="V81" s="43"/>
      <c r="W81" s="43"/>
      <c r="X81" s="92"/>
      <c r="Y81" s="43"/>
      <c r="Z81" s="43"/>
      <c r="AA81" s="43"/>
      <c r="AB81" s="43"/>
      <c r="AC81" s="43"/>
      <c r="AD81" s="92"/>
      <c r="AG81" s="43"/>
      <c r="AI81" s="43"/>
    </row>
    <row r="82" spans="4:35" s="10" customFormat="1" ht="15">
      <c r="D82" s="130"/>
      <c r="E82" s="131"/>
      <c r="F82" s="43"/>
      <c r="G82" s="43"/>
      <c r="H82" s="43"/>
      <c r="I82" s="43"/>
      <c r="J82" s="43"/>
      <c r="K82" s="43"/>
      <c r="L82" s="43"/>
      <c r="M82" s="109"/>
      <c r="N82" s="92"/>
      <c r="O82" s="43"/>
      <c r="P82" s="43"/>
      <c r="Q82" s="43"/>
      <c r="R82" s="43"/>
      <c r="S82" s="92"/>
      <c r="T82" s="43"/>
      <c r="U82" s="43"/>
      <c r="V82" s="43"/>
      <c r="W82" s="43"/>
      <c r="X82" s="92"/>
      <c r="Y82" s="43"/>
      <c r="Z82" s="43"/>
      <c r="AA82" s="43"/>
      <c r="AB82" s="43"/>
      <c r="AC82" s="43"/>
      <c r="AD82" s="92"/>
      <c r="AG82" s="43"/>
      <c r="AI82" s="43"/>
    </row>
    <row r="83" spans="4:35" s="10" customFormat="1" ht="15">
      <c r="D83" s="130"/>
      <c r="E83" s="131"/>
      <c r="F83" s="43"/>
      <c r="G83" s="43"/>
      <c r="H83" s="43"/>
      <c r="I83" s="43"/>
      <c r="J83" s="43"/>
      <c r="K83" s="43"/>
      <c r="L83" s="43"/>
      <c r="M83" s="109"/>
      <c r="N83" s="92"/>
      <c r="O83" s="43"/>
      <c r="P83" s="43"/>
      <c r="Q83" s="43"/>
      <c r="R83" s="43"/>
      <c r="S83" s="92"/>
      <c r="T83" s="43"/>
      <c r="U83" s="43"/>
      <c r="V83" s="43"/>
      <c r="W83" s="43"/>
      <c r="X83" s="92"/>
      <c r="Y83" s="43"/>
      <c r="Z83" s="43"/>
      <c r="AA83" s="43"/>
      <c r="AB83" s="43"/>
      <c r="AC83" s="43"/>
      <c r="AD83" s="92"/>
      <c r="AG83" s="43"/>
      <c r="AI83" s="43"/>
    </row>
    <row r="84" spans="4:35" s="10" customFormat="1" ht="15">
      <c r="D84" s="130"/>
      <c r="E84" s="131"/>
      <c r="F84" s="43"/>
      <c r="G84" s="43"/>
      <c r="H84" s="43"/>
      <c r="I84" s="43"/>
      <c r="J84" s="43"/>
      <c r="K84" s="43"/>
      <c r="L84" s="43"/>
      <c r="M84" s="109"/>
      <c r="N84" s="92"/>
      <c r="O84" s="43"/>
      <c r="P84" s="43"/>
      <c r="Q84" s="43"/>
      <c r="R84" s="43"/>
      <c r="S84" s="92"/>
      <c r="T84" s="43"/>
      <c r="U84" s="43"/>
      <c r="V84" s="43"/>
      <c r="W84" s="43"/>
      <c r="X84" s="92"/>
      <c r="Y84" s="43"/>
      <c r="Z84" s="43"/>
      <c r="AA84" s="43"/>
      <c r="AB84" s="43"/>
      <c r="AC84" s="43"/>
      <c r="AD84" s="92"/>
      <c r="AG84" s="43"/>
      <c r="AI84" s="43"/>
    </row>
    <row r="85" spans="4:35" s="10" customFormat="1" ht="15">
      <c r="D85" s="130"/>
      <c r="E85" s="131"/>
      <c r="F85" s="43"/>
      <c r="G85" s="43"/>
      <c r="H85" s="43"/>
      <c r="I85" s="43"/>
      <c r="J85" s="43"/>
      <c r="K85" s="43"/>
      <c r="L85" s="43"/>
      <c r="M85" s="109"/>
      <c r="N85" s="92"/>
      <c r="O85" s="43"/>
      <c r="P85" s="43"/>
      <c r="Q85" s="43"/>
      <c r="R85" s="43"/>
      <c r="S85" s="92"/>
      <c r="T85" s="43"/>
      <c r="U85" s="43"/>
      <c r="V85" s="43"/>
      <c r="W85" s="43"/>
      <c r="X85" s="92"/>
      <c r="Y85" s="43"/>
      <c r="Z85" s="43"/>
      <c r="AA85" s="43"/>
      <c r="AB85" s="43"/>
      <c r="AC85" s="43"/>
      <c r="AD85" s="92"/>
      <c r="AG85" s="43"/>
      <c r="AI85" s="43"/>
    </row>
    <row r="86" spans="4:35" s="10" customFormat="1" ht="15">
      <c r="D86" s="130"/>
      <c r="E86" s="131"/>
      <c r="F86" s="43"/>
      <c r="G86" s="43"/>
      <c r="H86" s="43"/>
      <c r="I86" s="43"/>
      <c r="J86" s="43"/>
      <c r="K86" s="43"/>
      <c r="L86" s="43"/>
      <c r="M86" s="109"/>
      <c r="N86" s="92"/>
      <c r="O86" s="43"/>
      <c r="P86" s="43"/>
      <c r="Q86" s="43"/>
      <c r="R86" s="43"/>
      <c r="S86" s="92"/>
      <c r="T86" s="43"/>
      <c r="U86" s="43"/>
      <c r="V86" s="43"/>
      <c r="W86" s="43"/>
      <c r="X86" s="92"/>
      <c r="Y86" s="43"/>
      <c r="Z86" s="43"/>
      <c r="AA86" s="43"/>
      <c r="AB86" s="43"/>
      <c r="AC86" s="43"/>
      <c r="AD86" s="92"/>
      <c r="AG86" s="43"/>
      <c r="AI86" s="43"/>
    </row>
    <row r="87" spans="4:35" s="10" customFormat="1" ht="15">
      <c r="D87" s="130"/>
      <c r="E87" s="131"/>
      <c r="F87" s="43"/>
      <c r="G87" s="43"/>
      <c r="H87" s="43"/>
      <c r="I87" s="43"/>
      <c r="J87" s="43"/>
      <c r="K87" s="43"/>
      <c r="L87" s="43"/>
      <c r="M87" s="109"/>
      <c r="N87" s="92"/>
      <c r="O87" s="43"/>
      <c r="P87" s="43"/>
      <c r="Q87" s="43"/>
      <c r="R87" s="43"/>
      <c r="S87" s="92"/>
      <c r="T87" s="43"/>
      <c r="U87" s="43"/>
      <c r="V87" s="43"/>
      <c r="W87" s="43"/>
      <c r="X87" s="92"/>
      <c r="Y87" s="43"/>
      <c r="Z87" s="43"/>
      <c r="AA87" s="43"/>
      <c r="AB87" s="43"/>
      <c r="AC87" s="43"/>
      <c r="AD87" s="92"/>
      <c r="AG87" s="43"/>
      <c r="AI87" s="43"/>
    </row>
    <row r="88" spans="4:35" s="10" customFormat="1" ht="15">
      <c r="D88" s="130"/>
      <c r="E88" s="131"/>
      <c r="F88" s="43"/>
      <c r="G88" s="43"/>
      <c r="H88" s="43"/>
      <c r="I88" s="43"/>
      <c r="J88" s="43"/>
      <c r="K88" s="43"/>
      <c r="L88" s="43"/>
      <c r="M88" s="109"/>
      <c r="N88" s="92"/>
      <c r="O88" s="43"/>
      <c r="P88" s="43"/>
      <c r="Q88" s="43"/>
      <c r="R88" s="43"/>
      <c r="S88" s="92"/>
      <c r="T88" s="43"/>
      <c r="U88" s="43"/>
      <c r="V88" s="43"/>
      <c r="W88" s="43"/>
      <c r="X88" s="92"/>
      <c r="Y88" s="43"/>
      <c r="Z88" s="43"/>
      <c r="AA88" s="43"/>
      <c r="AB88" s="43"/>
      <c r="AC88" s="43"/>
      <c r="AD88" s="92"/>
      <c r="AG88" s="43"/>
      <c r="AI88" s="43"/>
    </row>
    <row r="89" spans="4:35" s="10" customFormat="1" ht="15">
      <c r="D89" s="130"/>
      <c r="E89" s="131"/>
      <c r="F89" s="43"/>
      <c r="G89" s="43"/>
      <c r="H89" s="43"/>
      <c r="I89" s="43"/>
      <c r="J89" s="43"/>
      <c r="K89" s="43"/>
      <c r="L89" s="43"/>
      <c r="M89" s="109"/>
      <c r="N89" s="92"/>
      <c r="O89" s="43"/>
      <c r="P89" s="43"/>
      <c r="Q89" s="43"/>
      <c r="R89" s="43"/>
      <c r="S89" s="92"/>
      <c r="T89" s="43"/>
      <c r="U89" s="43"/>
      <c r="V89" s="43"/>
      <c r="W89" s="43"/>
      <c r="X89" s="92"/>
      <c r="Y89" s="43"/>
      <c r="Z89" s="43"/>
      <c r="AA89" s="43"/>
      <c r="AB89" s="43"/>
      <c r="AC89" s="43"/>
      <c r="AD89" s="92"/>
      <c r="AG89" s="43"/>
      <c r="AI89" s="43"/>
    </row>
    <row r="90" spans="4:35" s="10" customFormat="1" ht="15">
      <c r="D90" s="130"/>
      <c r="E90" s="131"/>
      <c r="F90" s="43"/>
      <c r="G90" s="43"/>
      <c r="H90" s="43"/>
      <c r="I90" s="43"/>
      <c r="J90" s="43"/>
      <c r="K90" s="43"/>
      <c r="L90" s="43"/>
      <c r="M90" s="109"/>
      <c r="N90" s="92"/>
      <c r="O90" s="43"/>
      <c r="P90" s="43"/>
      <c r="Q90" s="43"/>
      <c r="R90" s="43"/>
      <c r="S90" s="92"/>
      <c r="T90" s="43"/>
      <c r="U90" s="43"/>
      <c r="V90" s="43"/>
      <c r="W90" s="43"/>
      <c r="X90" s="92"/>
      <c r="Y90" s="43"/>
      <c r="Z90" s="43"/>
      <c r="AA90" s="43"/>
      <c r="AB90" s="43"/>
      <c r="AC90" s="43"/>
      <c r="AD90" s="92"/>
      <c r="AG90" s="43"/>
      <c r="AI90" s="43"/>
    </row>
    <row r="91" spans="4:35" s="10" customFormat="1" ht="15">
      <c r="D91" s="130"/>
      <c r="E91" s="131"/>
      <c r="F91" s="43"/>
      <c r="G91" s="43"/>
      <c r="H91" s="43"/>
      <c r="I91" s="43"/>
      <c r="J91" s="43"/>
      <c r="K91" s="43"/>
      <c r="L91" s="43"/>
      <c r="M91" s="109"/>
      <c r="N91" s="92"/>
      <c r="O91" s="43"/>
      <c r="P91" s="43"/>
      <c r="Q91" s="43"/>
      <c r="R91" s="43"/>
      <c r="S91" s="92"/>
      <c r="T91" s="43"/>
      <c r="U91" s="43"/>
      <c r="V91" s="43"/>
      <c r="W91" s="43"/>
      <c r="X91" s="92"/>
      <c r="Y91" s="43"/>
      <c r="Z91" s="43"/>
      <c r="AA91" s="43"/>
      <c r="AB91" s="43"/>
      <c r="AC91" s="43"/>
      <c r="AD91" s="92"/>
      <c r="AG91" s="43"/>
      <c r="AI91" s="43"/>
    </row>
    <row r="92" spans="4:35" s="10" customFormat="1" ht="15">
      <c r="D92" s="130"/>
      <c r="E92" s="131"/>
      <c r="F92" s="43"/>
      <c r="G92" s="43"/>
      <c r="H92" s="43"/>
      <c r="I92" s="43"/>
      <c r="J92" s="43"/>
      <c r="K92" s="43"/>
      <c r="L92" s="43"/>
      <c r="M92" s="109"/>
      <c r="N92" s="92"/>
      <c r="O92" s="43"/>
      <c r="P92" s="43"/>
      <c r="Q92" s="43"/>
      <c r="R92" s="43"/>
      <c r="S92" s="92"/>
      <c r="T92" s="43"/>
      <c r="U92" s="43"/>
      <c r="V92" s="43"/>
      <c r="W92" s="43"/>
      <c r="X92" s="92"/>
      <c r="Y92" s="43"/>
      <c r="Z92" s="43"/>
      <c r="AA92" s="43"/>
      <c r="AB92" s="43"/>
      <c r="AC92" s="43"/>
      <c r="AD92" s="92"/>
      <c r="AG92" s="43"/>
      <c r="AI92" s="43"/>
    </row>
    <row r="93" spans="4:35" s="10" customFormat="1" ht="15">
      <c r="D93" s="130"/>
      <c r="E93" s="131"/>
      <c r="F93" s="43"/>
      <c r="G93" s="43"/>
      <c r="H93" s="43"/>
      <c r="I93" s="43"/>
      <c r="J93" s="43"/>
      <c r="K93" s="43"/>
      <c r="L93" s="43"/>
      <c r="M93" s="109"/>
      <c r="N93" s="92"/>
      <c r="O93" s="43"/>
      <c r="P93" s="43"/>
      <c r="Q93" s="43"/>
      <c r="R93" s="43"/>
      <c r="S93" s="92"/>
      <c r="T93" s="43"/>
      <c r="U93" s="43"/>
      <c r="V93" s="43"/>
      <c r="W93" s="43"/>
      <c r="X93" s="92"/>
      <c r="Y93" s="43"/>
      <c r="Z93" s="43"/>
      <c r="AA93" s="43"/>
      <c r="AB93" s="43"/>
      <c r="AC93" s="43"/>
      <c r="AD93" s="92"/>
      <c r="AG93" s="43"/>
      <c r="AI93" s="43"/>
    </row>
    <row r="94" spans="4:35" s="10" customFormat="1" ht="15">
      <c r="D94" s="130"/>
      <c r="E94" s="131"/>
      <c r="F94" s="43"/>
      <c r="G94" s="43"/>
      <c r="H94" s="43"/>
      <c r="I94" s="43"/>
      <c r="J94" s="43"/>
      <c r="K94" s="43"/>
      <c r="L94" s="43"/>
      <c r="M94" s="109"/>
      <c r="N94" s="92"/>
      <c r="O94" s="43"/>
      <c r="P94" s="43"/>
      <c r="Q94" s="43"/>
      <c r="R94" s="43"/>
      <c r="S94" s="92"/>
      <c r="T94" s="43"/>
      <c r="U94" s="43"/>
      <c r="V94" s="43"/>
      <c r="W94" s="43"/>
      <c r="X94" s="92"/>
      <c r="Y94" s="43"/>
      <c r="Z94" s="43"/>
      <c r="AA94" s="43"/>
      <c r="AB94" s="43"/>
      <c r="AC94" s="43"/>
      <c r="AD94" s="92"/>
      <c r="AG94" s="43"/>
      <c r="AI94" s="43"/>
    </row>
    <row r="95" spans="4:35" s="10" customFormat="1" ht="15">
      <c r="D95" s="130"/>
      <c r="E95" s="131"/>
      <c r="F95" s="43"/>
      <c r="G95" s="43"/>
      <c r="H95" s="43"/>
      <c r="I95" s="43"/>
      <c r="J95" s="43"/>
      <c r="K95" s="43"/>
      <c r="L95" s="43"/>
      <c r="M95" s="109"/>
      <c r="N95" s="92"/>
      <c r="O95" s="43"/>
      <c r="P95" s="43"/>
      <c r="Q95" s="43"/>
      <c r="R95" s="43"/>
      <c r="S95" s="92"/>
      <c r="T95" s="43"/>
      <c r="U95" s="43"/>
      <c r="V95" s="43"/>
      <c r="W95" s="43"/>
      <c r="X95" s="92"/>
      <c r="Y95" s="43"/>
      <c r="Z95" s="43"/>
      <c r="AA95" s="43"/>
      <c r="AB95" s="43"/>
      <c r="AC95" s="43"/>
      <c r="AD95" s="92"/>
      <c r="AG95" s="43"/>
      <c r="AI95" s="43"/>
    </row>
    <row r="96" spans="4:35" s="10" customFormat="1" ht="15">
      <c r="D96" s="130"/>
      <c r="E96" s="131"/>
      <c r="F96" s="43"/>
      <c r="G96" s="43"/>
      <c r="H96" s="43"/>
      <c r="I96" s="43"/>
      <c r="J96" s="43"/>
      <c r="K96" s="43"/>
      <c r="L96" s="43"/>
      <c r="M96" s="109"/>
      <c r="N96" s="92"/>
      <c r="O96" s="43"/>
      <c r="P96" s="43"/>
      <c r="Q96" s="43"/>
      <c r="R96" s="43"/>
      <c r="S96" s="92"/>
      <c r="T96" s="43"/>
      <c r="U96" s="43"/>
      <c r="V96" s="43"/>
      <c r="W96" s="43"/>
      <c r="X96" s="92"/>
      <c r="Y96" s="43"/>
      <c r="Z96" s="43"/>
      <c r="AA96" s="43"/>
      <c r="AB96" s="43"/>
      <c r="AC96" s="43"/>
      <c r="AD96" s="92"/>
      <c r="AG96" s="43"/>
      <c r="AI96" s="43"/>
    </row>
    <row r="97" spans="4:35" s="10" customFormat="1" ht="15">
      <c r="D97" s="130"/>
      <c r="E97" s="131"/>
      <c r="F97" s="43"/>
      <c r="G97" s="43"/>
      <c r="H97" s="43"/>
      <c r="I97" s="43"/>
      <c r="J97" s="43"/>
      <c r="K97" s="43"/>
      <c r="L97" s="43"/>
      <c r="M97" s="109"/>
      <c r="N97" s="92"/>
      <c r="O97" s="43"/>
      <c r="P97" s="43"/>
      <c r="Q97" s="43"/>
      <c r="R97" s="43"/>
      <c r="S97" s="92"/>
      <c r="T97" s="43"/>
      <c r="U97" s="43"/>
      <c r="V97" s="43"/>
      <c r="W97" s="43"/>
      <c r="X97" s="92"/>
      <c r="Y97" s="43"/>
      <c r="Z97" s="43"/>
      <c r="AA97" s="43"/>
      <c r="AB97" s="43"/>
      <c r="AC97" s="43"/>
      <c r="AD97" s="92"/>
      <c r="AG97" s="43"/>
      <c r="AI97" s="43"/>
    </row>
    <row r="98" spans="4:35" s="10" customFormat="1" ht="15">
      <c r="D98" s="130"/>
      <c r="E98" s="131"/>
      <c r="F98" s="43"/>
      <c r="G98" s="43"/>
      <c r="H98" s="43"/>
      <c r="I98" s="43"/>
      <c r="J98" s="43"/>
      <c r="K98" s="43"/>
      <c r="L98" s="43"/>
      <c r="M98" s="109"/>
      <c r="N98" s="92"/>
      <c r="O98" s="43"/>
      <c r="P98" s="43"/>
      <c r="Q98" s="43"/>
      <c r="R98" s="43"/>
      <c r="S98" s="92"/>
      <c r="T98" s="43"/>
      <c r="U98" s="43"/>
      <c r="V98" s="43"/>
      <c r="W98" s="43"/>
      <c r="X98" s="92"/>
      <c r="Y98" s="43"/>
      <c r="Z98" s="43"/>
      <c r="AA98" s="43"/>
      <c r="AB98" s="43"/>
      <c r="AC98" s="43"/>
      <c r="AD98" s="92"/>
      <c r="AG98" s="43"/>
      <c r="AI98" s="43"/>
    </row>
    <row r="99" spans="4:35" s="10" customFormat="1" ht="15">
      <c r="D99" s="130"/>
      <c r="E99" s="131"/>
      <c r="F99" s="43"/>
      <c r="G99" s="43"/>
      <c r="H99" s="43"/>
      <c r="I99" s="43"/>
      <c r="J99" s="43"/>
      <c r="K99" s="43"/>
      <c r="L99" s="43"/>
      <c r="M99" s="109"/>
      <c r="N99" s="92"/>
      <c r="O99" s="43"/>
      <c r="P99" s="43"/>
      <c r="Q99" s="43"/>
      <c r="R99" s="43"/>
      <c r="S99" s="92"/>
      <c r="T99" s="43"/>
      <c r="U99" s="43"/>
      <c r="V99" s="43"/>
      <c r="W99" s="43"/>
      <c r="X99" s="92"/>
      <c r="Y99" s="43"/>
      <c r="Z99" s="43"/>
      <c r="AA99" s="43"/>
      <c r="AB99" s="43"/>
      <c r="AC99" s="43"/>
      <c r="AD99" s="92"/>
      <c r="AG99" s="43"/>
      <c r="AI99" s="43"/>
    </row>
    <row r="100" spans="4:35" s="10" customFormat="1" ht="15">
      <c r="D100" s="130"/>
      <c r="E100" s="131"/>
      <c r="F100" s="43"/>
      <c r="G100" s="43"/>
      <c r="H100" s="43"/>
      <c r="I100" s="43"/>
      <c r="J100" s="43"/>
      <c r="K100" s="43"/>
      <c r="L100" s="43"/>
      <c r="M100" s="109"/>
      <c r="N100" s="92"/>
      <c r="O100" s="43"/>
      <c r="P100" s="43"/>
      <c r="Q100" s="43"/>
      <c r="R100" s="43"/>
      <c r="S100" s="92"/>
      <c r="T100" s="43"/>
      <c r="U100" s="43"/>
      <c r="V100" s="43"/>
      <c r="W100" s="43"/>
      <c r="X100" s="92"/>
      <c r="Y100" s="43"/>
      <c r="Z100" s="43"/>
      <c r="AA100" s="43"/>
      <c r="AB100" s="43"/>
      <c r="AC100" s="43"/>
      <c r="AD100" s="92"/>
      <c r="AG100" s="43"/>
      <c r="AI100" s="43"/>
    </row>
    <row r="101" spans="4:35" s="10" customFormat="1" ht="15">
      <c r="D101" s="130"/>
      <c r="E101" s="131"/>
      <c r="F101" s="43"/>
      <c r="G101" s="43"/>
      <c r="H101" s="43"/>
      <c r="I101" s="43"/>
      <c r="J101" s="43"/>
      <c r="K101" s="43"/>
      <c r="L101" s="43"/>
      <c r="M101" s="109"/>
      <c r="N101" s="92"/>
      <c r="O101" s="43"/>
      <c r="P101" s="43"/>
      <c r="Q101" s="43"/>
      <c r="R101" s="43"/>
      <c r="S101" s="92"/>
      <c r="T101" s="43"/>
      <c r="U101" s="43"/>
      <c r="V101" s="43"/>
      <c r="W101" s="43"/>
      <c r="X101" s="92"/>
      <c r="Y101" s="43"/>
      <c r="Z101" s="43"/>
      <c r="AA101" s="43"/>
      <c r="AB101" s="43"/>
      <c r="AC101" s="43"/>
      <c r="AD101" s="92"/>
      <c r="AG101" s="43"/>
      <c r="AI101" s="43"/>
    </row>
    <row r="102" spans="4:35" s="10" customFormat="1" ht="15">
      <c r="D102" s="130"/>
      <c r="E102" s="131"/>
      <c r="F102" s="43"/>
      <c r="G102" s="43"/>
      <c r="H102" s="43"/>
      <c r="I102" s="43"/>
      <c r="J102" s="43"/>
      <c r="K102" s="43"/>
      <c r="L102" s="43"/>
      <c r="M102" s="109"/>
      <c r="N102" s="92"/>
      <c r="O102" s="43"/>
      <c r="P102" s="43"/>
      <c r="Q102" s="43"/>
      <c r="R102" s="43"/>
      <c r="S102" s="92"/>
      <c r="T102" s="43"/>
      <c r="U102" s="43"/>
      <c r="V102" s="43"/>
      <c r="W102" s="43"/>
      <c r="X102" s="92"/>
      <c r="Y102" s="43"/>
      <c r="Z102" s="43"/>
      <c r="AA102" s="43"/>
      <c r="AB102" s="43"/>
      <c r="AC102" s="43"/>
      <c r="AD102" s="92"/>
      <c r="AG102" s="43"/>
      <c r="AI102" s="43"/>
    </row>
    <row r="103" spans="4:35" s="10" customFormat="1" ht="15">
      <c r="D103" s="130"/>
      <c r="E103" s="131"/>
      <c r="F103" s="43"/>
      <c r="G103" s="43"/>
      <c r="H103" s="43"/>
      <c r="I103" s="43"/>
      <c r="J103" s="43"/>
      <c r="K103" s="43"/>
      <c r="L103" s="43"/>
      <c r="M103" s="109"/>
      <c r="N103" s="92"/>
      <c r="O103" s="43"/>
      <c r="P103" s="43"/>
      <c r="Q103" s="43"/>
      <c r="R103" s="43"/>
      <c r="S103" s="92"/>
      <c r="T103" s="43"/>
      <c r="U103" s="43"/>
      <c r="V103" s="43"/>
      <c r="W103" s="43"/>
      <c r="X103" s="92"/>
      <c r="Y103" s="43"/>
      <c r="Z103" s="43"/>
      <c r="AA103" s="43"/>
      <c r="AB103" s="43"/>
      <c r="AC103" s="43"/>
      <c r="AD103" s="92"/>
      <c r="AG103" s="43"/>
      <c r="AI103" s="43"/>
    </row>
    <row r="104" spans="4:35" s="10" customFormat="1" ht="15">
      <c r="D104" s="130"/>
      <c r="E104" s="131"/>
      <c r="F104" s="43"/>
      <c r="G104" s="43"/>
      <c r="H104" s="43"/>
      <c r="I104" s="43"/>
      <c r="J104" s="43"/>
      <c r="K104" s="43"/>
      <c r="L104" s="43"/>
      <c r="M104" s="109"/>
      <c r="N104" s="92"/>
      <c r="O104" s="43"/>
      <c r="P104" s="43"/>
      <c r="Q104" s="43"/>
      <c r="R104" s="43"/>
      <c r="S104" s="92"/>
      <c r="T104" s="43"/>
      <c r="U104" s="43"/>
      <c r="V104" s="43"/>
      <c r="W104" s="43"/>
      <c r="X104" s="92"/>
      <c r="Y104" s="43"/>
      <c r="Z104" s="43"/>
      <c r="AA104" s="43"/>
      <c r="AB104" s="43"/>
      <c r="AC104" s="43"/>
      <c r="AD104" s="92"/>
      <c r="AG104" s="43"/>
      <c r="AI104" s="43"/>
    </row>
    <row r="105" spans="4:35" s="10" customFormat="1" ht="15">
      <c r="D105" s="130"/>
      <c r="E105" s="131"/>
      <c r="F105" s="43"/>
      <c r="G105" s="43"/>
      <c r="H105" s="43"/>
      <c r="I105" s="43"/>
      <c r="J105" s="43"/>
      <c r="K105" s="43"/>
      <c r="L105" s="43"/>
      <c r="M105" s="109"/>
      <c r="N105" s="92"/>
      <c r="O105" s="43"/>
      <c r="P105" s="43"/>
      <c r="Q105" s="43"/>
      <c r="R105" s="43"/>
      <c r="S105" s="92"/>
      <c r="T105" s="43"/>
      <c r="U105" s="43"/>
      <c r="V105" s="43"/>
      <c r="W105" s="43"/>
      <c r="X105" s="92"/>
      <c r="Y105" s="43"/>
      <c r="Z105" s="43"/>
      <c r="AA105" s="43"/>
      <c r="AB105" s="43"/>
      <c r="AC105" s="43"/>
      <c r="AD105" s="92"/>
      <c r="AG105" s="43"/>
      <c r="AI105" s="43"/>
    </row>
    <row r="106" spans="4:35" s="10" customFormat="1" ht="15">
      <c r="D106" s="130"/>
      <c r="E106" s="131"/>
      <c r="F106" s="43"/>
      <c r="G106" s="43"/>
      <c r="H106" s="43"/>
      <c r="I106" s="43"/>
      <c r="J106" s="43"/>
      <c r="K106" s="43"/>
      <c r="L106" s="43"/>
      <c r="M106" s="109"/>
      <c r="N106" s="92"/>
      <c r="O106" s="43"/>
      <c r="P106" s="43"/>
      <c r="Q106" s="43"/>
      <c r="R106" s="43"/>
      <c r="S106" s="92"/>
      <c r="T106" s="43"/>
      <c r="U106" s="43"/>
      <c r="V106" s="43"/>
      <c r="W106" s="43"/>
      <c r="X106" s="92"/>
      <c r="Y106" s="43"/>
      <c r="Z106" s="43"/>
      <c r="AA106" s="43"/>
      <c r="AB106" s="43"/>
      <c r="AC106" s="43"/>
      <c r="AD106" s="92"/>
      <c r="AG106" s="43"/>
      <c r="AI106" s="43"/>
    </row>
    <row r="107" spans="4:35" s="10" customFormat="1" ht="15">
      <c r="D107" s="130"/>
      <c r="E107" s="131"/>
      <c r="F107" s="43"/>
      <c r="G107" s="43"/>
      <c r="H107" s="43"/>
      <c r="I107" s="43"/>
      <c r="J107" s="43"/>
      <c r="K107" s="43"/>
      <c r="L107" s="43"/>
      <c r="M107" s="109"/>
      <c r="N107" s="92"/>
      <c r="O107" s="43"/>
      <c r="P107" s="43"/>
      <c r="Q107" s="43"/>
      <c r="R107" s="43"/>
      <c r="S107" s="92"/>
      <c r="T107" s="43"/>
      <c r="U107" s="43"/>
      <c r="V107" s="43"/>
      <c r="W107" s="43"/>
      <c r="X107" s="92"/>
      <c r="Y107" s="43"/>
      <c r="Z107" s="43"/>
      <c r="AA107" s="43"/>
      <c r="AB107" s="43"/>
      <c r="AC107" s="43"/>
      <c r="AD107" s="92"/>
      <c r="AG107" s="43"/>
      <c r="AI107" s="43"/>
    </row>
    <row r="108" spans="4:35" s="10" customFormat="1" ht="15">
      <c r="D108" s="130"/>
      <c r="E108" s="131"/>
      <c r="F108" s="43"/>
      <c r="G108" s="43"/>
      <c r="H108" s="43"/>
      <c r="I108" s="43"/>
      <c r="J108" s="43"/>
      <c r="K108" s="43"/>
      <c r="L108" s="43"/>
      <c r="M108" s="109"/>
      <c r="N108" s="92"/>
      <c r="O108" s="43"/>
      <c r="P108" s="43"/>
      <c r="Q108" s="43"/>
      <c r="R108" s="43"/>
      <c r="S108" s="92"/>
      <c r="T108" s="43"/>
      <c r="U108" s="43"/>
      <c r="V108" s="43"/>
      <c r="W108" s="43"/>
      <c r="X108" s="92"/>
      <c r="Y108" s="43"/>
      <c r="Z108" s="43"/>
      <c r="AA108" s="43"/>
      <c r="AB108" s="43"/>
      <c r="AC108" s="43"/>
      <c r="AD108" s="92"/>
      <c r="AG108" s="43"/>
      <c r="AI108" s="43"/>
    </row>
    <row r="109" spans="4:35" s="10" customFormat="1" ht="15">
      <c r="D109" s="130"/>
      <c r="E109" s="131"/>
      <c r="F109" s="43"/>
      <c r="G109" s="43"/>
      <c r="H109" s="43"/>
      <c r="I109" s="43"/>
      <c r="J109" s="43"/>
      <c r="K109" s="43"/>
      <c r="L109" s="43"/>
      <c r="M109" s="109"/>
      <c r="N109" s="92"/>
      <c r="O109" s="43"/>
      <c r="P109" s="43"/>
      <c r="Q109" s="43"/>
      <c r="R109" s="43"/>
      <c r="S109" s="92"/>
      <c r="T109" s="43"/>
      <c r="U109" s="43"/>
      <c r="V109" s="43"/>
      <c r="W109" s="43"/>
      <c r="X109" s="92"/>
      <c r="Y109" s="43"/>
      <c r="Z109" s="43"/>
      <c r="AA109" s="43"/>
      <c r="AB109" s="43"/>
      <c r="AC109" s="43"/>
      <c r="AD109" s="92"/>
      <c r="AG109" s="43"/>
      <c r="AI109" s="43"/>
    </row>
    <row r="110" spans="4:35" s="10" customFormat="1" ht="15">
      <c r="D110" s="130"/>
      <c r="E110" s="131"/>
      <c r="F110" s="43"/>
      <c r="G110" s="43"/>
      <c r="H110" s="43"/>
      <c r="I110" s="43"/>
      <c r="J110" s="43"/>
      <c r="K110" s="43"/>
      <c r="L110" s="43"/>
      <c r="M110" s="109"/>
      <c r="N110" s="92"/>
      <c r="O110" s="43"/>
      <c r="P110" s="43"/>
      <c r="Q110" s="43"/>
      <c r="R110" s="43"/>
      <c r="S110" s="92"/>
      <c r="T110" s="43"/>
      <c r="U110" s="43"/>
      <c r="V110" s="43"/>
      <c r="W110" s="43"/>
      <c r="X110" s="92"/>
      <c r="Y110" s="43"/>
      <c r="Z110" s="43"/>
      <c r="AA110" s="43"/>
      <c r="AB110" s="43"/>
      <c r="AC110" s="43"/>
      <c r="AD110" s="92"/>
      <c r="AG110" s="43"/>
      <c r="AI110" s="43"/>
    </row>
    <row r="111" spans="4:35" s="10" customFormat="1" ht="15">
      <c r="D111" s="130"/>
      <c r="E111" s="131"/>
      <c r="F111" s="43"/>
      <c r="G111" s="43"/>
      <c r="H111" s="43"/>
      <c r="I111" s="43"/>
      <c r="J111" s="43"/>
      <c r="K111" s="43"/>
      <c r="L111" s="43"/>
      <c r="M111" s="109"/>
      <c r="N111" s="92"/>
      <c r="O111" s="43"/>
      <c r="P111" s="43"/>
      <c r="Q111" s="43"/>
      <c r="R111" s="43"/>
      <c r="S111" s="92"/>
      <c r="T111" s="43"/>
      <c r="U111" s="43"/>
      <c r="V111" s="43"/>
      <c r="W111" s="43"/>
      <c r="X111" s="92"/>
      <c r="Y111" s="43"/>
      <c r="Z111" s="43"/>
      <c r="AA111" s="43"/>
      <c r="AB111" s="43"/>
      <c r="AC111" s="43"/>
      <c r="AD111" s="92"/>
      <c r="AG111" s="43"/>
      <c r="AI111" s="43"/>
    </row>
    <row r="112" spans="4:35" s="10" customFormat="1" ht="15">
      <c r="D112" s="130"/>
      <c r="E112" s="131"/>
      <c r="F112" s="43"/>
      <c r="G112" s="43"/>
      <c r="H112" s="43"/>
      <c r="I112" s="43"/>
      <c r="J112" s="43"/>
      <c r="K112" s="43"/>
      <c r="L112" s="43"/>
      <c r="M112" s="109"/>
      <c r="N112" s="92"/>
      <c r="O112" s="43"/>
      <c r="P112" s="43"/>
      <c r="Q112" s="43"/>
      <c r="R112" s="43"/>
      <c r="S112" s="92"/>
      <c r="T112" s="43"/>
      <c r="U112" s="43"/>
      <c r="V112" s="43"/>
      <c r="W112" s="43"/>
      <c r="X112" s="92"/>
      <c r="Y112" s="43"/>
      <c r="Z112" s="43"/>
      <c r="AA112" s="43"/>
      <c r="AB112" s="43"/>
      <c r="AC112" s="43"/>
      <c r="AD112" s="92"/>
      <c r="AG112" s="43"/>
      <c r="AI112" s="43"/>
    </row>
    <row r="113" spans="4:35" s="10" customFormat="1" ht="15">
      <c r="D113" s="130"/>
      <c r="E113" s="131"/>
      <c r="F113" s="43"/>
      <c r="G113" s="43"/>
      <c r="H113" s="43"/>
      <c r="I113" s="43"/>
      <c r="J113" s="43"/>
      <c r="K113" s="43"/>
      <c r="L113" s="43"/>
      <c r="M113" s="109"/>
      <c r="N113" s="92"/>
      <c r="O113" s="43"/>
      <c r="P113" s="43"/>
      <c r="Q113" s="43"/>
      <c r="R113" s="43"/>
      <c r="S113" s="92"/>
      <c r="T113" s="43"/>
      <c r="U113" s="43"/>
      <c r="V113" s="43"/>
      <c r="W113" s="43"/>
      <c r="X113" s="92"/>
      <c r="Y113" s="43"/>
      <c r="Z113" s="43"/>
      <c r="AA113" s="43"/>
      <c r="AB113" s="43"/>
      <c r="AC113" s="43"/>
      <c r="AD113" s="92"/>
      <c r="AG113" s="43"/>
      <c r="AI113" s="43"/>
    </row>
    <row r="114" spans="4:35" s="10" customFormat="1" ht="15">
      <c r="D114" s="130"/>
      <c r="E114" s="131"/>
      <c r="F114" s="43"/>
      <c r="G114" s="43"/>
      <c r="H114" s="43"/>
      <c r="I114" s="43"/>
      <c r="J114" s="43"/>
      <c r="K114" s="43"/>
      <c r="L114" s="43"/>
      <c r="M114" s="109"/>
      <c r="N114" s="92"/>
      <c r="O114" s="43"/>
      <c r="P114" s="43"/>
      <c r="Q114" s="43"/>
      <c r="R114" s="43"/>
      <c r="S114" s="92"/>
      <c r="T114" s="43"/>
      <c r="U114" s="43"/>
      <c r="V114" s="43"/>
      <c r="W114" s="43"/>
      <c r="X114" s="92"/>
      <c r="Y114" s="43"/>
      <c r="Z114" s="43"/>
      <c r="AA114" s="43"/>
      <c r="AB114" s="43"/>
      <c r="AC114" s="43"/>
      <c r="AD114" s="92"/>
      <c r="AG114" s="43"/>
      <c r="AI114" s="43"/>
    </row>
    <row r="115" spans="4:35" s="10" customFormat="1" ht="15">
      <c r="D115" s="130"/>
      <c r="E115" s="131"/>
      <c r="F115" s="43"/>
      <c r="G115" s="43"/>
      <c r="H115" s="43"/>
      <c r="I115" s="43"/>
      <c r="J115" s="43"/>
      <c r="K115" s="43"/>
      <c r="L115" s="43"/>
      <c r="M115" s="109"/>
      <c r="N115" s="92"/>
      <c r="O115" s="43"/>
      <c r="P115" s="43"/>
      <c r="Q115" s="43"/>
      <c r="R115" s="43"/>
      <c r="S115" s="92"/>
      <c r="T115" s="43"/>
      <c r="U115" s="43"/>
      <c r="V115" s="43"/>
      <c r="W115" s="43"/>
      <c r="X115" s="92"/>
      <c r="Y115" s="43"/>
      <c r="Z115" s="43"/>
      <c r="AA115" s="43"/>
      <c r="AB115" s="43"/>
      <c r="AC115" s="43"/>
      <c r="AD115" s="92"/>
      <c r="AG115" s="43"/>
      <c r="AI115" s="43"/>
    </row>
    <row r="116" spans="4:35" s="10" customFormat="1" ht="15">
      <c r="D116" s="130"/>
      <c r="E116" s="131"/>
      <c r="F116" s="43"/>
      <c r="G116" s="43"/>
      <c r="H116" s="43"/>
      <c r="I116" s="43"/>
      <c r="J116" s="43"/>
      <c r="K116" s="43"/>
      <c r="L116" s="43"/>
      <c r="M116" s="109"/>
      <c r="N116" s="92"/>
      <c r="O116" s="43"/>
      <c r="P116" s="43"/>
      <c r="Q116" s="43"/>
      <c r="R116" s="43"/>
      <c r="S116" s="92"/>
      <c r="T116" s="43"/>
      <c r="U116" s="43"/>
      <c r="V116" s="43"/>
      <c r="W116" s="43"/>
      <c r="X116" s="92"/>
      <c r="Y116" s="43"/>
      <c r="Z116" s="43"/>
      <c r="AA116" s="43"/>
      <c r="AB116" s="43"/>
      <c r="AC116" s="43"/>
      <c r="AD116" s="92"/>
      <c r="AG116" s="43"/>
      <c r="AI116" s="43"/>
    </row>
    <row r="117" spans="4:35" s="10" customFormat="1" ht="15">
      <c r="D117" s="130"/>
      <c r="E117" s="131"/>
      <c r="F117" s="43"/>
      <c r="G117" s="43"/>
      <c r="H117" s="43"/>
      <c r="I117" s="43"/>
      <c r="J117" s="43"/>
      <c r="K117" s="43"/>
      <c r="L117" s="43"/>
      <c r="M117" s="109"/>
      <c r="N117" s="92"/>
      <c r="O117" s="43"/>
      <c r="P117" s="43"/>
      <c r="Q117" s="43"/>
      <c r="R117" s="43"/>
      <c r="S117" s="92"/>
      <c r="T117" s="43"/>
      <c r="U117" s="43"/>
      <c r="V117" s="43"/>
      <c r="W117" s="43"/>
      <c r="X117" s="92"/>
      <c r="Y117" s="43"/>
      <c r="Z117" s="43"/>
      <c r="AA117" s="43"/>
      <c r="AB117" s="43"/>
      <c r="AC117" s="43"/>
      <c r="AD117" s="92"/>
      <c r="AG117" s="43"/>
      <c r="AI117" s="43"/>
    </row>
    <row r="118" spans="4:35" s="10" customFormat="1" ht="15">
      <c r="D118" s="130"/>
      <c r="E118" s="131"/>
      <c r="F118" s="43"/>
      <c r="G118" s="43"/>
      <c r="H118" s="43"/>
      <c r="I118" s="43"/>
      <c r="J118" s="43"/>
      <c r="K118" s="43"/>
      <c r="L118" s="43"/>
      <c r="M118" s="109"/>
      <c r="N118" s="92"/>
      <c r="O118" s="43"/>
      <c r="P118" s="43"/>
      <c r="Q118" s="43"/>
      <c r="R118" s="43"/>
      <c r="S118" s="92"/>
      <c r="T118" s="43"/>
      <c r="U118" s="43"/>
      <c r="V118" s="43"/>
      <c r="W118" s="43"/>
      <c r="X118" s="92"/>
      <c r="Y118" s="43"/>
      <c r="Z118" s="43"/>
      <c r="AA118" s="43"/>
      <c r="AB118" s="43"/>
      <c r="AC118" s="43"/>
      <c r="AD118" s="92"/>
      <c r="AG118" s="43"/>
      <c r="AI118" s="43"/>
    </row>
    <row r="119" spans="4:35" s="10" customFormat="1" ht="15">
      <c r="D119" s="130"/>
      <c r="E119" s="131"/>
      <c r="F119" s="43"/>
      <c r="G119" s="43"/>
      <c r="H119" s="43"/>
      <c r="I119" s="43"/>
      <c r="J119" s="43"/>
      <c r="K119" s="43"/>
      <c r="L119" s="43"/>
      <c r="M119" s="109"/>
      <c r="N119" s="92"/>
      <c r="O119" s="43"/>
      <c r="P119" s="43"/>
      <c r="Q119" s="43"/>
      <c r="R119" s="43"/>
      <c r="S119" s="92"/>
      <c r="T119" s="43"/>
      <c r="U119" s="43"/>
      <c r="V119" s="43"/>
      <c r="W119" s="43"/>
      <c r="X119" s="92"/>
      <c r="Y119" s="43"/>
      <c r="Z119" s="43"/>
      <c r="AA119" s="43"/>
      <c r="AB119" s="43"/>
      <c r="AC119" s="43"/>
      <c r="AD119" s="92"/>
      <c r="AG119" s="43"/>
      <c r="AI119" s="43"/>
    </row>
    <row r="120" spans="4:35" s="10" customFormat="1" ht="15">
      <c r="D120" s="130"/>
      <c r="E120" s="131"/>
      <c r="F120" s="43"/>
      <c r="G120" s="43"/>
      <c r="H120" s="43"/>
      <c r="I120" s="43"/>
      <c r="J120" s="43"/>
      <c r="K120" s="43"/>
      <c r="L120" s="43"/>
      <c r="M120" s="109"/>
      <c r="N120" s="92"/>
      <c r="O120" s="43"/>
      <c r="P120" s="43"/>
      <c r="Q120" s="43"/>
      <c r="R120" s="43"/>
      <c r="S120" s="92"/>
      <c r="T120" s="43"/>
      <c r="U120" s="43"/>
      <c r="V120" s="43"/>
      <c r="W120" s="43"/>
      <c r="X120" s="92"/>
      <c r="Y120" s="43"/>
      <c r="Z120" s="43"/>
      <c r="AA120" s="43"/>
      <c r="AB120" s="43"/>
      <c r="AC120" s="43"/>
      <c r="AD120" s="92"/>
      <c r="AG120" s="43"/>
      <c r="AI120" s="43"/>
    </row>
    <row r="121" spans="4:35" s="10" customFormat="1" ht="15">
      <c r="D121" s="130"/>
      <c r="E121" s="131"/>
      <c r="F121" s="43"/>
      <c r="G121" s="43"/>
      <c r="H121" s="43"/>
      <c r="I121" s="43"/>
      <c r="J121" s="43"/>
      <c r="K121" s="43"/>
      <c r="L121" s="43"/>
      <c r="M121" s="109"/>
      <c r="N121" s="92"/>
      <c r="O121" s="43"/>
      <c r="P121" s="43"/>
      <c r="Q121" s="43"/>
      <c r="R121" s="43"/>
      <c r="S121" s="92"/>
      <c r="T121" s="43"/>
      <c r="U121" s="43"/>
      <c r="V121" s="43"/>
      <c r="W121" s="43"/>
      <c r="X121" s="92"/>
      <c r="Y121" s="43"/>
      <c r="Z121" s="43"/>
      <c r="AA121" s="43"/>
      <c r="AB121" s="43"/>
      <c r="AC121" s="43"/>
      <c r="AD121" s="92"/>
      <c r="AG121" s="43"/>
      <c r="AI121" s="43"/>
    </row>
    <row r="122" spans="4:35" s="10" customFormat="1" ht="15">
      <c r="D122" s="130"/>
      <c r="E122" s="131"/>
      <c r="F122" s="43"/>
      <c r="G122" s="43"/>
      <c r="H122" s="43"/>
      <c r="I122" s="43"/>
      <c r="J122" s="43"/>
      <c r="K122" s="43"/>
      <c r="L122" s="43"/>
      <c r="M122" s="109"/>
      <c r="N122" s="92"/>
      <c r="O122" s="43"/>
      <c r="P122" s="43"/>
      <c r="Q122" s="43"/>
      <c r="R122" s="43"/>
      <c r="S122" s="92"/>
      <c r="T122" s="43"/>
      <c r="U122" s="43"/>
      <c r="V122" s="43"/>
      <c r="W122" s="43"/>
      <c r="X122" s="92"/>
      <c r="Y122" s="43"/>
      <c r="Z122" s="43"/>
      <c r="AA122" s="43"/>
      <c r="AB122" s="43"/>
      <c r="AC122" s="43"/>
      <c r="AD122" s="92"/>
      <c r="AG122" s="43"/>
      <c r="AI122" s="43"/>
    </row>
    <row r="123" spans="4:35" s="10" customFormat="1" ht="15">
      <c r="D123" s="130"/>
      <c r="E123" s="131"/>
      <c r="F123" s="43"/>
      <c r="G123" s="43"/>
      <c r="H123" s="43"/>
      <c r="I123" s="43"/>
      <c r="J123" s="43"/>
      <c r="K123" s="43"/>
      <c r="L123" s="43"/>
      <c r="M123" s="109"/>
      <c r="N123" s="92"/>
      <c r="O123" s="43"/>
      <c r="P123" s="43"/>
      <c r="Q123" s="43"/>
      <c r="R123" s="43"/>
      <c r="S123" s="92"/>
      <c r="T123" s="43"/>
      <c r="U123" s="43"/>
      <c r="V123" s="43"/>
      <c r="W123" s="43"/>
      <c r="X123" s="92"/>
      <c r="Y123" s="43"/>
      <c r="Z123" s="43"/>
      <c r="AA123" s="43"/>
      <c r="AB123" s="43"/>
      <c r="AC123" s="43"/>
      <c r="AD123" s="92"/>
      <c r="AG123" s="43"/>
      <c r="AI123" s="43"/>
    </row>
    <row r="124" spans="4:35" s="10" customFormat="1" ht="15">
      <c r="D124" s="130"/>
      <c r="E124" s="131"/>
      <c r="F124" s="43"/>
      <c r="G124" s="43"/>
      <c r="H124" s="43"/>
      <c r="I124" s="43"/>
      <c r="J124" s="43"/>
      <c r="K124" s="43"/>
      <c r="L124" s="43"/>
      <c r="M124" s="109"/>
      <c r="N124" s="92"/>
      <c r="O124" s="43"/>
      <c r="P124" s="43"/>
      <c r="Q124" s="43"/>
      <c r="R124" s="43"/>
      <c r="S124" s="92"/>
      <c r="T124" s="43"/>
      <c r="U124" s="43"/>
      <c r="V124" s="43"/>
      <c r="W124" s="43"/>
      <c r="X124" s="92"/>
      <c r="Y124" s="43"/>
      <c r="Z124" s="43"/>
      <c r="AA124" s="43"/>
      <c r="AB124" s="43"/>
      <c r="AC124" s="43"/>
      <c r="AD124" s="92"/>
      <c r="AG124" s="43"/>
      <c r="AI124" s="43"/>
    </row>
    <row r="125" spans="4:35" s="10" customFormat="1" ht="15">
      <c r="D125" s="130"/>
      <c r="E125" s="131"/>
      <c r="F125" s="43"/>
      <c r="G125" s="43"/>
      <c r="H125" s="43"/>
      <c r="I125" s="43"/>
      <c r="J125" s="43"/>
      <c r="K125" s="43"/>
      <c r="L125" s="43"/>
      <c r="M125" s="109"/>
      <c r="N125" s="92"/>
      <c r="O125" s="43"/>
      <c r="P125" s="43"/>
      <c r="Q125" s="43"/>
      <c r="R125" s="43"/>
      <c r="S125" s="92"/>
      <c r="T125" s="43"/>
      <c r="U125" s="43"/>
      <c r="V125" s="43"/>
      <c r="W125" s="43"/>
      <c r="X125" s="92"/>
      <c r="Y125" s="43"/>
      <c r="Z125" s="43"/>
      <c r="AA125" s="43"/>
      <c r="AB125" s="43"/>
      <c r="AC125" s="43"/>
      <c r="AD125" s="92"/>
      <c r="AG125" s="43"/>
      <c r="AI125" s="43"/>
    </row>
    <row r="126" spans="4:35" s="10" customFormat="1" ht="15">
      <c r="D126" s="130"/>
      <c r="E126" s="131"/>
      <c r="F126" s="43"/>
      <c r="G126" s="43"/>
      <c r="H126" s="43"/>
      <c r="I126" s="43"/>
      <c r="J126" s="43"/>
      <c r="K126" s="43"/>
      <c r="L126" s="43"/>
      <c r="M126" s="109"/>
      <c r="N126" s="92"/>
      <c r="O126" s="43"/>
      <c r="P126" s="43"/>
      <c r="Q126" s="43"/>
      <c r="R126" s="43"/>
      <c r="S126" s="92"/>
      <c r="T126" s="43"/>
      <c r="U126" s="43"/>
      <c r="V126" s="43"/>
      <c r="W126" s="43"/>
      <c r="X126" s="92"/>
      <c r="Y126" s="43"/>
      <c r="Z126" s="43"/>
      <c r="AA126" s="43"/>
      <c r="AB126" s="43"/>
      <c r="AC126" s="43"/>
      <c r="AD126" s="92"/>
      <c r="AG126" s="43"/>
      <c r="AI126" s="43"/>
    </row>
    <row r="127" spans="4:35" s="10" customFormat="1" ht="15">
      <c r="D127" s="130"/>
      <c r="E127" s="131"/>
      <c r="F127" s="43"/>
      <c r="G127" s="43"/>
      <c r="H127" s="43"/>
      <c r="I127" s="43"/>
      <c r="J127" s="43"/>
      <c r="K127" s="43"/>
      <c r="L127" s="43"/>
      <c r="M127" s="109"/>
      <c r="N127" s="92"/>
      <c r="O127" s="43"/>
      <c r="P127" s="43"/>
      <c r="Q127" s="43"/>
      <c r="R127" s="43"/>
      <c r="S127" s="92"/>
      <c r="T127" s="43"/>
      <c r="U127" s="43"/>
      <c r="V127" s="43"/>
      <c r="W127" s="43"/>
      <c r="X127" s="92"/>
      <c r="Y127" s="43"/>
      <c r="Z127" s="43"/>
      <c r="AA127" s="43"/>
      <c r="AB127" s="43"/>
      <c r="AC127" s="43"/>
      <c r="AD127" s="92"/>
      <c r="AG127" s="43"/>
      <c r="AI127" s="43"/>
    </row>
    <row r="128" spans="4:35" s="10" customFormat="1" ht="15">
      <c r="D128" s="130"/>
      <c r="E128" s="131"/>
      <c r="F128" s="43"/>
      <c r="G128" s="43"/>
      <c r="H128" s="43"/>
      <c r="I128" s="43"/>
      <c r="J128" s="43"/>
      <c r="K128" s="43"/>
      <c r="L128" s="43"/>
      <c r="M128" s="109"/>
      <c r="N128" s="92"/>
      <c r="O128" s="43"/>
      <c r="P128" s="43"/>
      <c r="Q128" s="43"/>
      <c r="R128" s="43"/>
      <c r="S128" s="92"/>
      <c r="T128" s="43"/>
      <c r="U128" s="43"/>
      <c r="V128" s="43"/>
      <c r="W128" s="43"/>
      <c r="X128" s="92"/>
      <c r="Y128" s="43"/>
      <c r="Z128" s="43"/>
      <c r="AA128" s="43"/>
      <c r="AB128" s="43"/>
      <c r="AC128" s="43"/>
      <c r="AD128" s="92"/>
      <c r="AG128" s="43"/>
      <c r="AI128" s="43"/>
    </row>
    <row r="129" spans="4:35" s="10" customFormat="1" ht="15">
      <c r="D129" s="130"/>
      <c r="E129" s="131"/>
      <c r="F129" s="43"/>
      <c r="G129" s="43"/>
      <c r="H129" s="43"/>
      <c r="I129" s="43"/>
      <c r="J129" s="43"/>
      <c r="K129" s="43"/>
      <c r="L129" s="43"/>
      <c r="M129" s="109"/>
      <c r="N129" s="92"/>
      <c r="O129" s="43"/>
      <c r="P129" s="43"/>
      <c r="Q129" s="43"/>
      <c r="R129" s="43"/>
      <c r="S129" s="92"/>
      <c r="T129" s="43"/>
      <c r="U129" s="43"/>
      <c r="V129" s="43"/>
      <c r="W129" s="43"/>
      <c r="X129" s="92"/>
      <c r="Y129" s="43"/>
      <c r="Z129" s="43"/>
      <c r="AA129" s="43"/>
      <c r="AB129" s="43"/>
      <c r="AC129" s="43"/>
      <c r="AD129" s="92"/>
      <c r="AG129" s="43"/>
      <c r="AI129" s="43"/>
    </row>
    <row r="130" spans="4:35" s="10" customFormat="1" ht="15">
      <c r="D130" s="130"/>
      <c r="E130" s="131"/>
      <c r="F130" s="43"/>
      <c r="G130" s="43"/>
      <c r="H130" s="43"/>
      <c r="I130" s="43"/>
      <c r="J130" s="43"/>
      <c r="K130" s="43"/>
      <c r="L130" s="43"/>
      <c r="M130" s="109"/>
      <c r="N130" s="92"/>
      <c r="O130" s="43"/>
      <c r="P130" s="43"/>
      <c r="Q130" s="43"/>
      <c r="R130" s="43"/>
      <c r="S130" s="92"/>
      <c r="T130" s="43"/>
      <c r="U130" s="43"/>
      <c r="V130" s="43"/>
      <c r="W130" s="43"/>
      <c r="X130" s="92"/>
      <c r="Y130" s="43"/>
      <c r="Z130" s="43"/>
      <c r="AA130" s="43"/>
      <c r="AB130" s="43"/>
      <c r="AC130" s="43"/>
      <c r="AD130" s="92"/>
      <c r="AG130" s="43"/>
      <c r="AI130" s="43"/>
    </row>
    <row r="131" spans="4:35" s="10" customFormat="1" ht="15">
      <c r="D131" s="130"/>
      <c r="E131" s="131"/>
      <c r="F131" s="43"/>
      <c r="G131" s="43"/>
      <c r="H131" s="43"/>
      <c r="I131" s="43"/>
      <c r="J131" s="43"/>
      <c r="K131" s="43"/>
      <c r="L131" s="43"/>
      <c r="M131" s="109"/>
      <c r="N131" s="92"/>
      <c r="O131" s="43"/>
      <c r="P131" s="43"/>
      <c r="Q131" s="43"/>
      <c r="R131" s="43"/>
      <c r="S131" s="92"/>
      <c r="T131" s="43"/>
      <c r="U131" s="43"/>
      <c r="V131" s="43"/>
      <c r="W131" s="43"/>
      <c r="X131" s="92"/>
      <c r="Y131" s="43"/>
      <c r="Z131" s="43"/>
      <c r="AA131" s="43"/>
      <c r="AB131" s="43"/>
      <c r="AC131" s="43"/>
      <c r="AD131" s="92"/>
      <c r="AG131" s="43"/>
      <c r="AI131" s="43"/>
    </row>
    <row r="132" spans="4:35" s="10" customFormat="1" ht="15">
      <c r="D132" s="130"/>
      <c r="E132" s="131"/>
      <c r="F132" s="43"/>
      <c r="G132" s="43"/>
      <c r="H132" s="43"/>
      <c r="I132" s="43"/>
      <c r="J132" s="43"/>
      <c r="K132" s="43"/>
      <c r="L132" s="43"/>
      <c r="M132" s="109"/>
      <c r="N132" s="92"/>
      <c r="O132" s="43"/>
      <c r="P132" s="43"/>
      <c r="Q132" s="43"/>
      <c r="R132" s="43"/>
      <c r="S132" s="92"/>
      <c r="T132" s="43"/>
      <c r="U132" s="43"/>
      <c r="V132" s="43"/>
      <c r="W132" s="43"/>
      <c r="X132" s="92"/>
      <c r="Y132" s="43"/>
      <c r="Z132" s="43"/>
      <c r="AA132" s="43"/>
      <c r="AB132" s="43"/>
      <c r="AC132" s="43"/>
      <c r="AD132" s="92"/>
      <c r="AG132" s="43"/>
      <c r="AI132" s="43"/>
    </row>
    <row r="133" spans="4:35" s="10" customFormat="1" ht="15">
      <c r="D133" s="130"/>
      <c r="E133" s="131"/>
      <c r="F133" s="43"/>
      <c r="G133" s="43"/>
      <c r="H133" s="43"/>
      <c r="I133" s="43"/>
      <c r="J133" s="43"/>
      <c r="K133" s="43"/>
      <c r="L133" s="43"/>
      <c r="M133" s="109"/>
      <c r="N133" s="92"/>
      <c r="O133" s="43"/>
      <c r="P133" s="43"/>
      <c r="Q133" s="43"/>
      <c r="R133" s="43"/>
      <c r="S133" s="92"/>
      <c r="T133" s="43"/>
      <c r="U133" s="43"/>
      <c r="V133" s="43"/>
      <c r="W133" s="43"/>
      <c r="X133" s="92"/>
      <c r="Y133" s="43"/>
      <c r="Z133" s="43"/>
      <c r="AA133" s="43"/>
      <c r="AB133" s="43"/>
      <c r="AC133" s="43"/>
      <c r="AD133" s="92"/>
      <c r="AG133" s="43"/>
      <c r="AI133" s="43"/>
    </row>
    <row r="134" spans="4:35" s="10" customFormat="1" ht="15">
      <c r="D134" s="130"/>
      <c r="E134" s="131"/>
      <c r="F134" s="43"/>
      <c r="G134" s="43"/>
      <c r="H134" s="43"/>
      <c r="I134" s="43"/>
      <c r="J134" s="43"/>
      <c r="K134" s="43"/>
      <c r="L134" s="43"/>
      <c r="M134" s="109"/>
      <c r="N134" s="92"/>
      <c r="O134" s="43"/>
      <c r="P134" s="43"/>
      <c r="Q134" s="43"/>
      <c r="R134" s="43"/>
      <c r="S134" s="92"/>
      <c r="T134" s="43"/>
      <c r="U134" s="43"/>
      <c r="V134" s="43"/>
      <c r="W134" s="43"/>
      <c r="X134" s="92"/>
      <c r="Y134" s="43"/>
      <c r="Z134" s="43"/>
      <c r="AA134" s="43"/>
      <c r="AB134" s="43"/>
      <c r="AC134" s="43"/>
      <c r="AD134" s="92"/>
      <c r="AG134" s="43"/>
      <c r="AI134" s="43"/>
    </row>
    <row r="135" spans="4:35" s="10" customFormat="1" ht="15">
      <c r="D135" s="130"/>
      <c r="E135" s="131"/>
      <c r="F135" s="43"/>
      <c r="G135" s="43"/>
      <c r="H135" s="43"/>
      <c r="I135" s="43"/>
      <c r="J135" s="43"/>
      <c r="K135" s="43"/>
      <c r="L135" s="43"/>
      <c r="M135" s="109"/>
      <c r="N135" s="92"/>
      <c r="O135" s="43"/>
      <c r="P135" s="43"/>
      <c r="Q135" s="43"/>
      <c r="R135" s="43"/>
      <c r="S135" s="92"/>
      <c r="T135" s="43"/>
      <c r="U135" s="43"/>
      <c r="V135" s="43"/>
      <c r="W135" s="43"/>
      <c r="X135" s="92"/>
      <c r="Y135" s="43"/>
      <c r="Z135" s="43"/>
      <c r="AA135" s="43"/>
      <c r="AB135" s="43"/>
      <c r="AC135" s="43"/>
      <c r="AD135" s="92"/>
      <c r="AG135" s="43"/>
      <c r="AI135" s="43"/>
    </row>
    <row r="136" spans="4:35" s="10" customFormat="1" ht="15">
      <c r="D136" s="130"/>
      <c r="E136" s="131"/>
      <c r="F136" s="43"/>
      <c r="G136" s="43"/>
      <c r="H136" s="43"/>
      <c r="I136" s="43"/>
      <c r="J136" s="43"/>
      <c r="K136" s="43"/>
      <c r="L136" s="43"/>
      <c r="M136" s="109"/>
      <c r="N136" s="92"/>
      <c r="O136" s="43"/>
      <c r="P136" s="43"/>
      <c r="Q136" s="43"/>
      <c r="R136" s="43"/>
      <c r="S136" s="92"/>
      <c r="T136" s="43"/>
      <c r="U136" s="43"/>
      <c r="V136" s="43"/>
      <c r="W136" s="43"/>
      <c r="X136" s="92"/>
      <c r="Y136" s="43"/>
      <c r="Z136" s="43"/>
      <c r="AA136" s="43"/>
      <c r="AB136" s="43"/>
      <c r="AC136" s="43"/>
      <c r="AD136" s="92"/>
      <c r="AG136" s="43"/>
      <c r="AI136" s="43"/>
    </row>
    <row r="137" spans="4:35" s="10" customFormat="1" ht="15">
      <c r="D137" s="130"/>
      <c r="E137" s="131"/>
      <c r="F137" s="43"/>
      <c r="G137" s="43"/>
      <c r="H137" s="43"/>
      <c r="I137" s="43"/>
      <c r="J137" s="43"/>
      <c r="K137" s="43"/>
      <c r="L137" s="43"/>
      <c r="M137" s="109"/>
      <c r="N137" s="92"/>
      <c r="O137" s="43"/>
      <c r="P137" s="43"/>
      <c r="Q137" s="43"/>
      <c r="R137" s="43"/>
      <c r="S137" s="92"/>
      <c r="T137" s="43"/>
      <c r="U137" s="43"/>
      <c r="V137" s="43"/>
      <c r="W137" s="43"/>
      <c r="X137" s="92"/>
      <c r="Y137" s="43"/>
      <c r="Z137" s="43"/>
      <c r="AA137" s="43"/>
      <c r="AB137" s="43"/>
      <c r="AC137" s="43"/>
      <c r="AD137" s="92"/>
      <c r="AG137" s="43"/>
      <c r="AI137" s="43"/>
    </row>
    <row r="138" spans="4:35" s="10" customFormat="1" ht="15">
      <c r="D138" s="130"/>
      <c r="E138" s="131"/>
      <c r="F138" s="43"/>
      <c r="G138" s="43"/>
      <c r="H138" s="43"/>
      <c r="I138" s="43"/>
      <c r="J138" s="43"/>
      <c r="K138" s="43"/>
      <c r="L138" s="43"/>
      <c r="M138" s="109"/>
      <c r="N138" s="92"/>
      <c r="O138" s="43"/>
      <c r="P138" s="43"/>
      <c r="Q138" s="43"/>
      <c r="R138" s="43"/>
      <c r="S138" s="92"/>
      <c r="T138" s="43"/>
      <c r="U138" s="43"/>
      <c r="V138" s="43"/>
      <c r="W138" s="43"/>
      <c r="X138" s="92"/>
      <c r="Y138" s="43"/>
      <c r="Z138" s="43"/>
      <c r="AA138" s="43"/>
      <c r="AB138" s="43"/>
      <c r="AC138" s="43"/>
      <c r="AD138" s="92"/>
      <c r="AG138" s="43"/>
      <c r="AI138" s="43"/>
    </row>
    <row r="139" spans="4:35" s="10" customFormat="1" ht="15">
      <c r="D139" s="130"/>
      <c r="E139" s="131"/>
      <c r="F139" s="43"/>
      <c r="G139" s="43"/>
      <c r="H139" s="43"/>
      <c r="I139" s="43"/>
      <c r="J139" s="43"/>
      <c r="K139" s="43"/>
      <c r="L139" s="43"/>
      <c r="M139" s="109"/>
      <c r="N139" s="92"/>
      <c r="O139" s="43"/>
      <c r="P139" s="43"/>
      <c r="Q139" s="43"/>
      <c r="R139" s="43"/>
      <c r="S139" s="92"/>
      <c r="T139" s="43"/>
      <c r="U139" s="43"/>
      <c r="V139" s="43"/>
      <c r="W139" s="43"/>
      <c r="X139" s="92"/>
      <c r="Y139" s="43"/>
      <c r="Z139" s="43"/>
      <c r="AA139" s="43"/>
      <c r="AB139" s="43"/>
      <c r="AC139" s="43"/>
      <c r="AD139" s="92"/>
      <c r="AG139" s="43"/>
      <c r="AI139" s="43"/>
    </row>
    <row r="140" spans="4:35" s="10" customFormat="1" ht="15">
      <c r="D140" s="130"/>
      <c r="E140" s="131"/>
      <c r="F140" s="43"/>
      <c r="G140" s="43"/>
      <c r="H140" s="43"/>
      <c r="I140" s="43"/>
      <c r="J140" s="43"/>
      <c r="K140" s="43"/>
      <c r="L140" s="43"/>
      <c r="M140" s="109"/>
      <c r="N140" s="92"/>
      <c r="O140" s="43"/>
      <c r="P140" s="43"/>
      <c r="Q140" s="43"/>
      <c r="R140" s="43"/>
      <c r="S140" s="92"/>
      <c r="T140" s="43"/>
      <c r="U140" s="43"/>
      <c r="V140" s="43"/>
      <c r="W140" s="43"/>
      <c r="X140" s="92"/>
      <c r="Y140" s="43"/>
      <c r="Z140" s="43"/>
      <c r="AA140" s="43"/>
      <c r="AB140" s="43"/>
      <c r="AC140" s="43"/>
      <c r="AD140" s="92"/>
      <c r="AG140" s="43"/>
      <c r="AI140" s="43"/>
    </row>
    <row r="141" spans="4:35" s="10" customFormat="1" ht="15">
      <c r="D141" s="130"/>
      <c r="E141" s="131"/>
      <c r="F141" s="43"/>
      <c r="G141" s="43"/>
      <c r="H141" s="43"/>
      <c r="I141" s="43"/>
      <c r="J141" s="43"/>
      <c r="K141" s="43"/>
      <c r="L141" s="43"/>
      <c r="M141" s="109"/>
      <c r="N141" s="92"/>
      <c r="O141" s="43"/>
      <c r="P141" s="43"/>
      <c r="Q141" s="43"/>
      <c r="R141" s="43"/>
      <c r="S141" s="92"/>
      <c r="T141" s="43"/>
      <c r="U141" s="43"/>
      <c r="V141" s="43"/>
      <c r="W141" s="43"/>
      <c r="X141" s="92"/>
      <c r="Y141" s="43"/>
      <c r="Z141" s="43"/>
      <c r="AA141" s="43"/>
      <c r="AB141" s="43"/>
      <c r="AC141" s="43"/>
      <c r="AD141" s="92"/>
      <c r="AG141" s="43"/>
      <c r="AI141" s="43"/>
    </row>
    <row r="142" spans="4:35" s="10" customFormat="1" ht="15">
      <c r="D142" s="130"/>
      <c r="E142" s="131"/>
      <c r="F142" s="43"/>
      <c r="G142" s="43"/>
      <c r="H142" s="43"/>
      <c r="I142" s="43"/>
      <c r="J142" s="43"/>
      <c r="K142" s="43"/>
      <c r="L142" s="43"/>
      <c r="M142" s="109"/>
      <c r="N142" s="92"/>
      <c r="O142" s="43"/>
      <c r="P142" s="43"/>
      <c r="Q142" s="43"/>
      <c r="R142" s="43"/>
      <c r="S142" s="92"/>
      <c r="T142" s="43"/>
      <c r="U142" s="43"/>
      <c r="V142" s="43"/>
      <c r="W142" s="43"/>
      <c r="X142" s="92"/>
      <c r="Y142" s="43"/>
      <c r="Z142" s="43"/>
      <c r="AA142" s="43"/>
      <c r="AB142" s="43"/>
      <c r="AC142" s="43"/>
      <c r="AD142" s="92"/>
      <c r="AG142" s="43"/>
      <c r="AI142" s="43"/>
    </row>
    <row r="143" spans="4:35" s="10" customFormat="1" ht="15">
      <c r="D143" s="130"/>
      <c r="E143" s="131"/>
      <c r="F143" s="43"/>
      <c r="G143" s="43"/>
      <c r="H143" s="43"/>
      <c r="I143" s="43"/>
      <c r="J143" s="43"/>
      <c r="K143" s="43"/>
      <c r="L143" s="43"/>
      <c r="M143" s="109"/>
      <c r="N143" s="92"/>
      <c r="O143" s="43"/>
      <c r="P143" s="43"/>
      <c r="Q143" s="43"/>
      <c r="R143" s="43"/>
      <c r="S143" s="92"/>
      <c r="T143" s="43"/>
      <c r="U143" s="43"/>
      <c r="V143" s="43"/>
      <c r="W143" s="43"/>
      <c r="X143" s="92"/>
      <c r="Y143" s="43"/>
      <c r="Z143" s="43"/>
      <c r="AA143" s="43"/>
      <c r="AB143" s="43"/>
      <c r="AC143" s="43"/>
      <c r="AD143" s="92"/>
      <c r="AG143" s="43"/>
      <c r="AI143" s="43"/>
    </row>
    <row r="144" spans="4:35" s="10" customFormat="1" ht="15">
      <c r="D144" s="130"/>
      <c r="E144" s="131"/>
      <c r="F144" s="43"/>
      <c r="G144" s="43"/>
      <c r="H144" s="43"/>
      <c r="I144" s="43"/>
      <c r="J144" s="43"/>
      <c r="K144" s="43"/>
      <c r="L144" s="43"/>
      <c r="M144" s="109"/>
      <c r="N144" s="92"/>
      <c r="O144" s="43"/>
      <c r="P144" s="43"/>
      <c r="Q144" s="43"/>
      <c r="R144" s="43"/>
      <c r="S144" s="92"/>
      <c r="T144" s="43"/>
      <c r="U144" s="43"/>
      <c r="V144" s="43"/>
      <c r="W144" s="43"/>
      <c r="X144" s="92"/>
      <c r="Y144" s="43"/>
      <c r="Z144" s="43"/>
      <c r="AA144" s="43"/>
      <c r="AB144" s="43"/>
      <c r="AC144" s="43"/>
      <c r="AD144" s="92"/>
      <c r="AG144" s="43"/>
      <c r="AI144" s="43"/>
    </row>
    <row r="145" spans="4:35" s="10" customFormat="1" ht="15">
      <c r="D145" s="130"/>
      <c r="E145" s="131"/>
      <c r="F145" s="43"/>
      <c r="G145" s="43"/>
      <c r="H145" s="43"/>
      <c r="I145" s="43"/>
      <c r="J145" s="43"/>
      <c r="K145" s="43"/>
      <c r="L145" s="43"/>
      <c r="M145" s="109"/>
      <c r="N145" s="92"/>
      <c r="O145" s="43"/>
      <c r="P145" s="43"/>
      <c r="Q145" s="43"/>
      <c r="R145" s="43"/>
      <c r="S145" s="92"/>
      <c r="T145" s="43"/>
      <c r="U145" s="43"/>
      <c r="V145" s="43"/>
      <c r="W145" s="43"/>
      <c r="X145" s="92"/>
      <c r="Y145" s="43"/>
      <c r="Z145" s="43"/>
      <c r="AA145" s="43"/>
      <c r="AB145" s="43"/>
      <c r="AC145" s="43"/>
      <c r="AD145" s="92"/>
      <c r="AG145" s="43"/>
      <c r="AI145" s="43"/>
    </row>
    <row r="146" spans="4:35" s="10" customFormat="1" ht="15">
      <c r="D146" s="130"/>
      <c r="E146" s="131"/>
      <c r="F146" s="43"/>
      <c r="G146" s="43"/>
      <c r="H146" s="43"/>
      <c r="I146" s="43"/>
      <c r="J146" s="43"/>
      <c r="K146" s="43"/>
      <c r="L146" s="43"/>
      <c r="M146" s="109"/>
      <c r="N146" s="92"/>
      <c r="O146" s="43"/>
      <c r="P146" s="43"/>
      <c r="Q146" s="43"/>
      <c r="R146" s="43"/>
      <c r="S146" s="92"/>
      <c r="T146" s="43"/>
      <c r="U146" s="43"/>
      <c r="V146" s="43"/>
      <c r="W146" s="43"/>
      <c r="X146" s="92"/>
      <c r="Y146" s="43"/>
      <c r="Z146" s="43"/>
      <c r="AA146" s="43"/>
      <c r="AB146" s="43"/>
      <c r="AC146" s="43"/>
      <c r="AD146" s="92"/>
      <c r="AG146" s="43"/>
      <c r="AI146" s="43"/>
    </row>
    <row r="147" spans="4:35" s="10" customFormat="1" ht="15">
      <c r="D147" s="130"/>
      <c r="E147" s="131"/>
      <c r="F147" s="43"/>
      <c r="G147" s="43"/>
      <c r="H147" s="43"/>
      <c r="I147" s="43"/>
      <c r="J147" s="43"/>
      <c r="K147" s="43"/>
      <c r="L147" s="43"/>
      <c r="M147" s="109"/>
      <c r="N147" s="92"/>
      <c r="O147" s="43"/>
      <c r="P147" s="43"/>
      <c r="Q147" s="43"/>
      <c r="R147" s="43"/>
      <c r="S147" s="92"/>
      <c r="T147" s="43"/>
      <c r="U147" s="43"/>
      <c r="V147" s="43"/>
      <c r="W147" s="43"/>
      <c r="X147" s="92"/>
      <c r="Y147" s="43"/>
      <c r="Z147" s="43"/>
      <c r="AA147" s="43"/>
      <c r="AB147" s="43"/>
      <c r="AC147" s="43"/>
      <c r="AD147" s="92"/>
      <c r="AG147" s="43"/>
      <c r="AI147" s="43"/>
    </row>
    <row r="148" spans="4:35" s="10" customFormat="1" ht="15">
      <c r="D148" s="130"/>
      <c r="E148" s="131"/>
      <c r="F148" s="43"/>
      <c r="G148" s="43"/>
      <c r="H148" s="43"/>
      <c r="I148" s="43"/>
      <c r="J148" s="43"/>
      <c r="K148" s="43"/>
      <c r="L148" s="43"/>
      <c r="M148" s="109"/>
      <c r="N148" s="92"/>
      <c r="O148" s="43"/>
      <c r="P148" s="43"/>
      <c r="Q148" s="43"/>
      <c r="R148" s="43"/>
      <c r="S148" s="92"/>
      <c r="T148" s="43"/>
      <c r="U148" s="43"/>
      <c r="V148" s="43"/>
      <c r="W148" s="43"/>
      <c r="X148" s="92"/>
      <c r="Y148" s="43"/>
      <c r="Z148" s="43"/>
      <c r="AA148" s="43"/>
      <c r="AB148" s="43"/>
      <c r="AC148" s="43"/>
      <c r="AD148" s="92"/>
      <c r="AG148" s="43"/>
      <c r="AI148" s="43"/>
    </row>
    <row r="149" spans="4:35" s="10" customFormat="1" ht="15">
      <c r="D149" s="130"/>
      <c r="E149" s="131"/>
      <c r="F149" s="43"/>
      <c r="G149" s="43"/>
      <c r="H149" s="43"/>
      <c r="I149" s="43"/>
      <c r="J149" s="43"/>
      <c r="K149" s="43"/>
      <c r="L149" s="43"/>
      <c r="M149" s="109"/>
      <c r="N149" s="92"/>
      <c r="O149" s="43"/>
      <c r="P149" s="43"/>
      <c r="Q149" s="43"/>
      <c r="R149" s="43"/>
      <c r="S149" s="92"/>
      <c r="T149" s="43"/>
      <c r="U149" s="43"/>
      <c r="V149" s="43"/>
      <c r="W149" s="43"/>
      <c r="X149" s="92"/>
      <c r="Y149" s="43"/>
      <c r="Z149" s="43"/>
      <c r="AA149" s="43"/>
      <c r="AB149" s="43"/>
      <c r="AC149" s="43"/>
      <c r="AD149" s="92"/>
      <c r="AG149" s="43"/>
      <c r="AI149" s="43"/>
    </row>
    <row r="150" spans="4:35" s="10" customFormat="1" ht="15">
      <c r="D150" s="130"/>
      <c r="E150" s="131"/>
      <c r="F150" s="43"/>
      <c r="G150" s="43"/>
      <c r="H150" s="43"/>
      <c r="I150" s="43"/>
      <c r="J150" s="43"/>
      <c r="K150" s="43"/>
      <c r="L150" s="43"/>
      <c r="M150" s="109"/>
      <c r="N150" s="92"/>
      <c r="O150" s="43"/>
      <c r="P150" s="43"/>
      <c r="Q150" s="43"/>
      <c r="R150" s="43"/>
      <c r="S150" s="92"/>
      <c r="T150" s="43"/>
      <c r="U150" s="43"/>
      <c r="V150" s="43"/>
      <c r="W150" s="43"/>
      <c r="X150" s="92"/>
      <c r="Y150" s="43"/>
      <c r="Z150" s="43"/>
      <c r="AA150" s="43"/>
      <c r="AB150" s="43"/>
      <c r="AC150" s="43"/>
      <c r="AD150" s="92"/>
      <c r="AG150" s="43"/>
      <c r="AI150" s="43"/>
    </row>
    <row r="151" spans="4:35" s="10" customFormat="1" ht="15">
      <c r="D151" s="130"/>
      <c r="E151" s="131"/>
      <c r="F151" s="43"/>
      <c r="G151" s="43"/>
      <c r="H151" s="43"/>
      <c r="I151" s="43"/>
      <c r="J151" s="43"/>
      <c r="K151" s="43"/>
      <c r="L151" s="43"/>
      <c r="M151" s="109"/>
      <c r="N151" s="92"/>
      <c r="O151" s="43"/>
      <c r="P151" s="43"/>
      <c r="Q151" s="43"/>
      <c r="R151" s="43"/>
      <c r="S151" s="92"/>
      <c r="T151" s="43"/>
      <c r="U151" s="43"/>
      <c r="V151" s="43"/>
      <c r="W151" s="43"/>
      <c r="X151" s="92"/>
      <c r="Y151" s="43"/>
      <c r="Z151" s="43"/>
      <c r="AA151" s="43"/>
      <c r="AB151" s="43"/>
      <c r="AC151" s="43"/>
      <c r="AD151" s="92"/>
      <c r="AG151" s="43"/>
      <c r="AI151" s="43"/>
    </row>
    <row r="152" spans="4:35" s="10" customFormat="1" ht="15">
      <c r="D152" s="130"/>
      <c r="E152" s="131"/>
      <c r="F152" s="43"/>
      <c r="G152" s="43"/>
      <c r="H152" s="43"/>
      <c r="I152" s="43"/>
      <c r="J152" s="43"/>
      <c r="K152" s="43"/>
      <c r="L152" s="43"/>
      <c r="M152" s="109"/>
      <c r="N152" s="92"/>
      <c r="O152" s="43"/>
      <c r="P152" s="43"/>
      <c r="Q152" s="43"/>
      <c r="R152" s="43"/>
      <c r="S152" s="92"/>
      <c r="T152" s="43"/>
      <c r="U152" s="43"/>
      <c r="V152" s="43"/>
      <c r="W152" s="43"/>
      <c r="X152" s="92"/>
      <c r="Y152" s="43"/>
      <c r="Z152" s="43"/>
      <c r="AA152" s="43"/>
      <c r="AB152" s="43"/>
      <c r="AC152" s="43"/>
      <c r="AD152" s="92"/>
      <c r="AG152" s="43"/>
      <c r="AI152" s="43"/>
    </row>
    <row r="153" spans="4:35" s="10" customFormat="1" ht="15">
      <c r="D153" s="130"/>
      <c r="E153" s="131"/>
      <c r="F153" s="43"/>
      <c r="G153" s="43"/>
      <c r="H153" s="43"/>
      <c r="I153" s="43"/>
      <c r="J153" s="43"/>
      <c r="K153" s="43"/>
      <c r="L153" s="43"/>
      <c r="M153" s="109"/>
      <c r="N153" s="92"/>
      <c r="O153" s="43"/>
      <c r="P153" s="43"/>
      <c r="Q153" s="43"/>
      <c r="R153" s="43"/>
      <c r="S153" s="92"/>
      <c r="T153" s="43"/>
      <c r="U153" s="43"/>
      <c r="V153" s="43"/>
      <c r="W153" s="43"/>
      <c r="X153" s="92"/>
      <c r="Y153" s="43"/>
      <c r="Z153" s="43"/>
      <c r="AA153" s="43"/>
      <c r="AB153" s="43"/>
      <c r="AC153" s="43"/>
      <c r="AD153" s="92"/>
      <c r="AG153" s="43"/>
      <c r="AI153" s="43"/>
    </row>
    <row r="154" spans="4:35" s="10" customFormat="1" ht="15">
      <c r="D154" s="130"/>
      <c r="E154" s="131"/>
      <c r="F154" s="43"/>
      <c r="G154" s="43"/>
      <c r="H154" s="43"/>
      <c r="I154" s="43"/>
      <c r="J154" s="43"/>
      <c r="K154" s="43"/>
      <c r="L154" s="43"/>
      <c r="M154" s="109"/>
      <c r="N154" s="92"/>
      <c r="O154" s="43"/>
      <c r="P154" s="43"/>
      <c r="Q154" s="43"/>
      <c r="R154" s="43"/>
      <c r="S154" s="92"/>
      <c r="T154" s="43"/>
      <c r="U154" s="43"/>
      <c r="V154" s="43"/>
      <c r="W154" s="43"/>
      <c r="X154" s="92"/>
      <c r="Y154" s="43"/>
      <c r="Z154" s="43"/>
      <c r="AA154" s="43"/>
      <c r="AB154" s="43"/>
      <c r="AC154" s="43"/>
      <c r="AD154" s="92"/>
      <c r="AG154" s="43"/>
      <c r="AI154" s="43"/>
    </row>
    <row r="155" spans="4:35" s="10" customFormat="1" ht="15">
      <c r="D155" s="130"/>
      <c r="E155" s="131"/>
      <c r="F155" s="43"/>
      <c r="G155" s="43"/>
      <c r="H155" s="43"/>
      <c r="I155" s="43"/>
      <c r="J155" s="43"/>
      <c r="K155" s="43"/>
      <c r="L155" s="43"/>
      <c r="M155" s="109"/>
      <c r="N155" s="92"/>
      <c r="O155" s="43"/>
      <c r="P155" s="43"/>
      <c r="Q155" s="43"/>
      <c r="R155" s="43"/>
      <c r="S155" s="92"/>
      <c r="T155" s="43"/>
      <c r="U155" s="43"/>
      <c r="V155" s="43"/>
      <c r="W155" s="43"/>
      <c r="X155" s="92"/>
      <c r="Y155" s="43"/>
      <c r="Z155" s="43"/>
      <c r="AA155" s="43"/>
      <c r="AB155" s="43"/>
      <c r="AC155" s="43"/>
      <c r="AD155" s="92"/>
      <c r="AG155" s="43"/>
      <c r="AI155" s="43"/>
    </row>
    <row r="156" spans="4:35" s="10" customFormat="1" ht="15">
      <c r="D156" s="130"/>
      <c r="E156" s="131"/>
      <c r="F156" s="43"/>
      <c r="G156" s="43"/>
      <c r="H156" s="43"/>
      <c r="I156" s="43"/>
      <c r="J156" s="43"/>
      <c r="K156" s="43"/>
      <c r="L156" s="43"/>
      <c r="M156" s="109"/>
      <c r="N156" s="92"/>
      <c r="O156" s="43"/>
      <c r="P156" s="43"/>
      <c r="Q156" s="43"/>
      <c r="R156" s="43"/>
      <c r="S156" s="92"/>
      <c r="T156" s="43"/>
      <c r="U156" s="43"/>
      <c r="V156" s="43"/>
      <c r="W156" s="43"/>
      <c r="X156" s="92"/>
      <c r="Y156" s="43"/>
      <c r="Z156" s="43"/>
      <c r="AA156" s="43"/>
      <c r="AB156" s="43"/>
      <c r="AC156" s="43"/>
      <c r="AD156" s="92"/>
      <c r="AG156" s="43"/>
      <c r="AI156" s="43"/>
    </row>
    <row r="157" spans="4:35" s="10" customFormat="1" ht="15">
      <c r="D157" s="130"/>
      <c r="E157" s="131"/>
      <c r="F157" s="43"/>
      <c r="G157" s="43"/>
      <c r="H157" s="43"/>
      <c r="I157" s="43"/>
      <c r="J157" s="43"/>
      <c r="K157" s="43"/>
      <c r="L157" s="43"/>
      <c r="M157" s="109"/>
      <c r="N157" s="92"/>
      <c r="O157" s="43"/>
      <c r="P157" s="43"/>
      <c r="Q157" s="43"/>
      <c r="R157" s="43"/>
      <c r="S157" s="92"/>
      <c r="T157" s="43"/>
      <c r="U157" s="43"/>
      <c r="V157" s="43"/>
      <c r="W157" s="43"/>
      <c r="X157" s="92"/>
      <c r="Y157" s="43"/>
      <c r="Z157" s="43"/>
      <c r="AA157" s="43"/>
      <c r="AB157" s="43"/>
      <c r="AC157" s="43"/>
      <c r="AD157" s="92"/>
      <c r="AG157" s="43"/>
      <c r="AI157" s="43"/>
    </row>
    <row r="158" spans="4:35" s="10" customFormat="1" ht="15">
      <c r="D158" s="130"/>
      <c r="E158" s="131"/>
      <c r="F158" s="43"/>
      <c r="G158" s="43"/>
      <c r="H158" s="43"/>
      <c r="I158" s="43"/>
      <c r="J158" s="43"/>
      <c r="K158" s="43"/>
      <c r="L158" s="43"/>
      <c r="M158" s="109"/>
      <c r="N158" s="92"/>
      <c r="O158" s="43"/>
      <c r="P158" s="43"/>
      <c r="Q158" s="43"/>
      <c r="R158" s="43"/>
      <c r="S158" s="92"/>
      <c r="T158" s="43"/>
      <c r="U158" s="43"/>
      <c r="V158" s="43"/>
      <c r="W158" s="43"/>
      <c r="X158" s="92"/>
      <c r="Y158" s="43"/>
      <c r="Z158" s="43"/>
      <c r="AA158" s="43"/>
      <c r="AB158" s="43"/>
      <c r="AC158" s="43"/>
      <c r="AD158" s="92"/>
      <c r="AG158" s="43"/>
      <c r="AI158" s="43"/>
    </row>
    <row r="159" spans="4:35" s="10" customFormat="1" ht="15">
      <c r="D159" s="130"/>
      <c r="E159" s="131"/>
      <c r="F159" s="43"/>
      <c r="G159" s="43"/>
      <c r="H159" s="43"/>
      <c r="I159" s="43"/>
      <c r="J159" s="43"/>
      <c r="K159" s="43"/>
      <c r="L159" s="43"/>
      <c r="M159" s="109"/>
      <c r="N159" s="92"/>
      <c r="O159" s="43"/>
      <c r="P159" s="43"/>
      <c r="Q159" s="43"/>
      <c r="R159" s="43"/>
      <c r="S159" s="92"/>
      <c r="T159" s="43"/>
      <c r="U159" s="43"/>
      <c r="V159" s="43"/>
      <c r="W159" s="43"/>
      <c r="X159" s="92"/>
      <c r="Y159" s="43"/>
      <c r="Z159" s="43"/>
      <c r="AA159" s="43"/>
      <c r="AB159" s="43"/>
      <c r="AC159" s="43"/>
      <c r="AD159" s="92"/>
      <c r="AG159" s="43"/>
      <c r="AI159" s="43"/>
    </row>
    <row r="160" spans="4:35" s="10" customFormat="1" ht="15">
      <c r="D160" s="130"/>
      <c r="E160" s="131"/>
      <c r="F160" s="43"/>
      <c r="G160" s="43"/>
      <c r="H160" s="43"/>
      <c r="I160" s="43"/>
      <c r="J160" s="43"/>
      <c r="K160" s="43"/>
      <c r="L160" s="43"/>
      <c r="M160" s="109"/>
      <c r="N160" s="92"/>
      <c r="O160" s="43"/>
      <c r="P160" s="43"/>
      <c r="Q160" s="43"/>
      <c r="R160" s="43"/>
      <c r="S160" s="92"/>
      <c r="T160" s="43"/>
      <c r="U160" s="43"/>
      <c r="V160" s="43"/>
      <c r="W160" s="43"/>
      <c r="X160" s="92"/>
      <c r="Y160" s="43"/>
      <c r="Z160" s="43"/>
      <c r="AA160" s="43"/>
      <c r="AB160" s="43"/>
      <c r="AC160" s="43"/>
      <c r="AD160" s="92"/>
      <c r="AG160" s="43"/>
      <c r="AI160" s="43"/>
    </row>
    <row r="161" spans="4:35" s="10" customFormat="1" ht="15">
      <c r="D161" s="130"/>
      <c r="E161" s="131"/>
      <c r="F161" s="43"/>
      <c r="G161" s="43"/>
      <c r="H161" s="43"/>
      <c r="I161" s="43"/>
      <c r="J161" s="43"/>
      <c r="K161" s="43"/>
      <c r="L161" s="43"/>
      <c r="M161" s="109"/>
      <c r="N161" s="92"/>
      <c r="O161" s="43"/>
      <c r="P161" s="43"/>
      <c r="Q161" s="43"/>
      <c r="R161" s="43"/>
      <c r="S161" s="92"/>
      <c r="T161" s="43"/>
      <c r="U161" s="43"/>
      <c r="V161" s="43"/>
      <c r="W161" s="43"/>
      <c r="X161" s="92"/>
      <c r="Y161" s="43"/>
      <c r="Z161" s="43"/>
      <c r="AA161" s="43"/>
      <c r="AB161" s="43"/>
      <c r="AC161" s="43"/>
      <c r="AD161" s="92"/>
      <c r="AG161" s="43"/>
      <c r="AI161" s="43"/>
    </row>
    <row r="162" spans="4:35" s="10" customFormat="1" ht="15">
      <c r="D162" s="130"/>
      <c r="E162" s="131"/>
      <c r="F162" s="43"/>
      <c r="G162" s="43"/>
      <c r="H162" s="43"/>
      <c r="I162" s="43"/>
      <c r="J162" s="43"/>
      <c r="K162" s="43"/>
      <c r="L162" s="43"/>
      <c r="M162" s="109"/>
      <c r="N162" s="92"/>
      <c r="O162" s="43"/>
      <c r="P162" s="43"/>
      <c r="Q162" s="43"/>
      <c r="R162" s="43"/>
      <c r="S162" s="92"/>
      <c r="T162" s="43"/>
      <c r="U162" s="43"/>
      <c r="V162" s="43"/>
      <c r="W162" s="43"/>
      <c r="X162" s="92"/>
      <c r="Y162" s="43"/>
      <c r="Z162" s="43"/>
      <c r="AA162" s="43"/>
      <c r="AB162" s="43"/>
      <c r="AC162" s="43"/>
      <c r="AD162" s="92"/>
      <c r="AG162" s="43"/>
      <c r="AI162" s="43"/>
    </row>
    <row r="163" spans="4:35" s="10" customFormat="1" ht="15">
      <c r="D163" s="130"/>
      <c r="E163" s="131"/>
      <c r="F163" s="43"/>
      <c r="G163" s="43"/>
      <c r="H163" s="43"/>
      <c r="I163" s="43"/>
      <c r="J163" s="43"/>
      <c r="K163" s="43"/>
      <c r="L163" s="43"/>
      <c r="M163" s="109"/>
      <c r="N163" s="92"/>
      <c r="O163" s="43"/>
      <c r="P163" s="43"/>
      <c r="Q163" s="43"/>
      <c r="R163" s="43"/>
      <c r="S163" s="92"/>
      <c r="T163" s="43"/>
      <c r="U163" s="43"/>
      <c r="V163" s="43"/>
      <c r="W163" s="43"/>
      <c r="X163" s="92"/>
      <c r="Y163" s="43"/>
      <c r="Z163" s="43"/>
      <c r="AA163" s="43"/>
      <c r="AB163" s="43"/>
      <c r="AC163" s="43"/>
      <c r="AD163" s="92"/>
      <c r="AG163" s="43"/>
      <c r="AI163" s="43"/>
    </row>
    <row r="164" spans="4:35" s="10" customFormat="1" ht="15">
      <c r="D164" s="130"/>
      <c r="E164" s="131"/>
      <c r="F164" s="43"/>
      <c r="G164" s="43"/>
      <c r="H164" s="43"/>
      <c r="I164" s="43"/>
      <c r="J164" s="43"/>
      <c r="K164" s="43"/>
      <c r="L164" s="43"/>
      <c r="M164" s="109"/>
      <c r="N164" s="92"/>
      <c r="O164" s="43"/>
      <c r="P164" s="43"/>
      <c r="Q164" s="43"/>
      <c r="R164" s="43"/>
      <c r="S164" s="92"/>
      <c r="T164" s="43"/>
      <c r="U164" s="43"/>
      <c r="V164" s="43"/>
      <c r="W164" s="43"/>
      <c r="X164" s="92"/>
      <c r="Y164" s="43"/>
      <c r="Z164" s="43"/>
      <c r="AA164" s="43"/>
      <c r="AB164" s="43"/>
      <c r="AC164" s="43"/>
      <c r="AD164" s="92"/>
      <c r="AG164" s="43"/>
      <c r="AI164" s="43"/>
    </row>
    <row r="165" spans="4:35" s="10" customFormat="1" ht="15">
      <c r="D165" s="130"/>
      <c r="E165" s="131"/>
      <c r="F165" s="43"/>
      <c r="G165" s="43"/>
      <c r="H165" s="43"/>
      <c r="I165" s="43"/>
      <c r="J165" s="43"/>
      <c r="K165" s="43"/>
      <c r="L165" s="43"/>
      <c r="M165" s="109"/>
      <c r="N165" s="92"/>
      <c r="O165" s="43"/>
      <c r="P165" s="43"/>
      <c r="Q165" s="43"/>
      <c r="R165" s="43"/>
      <c r="S165" s="92"/>
      <c r="T165" s="43"/>
      <c r="U165" s="43"/>
      <c r="V165" s="43"/>
      <c r="W165" s="43"/>
      <c r="X165" s="92"/>
      <c r="Y165" s="43"/>
      <c r="Z165" s="43"/>
      <c r="AA165" s="43"/>
      <c r="AB165" s="43"/>
      <c r="AC165" s="43"/>
      <c r="AD165" s="92"/>
      <c r="AG165" s="43"/>
      <c r="AI165" s="43"/>
    </row>
    <row r="166" spans="4:35" s="10" customFormat="1" ht="15">
      <c r="D166" s="130"/>
      <c r="E166" s="131"/>
      <c r="F166" s="43"/>
      <c r="G166" s="43"/>
      <c r="H166" s="43"/>
      <c r="I166" s="43"/>
      <c r="J166" s="43"/>
      <c r="K166" s="43"/>
      <c r="L166" s="43"/>
      <c r="M166" s="109"/>
      <c r="N166" s="92"/>
      <c r="O166" s="43"/>
      <c r="P166" s="43"/>
      <c r="Q166" s="43"/>
      <c r="R166" s="43"/>
      <c r="S166" s="92"/>
      <c r="T166" s="43"/>
      <c r="U166" s="43"/>
      <c r="V166" s="43"/>
      <c r="W166" s="43"/>
      <c r="X166" s="92"/>
      <c r="Y166" s="43"/>
      <c r="Z166" s="43"/>
      <c r="AA166" s="43"/>
      <c r="AB166" s="43"/>
      <c r="AC166" s="43"/>
      <c r="AD166" s="92"/>
      <c r="AG166" s="43"/>
      <c r="AI166" s="43"/>
    </row>
    <row r="167" spans="4:35" s="10" customFormat="1" ht="15">
      <c r="D167" s="130"/>
      <c r="E167" s="131"/>
      <c r="F167" s="43"/>
      <c r="G167" s="43"/>
      <c r="H167" s="43"/>
      <c r="I167" s="43"/>
      <c r="J167" s="43"/>
      <c r="K167" s="43"/>
      <c r="L167" s="43"/>
      <c r="M167" s="109"/>
      <c r="N167" s="92"/>
      <c r="O167" s="43"/>
      <c r="P167" s="43"/>
      <c r="Q167" s="43"/>
      <c r="R167" s="43"/>
      <c r="S167" s="92"/>
      <c r="T167" s="43"/>
      <c r="U167" s="43"/>
      <c r="V167" s="43"/>
      <c r="W167" s="43"/>
      <c r="X167" s="92"/>
      <c r="Y167" s="43"/>
      <c r="Z167" s="43"/>
      <c r="AA167" s="43"/>
      <c r="AB167" s="43"/>
      <c r="AC167" s="43"/>
      <c r="AD167" s="92"/>
      <c r="AG167" s="43"/>
      <c r="AI167" s="43"/>
    </row>
    <row r="168" spans="4:35" s="10" customFormat="1" ht="15">
      <c r="D168" s="130"/>
      <c r="E168" s="131"/>
      <c r="F168" s="43"/>
      <c r="G168" s="43"/>
      <c r="H168" s="43"/>
      <c r="I168" s="43"/>
      <c r="J168" s="43"/>
      <c r="K168" s="43"/>
      <c r="L168" s="43"/>
      <c r="M168" s="109"/>
      <c r="N168" s="92"/>
      <c r="O168" s="43"/>
      <c r="P168" s="43"/>
      <c r="Q168" s="43"/>
      <c r="R168" s="43"/>
      <c r="S168" s="92"/>
      <c r="T168" s="43"/>
      <c r="U168" s="43"/>
      <c r="V168" s="43"/>
      <c r="W168" s="43"/>
      <c r="X168" s="92"/>
      <c r="Y168" s="43"/>
      <c r="Z168" s="43"/>
      <c r="AA168" s="43"/>
      <c r="AB168" s="43"/>
      <c r="AC168" s="43"/>
      <c r="AD168" s="92"/>
      <c r="AG168" s="43"/>
      <c r="AI168" s="43"/>
    </row>
    <row r="169" spans="4:35" s="10" customFormat="1" ht="15">
      <c r="D169" s="130"/>
      <c r="E169" s="131"/>
      <c r="F169" s="43"/>
      <c r="G169" s="43"/>
      <c r="H169" s="43"/>
      <c r="I169" s="43"/>
      <c r="J169" s="43"/>
      <c r="K169" s="43"/>
      <c r="L169" s="43"/>
      <c r="M169" s="109"/>
      <c r="N169" s="92"/>
      <c r="O169" s="43"/>
      <c r="P169" s="43"/>
      <c r="Q169" s="43"/>
      <c r="R169" s="43"/>
      <c r="S169" s="92"/>
      <c r="T169" s="43"/>
      <c r="U169" s="43"/>
      <c r="V169" s="43"/>
      <c r="W169" s="43"/>
      <c r="X169" s="92"/>
      <c r="Y169" s="43"/>
      <c r="Z169" s="43"/>
      <c r="AA169" s="43"/>
      <c r="AB169" s="43"/>
      <c r="AC169" s="43"/>
      <c r="AD169" s="92"/>
      <c r="AG169" s="43"/>
      <c r="AI169" s="43"/>
    </row>
    <row r="170" spans="4:35" s="10" customFormat="1" ht="15">
      <c r="D170" s="130"/>
      <c r="E170" s="131"/>
      <c r="F170" s="43"/>
      <c r="G170" s="43"/>
      <c r="H170" s="43"/>
      <c r="I170" s="43"/>
      <c r="J170" s="43"/>
      <c r="K170" s="43"/>
      <c r="L170" s="43"/>
      <c r="M170" s="109"/>
      <c r="N170" s="92"/>
      <c r="O170" s="43"/>
      <c r="P170" s="43"/>
      <c r="Q170" s="43"/>
      <c r="R170" s="43"/>
      <c r="S170" s="92"/>
      <c r="T170" s="43"/>
      <c r="U170" s="43"/>
      <c r="V170" s="43"/>
      <c r="W170" s="43"/>
      <c r="X170" s="92"/>
      <c r="Y170" s="43"/>
      <c r="Z170" s="43"/>
      <c r="AA170" s="43"/>
      <c r="AB170" s="43"/>
      <c r="AC170" s="43"/>
      <c r="AD170" s="92"/>
      <c r="AG170" s="43"/>
      <c r="AI170" s="43"/>
    </row>
    <row r="171" spans="4:35" s="10" customFormat="1" ht="15">
      <c r="D171" s="130"/>
      <c r="E171" s="131"/>
      <c r="F171" s="43"/>
      <c r="G171" s="43"/>
      <c r="H171" s="43"/>
      <c r="I171" s="43"/>
      <c r="J171" s="43"/>
      <c r="K171" s="43"/>
      <c r="L171" s="43"/>
      <c r="M171" s="109"/>
      <c r="N171" s="92"/>
      <c r="O171" s="43"/>
      <c r="P171" s="43"/>
      <c r="Q171" s="43"/>
      <c r="R171" s="43"/>
      <c r="S171" s="92"/>
      <c r="T171" s="43"/>
      <c r="U171" s="43"/>
      <c r="V171" s="43"/>
      <c r="W171" s="43"/>
      <c r="X171" s="92"/>
      <c r="Y171" s="43"/>
      <c r="Z171" s="43"/>
      <c r="AA171" s="43"/>
      <c r="AB171" s="43"/>
      <c r="AC171" s="43"/>
      <c r="AD171" s="92"/>
      <c r="AG171" s="43"/>
      <c r="AI171" s="43"/>
    </row>
    <row r="172" spans="4:35" s="10" customFormat="1" ht="15">
      <c r="D172" s="130"/>
      <c r="E172" s="131"/>
      <c r="F172" s="43"/>
      <c r="G172" s="43"/>
      <c r="H172" s="43"/>
      <c r="I172" s="43"/>
      <c r="J172" s="43"/>
      <c r="K172" s="43"/>
      <c r="L172" s="43"/>
      <c r="M172" s="109"/>
      <c r="N172" s="92"/>
      <c r="O172" s="43"/>
      <c r="P172" s="43"/>
      <c r="Q172" s="43"/>
      <c r="R172" s="43"/>
      <c r="S172" s="92"/>
      <c r="T172" s="43"/>
      <c r="U172" s="43"/>
      <c r="V172" s="43"/>
      <c r="W172" s="43"/>
      <c r="X172" s="92"/>
      <c r="Y172" s="43"/>
      <c r="Z172" s="43"/>
      <c r="AA172" s="43"/>
      <c r="AB172" s="43"/>
      <c r="AC172" s="43"/>
      <c r="AD172" s="92"/>
      <c r="AG172" s="43"/>
      <c r="AI172" s="43"/>
    </row>
    <row r="173" spans="4:35" s="10" customFormat="1" ht="15">
      <c r="D173" s="130"/>
      <c r="E173" s="131"/>
      <c r="F173" s="43"/>
      <c r="G173" s="43"/>
      <c r="H173" s="43"/>
      <c r="I173" s="43"/>
      <c r="J173" s="43"/>
      <c r="K173" s="43"/>
      <c r="L173" s="43"/>
      <c r="M173" s="109"/>
      <c r="N173" s="92"/>
      <c r="O173" s="43"/>
      <c r="P173" s="43"/>
      <c r="Q173" s="43"/>
      <c r="R173" s="43"/>
      <c r="S173" s="92"/>
      <c r="T173" s="43"/>
      <c r="U173" s="43"/>
      <c r="V173" s="43"/>
      <c r="W173" s="43"/>
      <c r="X173" s="92"/>
      <c r="Y173" s="43"/>
      <c r="Z173" s="43"/>
      <c r="AA173" s="43"/>
      <c r="AB173" s="43"/>
      <c r="AC173" s="43"/>
      <c r="AD173" s="92"/>
      <c r="AG173" s="43"/>
      <c r="AI173" s="43"/>
    </row>
    <row r="174" spans="4:35" s="10" customFormat="1" ht="15">
      <c r="D174" s="130"/>
      <c r="E174" s="131"/>
      <c r="F174" s="43"/>
      <c r="G174" s="43"/>
      <c r="H174" s="43"/>
      <c r="I174" s="43"/>
      <c r="J174" s="43"/>
      <c r="K174" s="43"/>
      <c r="L174" s="43"/>
      <c r="M174" s="109"/>
      <c r="N174" s="92"/>
      <c r="O174" s="43"/>
      <c r="P174" s="43"/>
      <c r="Q174" s="43"/>
      <c r="R174" s="43"/>
      <c r="S174" s="92"/>
      <c r="T174" s="43"/>
      <c r="U174" s="43"/>
      <c r="V174" s="43"/>
      <c r="W174" s="43"/>
      <c r="X174" s="92"/>
      <c r="Y174" s="43"/>
      <c r="Z174" s="43"/>
      <c r="AA174" s="43"/>
      <c r="AB174" s="43"/>
      <c r="AC174" s="43"/>
      <c r="AD174" s="92"/>
      <c r="AG174" s="43"/>
      <c r="AI174" s="43"/>
    </row>
    <row r="175" spans="4:35" s="10" customFormat="1" ht="15">
      <c r="D175" s="130"/>
      <c r="E175" s="131"/>
      <c r="F175" s="43"/>
      <c r="G175" s="43"/>
      <c r="H175" s="43"/>
      <c r="I175" s="43"/>
      <c r="J175" s="43"/>
      <c r="K175" s="43"/>
      <c r="L175" s="43"/>
      <c r="M175" s="109"/>
      <c r="N175" s="92"/>
      <c r="O175" s="43"/>
      <c r="P175" s="43"/>
      <c r="Q175" s="43"/>
      <c r="R175" s="43"/>
      <c r="S175" s="92"/>
      <c r="T175" s="43"/>
      <c r="U175" s="43"/>
      <c r="V175" s="43"/>
      <c r="W175" s="43"/>
      <c r="X175" s="92"/>
      <c r="Y175" s="43"/>
      <c r="Z175" s="43"/>
      <c r="AA175" s="43"/>
      <c r="AB175" s="43"/>
      <c r="AC175" s="43"/>
      <c r="AD175" s="92"/>
      <c r="AG175" s="43"/>
      <c r="AI175" s="43"/>
    </row>
    <row r="176" spans="4:35" s="10" customFormat="1" ht="15">
      <c r="D176" s="130"/>
      <c r="E176" s="131"/>
      <c r="F176" s="43"/>
      <c r="G176" s="43"/>
      <c r="H176" s="43"/>
      <c r="I176" s="43"/>
      <c r="J176" s="43"/>
      <c r="K176" s="43"/>
      <c r="L176" s="43"/>
      <c r="M176" s="109"/>
      <c r="N176" s="92"/>
      <c r="O176" s="43"/>
      <c r="P176" s="43"/>
      <c r="Q176" s="43"/>
      <c r="R176" s="43"/>
      <c r="S176" s="92"/>
      <c r="T176" s="43"/>
      <c r="U176" s="43"/>
      <c r="V176" s="43"/>
      <c r="W176" s="43"/>
      <c r="X176" s="92"/>
      <c r="Y176" s="43"/>
      <c r="Z176" s="43"/>
      <c r="AA176" s="43"/>
      <c r="AB176" s="43"/>
      <c r="AC176" s="43"/>
      <c r="AD176" s="92"/>
      <c r="AG176" s="43"/>
      <c r="AI176" s="43"/>
    </row>
    <row r="177" spans="4:35" s="10" customFormat="1" ht="15">
      <c r="D177" s="130"/>
      <c r="E177" s="131"/>
      <c r="F177" s="43"/>
      <c r="G177" s="43"/>
      <c r="H177" s="43"/>
      <c r="I177" s="43"/>
      <c r="J177" s="43"/>
      <c r="K177" s="43"/>
      <c r="L177" s="43"/>
      <c r="M177" s="109"/>
      <c r="N177" s="92"/>
      <c r="O177" s="43"/>
      <c r="P177" s="43"/>
      <c r="Q177" s="43"/>
      <c r="R177" s="43"/>
      <c r="S177" s="92"/>
      <c r="T177" s="43"/>
      <c r="U177" s="43"/>
      <c r="V177" s="43"/>
      <c r="W177" s="43"/>
      <c r="X177" s="92"/>
      <c r="Y177" s="43"/>
      <c r="Z177" s="43"/>
      <c r="AA177" s="43"/>
      <c r="AB177" s="43"/>
      <c r="AC177" s="43"/>
      <c r="AD177" s="92"/>
      <c r="AG177" s="43"/>
      <c r="AI177" s="43"/>
    </row>
    <row r="178" spans="4:35" s="10" customFormat="1" ht="15">
      <c r="D178" s="130"/>
      <c r="E178" s="131"/>
      <c r="F178" s="43"/>
      <c r="G178" s="43"/>
      <c r="H178" s="43"/>
      <c r="I178" s="43"/>
      <c r="J178" s="43"/>
      <c r="K178" s="43"/>
      <c r="L178" s="43"/>
      <c r="M178" s="109"/>
      <c r="N178" s="92"/>
      <c r="O178" s="43"/>
      <c r="P178" s="43"/>
      <c r="Q178" s="43"/>
      <c r="R178" s="43"/>
      <c r="S178" s="92"/>
      <c r="T178" s="43"/>
      <c r="U178" s="43"/>
      <c r="V178" s="43"/>
      <c r="W178" s="43"/>
      <c r="X178" s="92"/>
      <c r="Y178" s="43"/>
      <c r="Z178" s="43"/>
      <c r="AA178" s="43"/>
      <c r="AB178" s="43"/>
      <c r="AC178" s="43"/>
      <c r="AD178" s="92"/>
      <c r="AG178" s="43"/>
      <c r="AI178" s="43"/>
    </row>
    <row r="179" spans="4:35" s="10" customFormat="1" ht="15">
      <c r="D179" s="130"/>
      <c r="E179" s="131"/>
      <c r="F179" s="43"/>
      <c r="G179" s="43"/>
      <c r="H179" s="43"/>
      <c r="I179" s="43"/>
      <c r="J179" s="43"/>
      <c r="K179" s="43"/>
      <c r="L179" s="43"/>
      <c r="M179" s="109"/>
      <c r="N179" s="92"/>
      <c r="O179" s="43"/>
      <c r="P179" s="43"/>
      <c r="Q179" s="43"/>
      <c r="R179" s="43"/>
      <c r="S179" s="92"/>
      <c r="T179" s="43"/>
      <c r="U179" s="43"/>
      <c r="V179" s="43"/>
      <c r="W179" s="43"/>
      <c r="X179" s="92"/>
      <c r="Y179" s="43"/>
      <c r="Z179" s="43"/>
      <c r="AA179" s="43"/>
      <c r="AB179" s="43"/>
      <c r="AC179" s="43"/>
      <c r="AD179" s="92"/>
      <c r="AE179" s="1"/>
      <c r="AF179" s="1"/>
      <c r="AG179" s="58"/>
      <c r="AH179" s="1"/>
      <c r="AI179" s="58"/>
    </row>
    <row r="180" spans="4:35" s="10" customFormat="1" ht="15">
      <c r="D180" s="130"/>
      <c r="E180" s="131"/>
      <c r="F180" s="43"/>
      <c r="G180" s="43"/>
      <c r="H180" s="43"/>
      <c r="I180" s="43"/>
      <c r="J180" s="43"/>
      <c r="K180" s="43"/>
      <c r="L180" s="43"/>
      <c r="M180" s="109"/>
      <c r="N180" s="92"/>
      <c r="O180" s="43"/>
      <c r="P180" s="43"/>
      <c r="Q180" s="43"/>
      <c r="R180" s="43"/>
      <c r="S180" s="92"/>
      <c r="T180" s="43"/>
      <c r="U180" s="43"/>
      <c r="V180" s="43"/>
      <c r="W180" s="43"/>
      <c r="X180" s="92"/>
      <c r="Y180" s="43"/>
      <c r="Z180" s="43"/>
      <c r="AA180" s="43"/>
      <c r="AB180" s="43"/>
      <c r="AC180" s="43"/>
      <c r="AD180" s="92"/>
      <c r="AE180" s="1"/>
      <c r="AF180" s="1"/>
      <c r="AG180" s="58"/>
      <c r="AH180" s="1"/>
      <c r="AI180" s="58"/>
    </row>
    <row r="181" spans="4:35" s="10" customFormat="1" ht="15">
      <c r="D181" s="130"/>
      <c r="E181" s="131"/>
      <c r="F181" s="43"/>
      <c r="G181" s="43"/>
      <c r="H181" s="43"/>
      <c r="I181" s="43"/>
      <c r="J181" s="43"/>
      <c r="K181" s="43"/>
      <c r="L181" s="43"/>
      <c r="M181" s="109"/>
      <c r="N181" s="92"/>
      <c r="O181" s="43"/>
      <c r="P181" s="43"/>
      <c r="Q181" s="43"/>
      <c r="R181" s="43"/>
      <c r="S181" s="92"/>
      <c r="T181" s="43"/>
      <c r="U181" s="43"/>
      <c r="V181" s="43"/>
      <c r="W181" s="43"/>
      <c r="X181" s="92"/>
      <c r="Y181" s="43"/>
      <c r="Z181" s="43"/>
      <c r="AA181" s="43"/>
      <c r="AB181" s="43"/>
      <c r="AC181" s="43"/>
      <c r="AD181" s="92"/>
      <c r="AE181" s="1"/>
      <c r="AF181" s="1"/>
      <c r="AG181" s="58"/>
      <c r="AH181" s="1"/>
      <c r="AI181" s="58"/>
    </row>
    <row r="182" spans="4:35" s="10" customFormat="1" ht="15">
      <c r="D182" s="130"/>
      <c r="E182" s="131"/>
      <c r="F182" s="43"/>
      <c r="G182" s="43"/>
      <c r="H182" s="43"/>
      <c r="I182" s="43"/>
      <c r="J182" s="43"/>
      <c r="K182" s="43"/>
      <c r="L182" s="43"/>
      <c r="M182" s="109"/>
      <c r="N182" s="92"/>
      <c r="O182" s="43"/>
      <c r="P182" s="43"/>
      <c r="Q182" s="43"/>
      <c r="R182" s="43"/>
      <c r="S182" s="92"/>
      <c r="T182" s="43"/>
      <c r="U182" s="43"/>
      <c r="V182" s="43"/>
      <c r="W182" s="43"/>
      <c r="X182" s="92"/>
      <c r="Y182" s="43"/>
      <c r="Z182" s="43"/>
      <c r="AA182" s="43"/>
      <c r="AB182" s="43"/>
      <c r="AC182" s="43"/>
      <c r="AD182" s="92"/>
      <c r="AE182" s="1"/>
      <c r="AF182" s="1"/>
      <c r="AG182" s="58"/>
      <c r="AH182" s="1"/>
      <c r="AI182" s="58"/>
    </row>
    <row r="183" spans="4:35" s="10" customFormat="1" ht="15">
      <c r="D183" s="130"/>
      <c r="E183" s="131"/>
      <c r="F183" s="43"/>
      <c r="G183" s="43"/>
      <c r="H183" s="43"/>
      <c r="I183" s="43"/>
      <c r="J183" s="43"/>
      <c r="K183" s="43"/>
      <c r="L183" s="43"/>
      <c r="M183" s="109"/>
      <c r="N183" s="92"/>
      <c r="O183" s="43"/>
      <c r="P183" s="43"/>
      <c r="Q183" s="43"/>
      <c r="R183" s="43"/>
      <c r="S183" s="92"/>
      <c r="T183" s="43"/>
      <c r="U183" s="43"/>
      <c r="V183" s="43"/>
      <c r="W183" s="43"/>
      <c r="X183" s="92"/>
      <c r="Y183" s="43"/>
      <c r="Z183" s="43"/>
      <c r="AA183" s="43"/>
      <c r="AB183" s="43"/>
      <c r="AC183" s="43"/>
      <c r="AD183" s="92"/>
      <c r="AE183" s="1"/>
      <c r="AF183" s="1"/>
      <c r="AG183" s="58"/>
      <c r="AH183" s="1"/>
      <c r="AI183" s="58"/>
    </row>
    <row r="184" spans="4:35" s="10" customFormat="1" ht="15">
      <c r="D184" s="130"/>
      <c r="E184" s="131"/>
      <c r="F184" s="43"/>
      <c r="G184" s="43"/>
      <c r="H184" s="43"/>
      <c r="I184" s="43"/>
      <c r="J184" s="43"/>
      <c r="K184" s="43"/>
      <c r="L184" s="43"/>
      <c r="M184" s="109"/>
      <c r="N184" s="92"/>
      <c r="O184" s="43"/>
      <c r="P184" s="43"/>
      <c r="Q184" s="43"/>
      <c r="R184" s="43"/>
      <c r="S184" s="92"/>
      <c r="T184" s="43"/>
      <c r="U184" s="43"/>
      <c r="V184" s="43"/>
      <c r="W184" s="43"/>
      <c r="X184" s="92"/>
      <c r="Y184" s="43"/>
      <c r="Z184" s="43"/>
      <c r="AA184" s="43"/>
      <c r="AB184" s="43"/>
      <c r="AC184" s="43"/>
      <c r="AD184" s="92"/>
      <c r="AE184" s="1"/>
      <c r="AF184" s="1"/>
      <c r="AG184" s="58"/>
      <c r="AH184" s="1"/>
      <c r="AI184" s="58"/>
    </row>
    <row r="185" spans="4:35" s="10" customFormat="1" ht="15">
      <c r="D185" s="130"/>
      <c r="E185" s="131"/>
      <c r="F185" s="43"/>
      <c r="G185" s="43"/>
      <c r="H185" s="43"/>
      <c r="I185" s="43"/>
      <c r="J185" s="43"/>
      <c r="K185" s="43"/>
      <c r="L185" s="43"/>
      <c r="M185" s="109"/>
      <c r="N185" s="92"/>
      <c r="O185" s="43"/>
      <c r="P185" s="43"/>
      <c r="Q185" s="43"/>
      <c r="R185" s="43"/>
      <c r="S185" s="92"/>
      <c r="T185" s="43"/>
      <c r="U185" s="43"/>
      <c r="V185" s="43"/>
      <c r="W185" s="43"/>
      <c r="X185" s="92"/>
      <c r="Y185" s="43"/>
      <c r="Z185" s="43"/>
      <c r="AA185" s="43"/>
      <c r="AB185" s="43"/>
      <c r="AC185" s="43"/>
      <c r="AD185" s="92"/>
      <c r="AE185" s="1"/>
      <c r="AF185" s="1"/>
      <c r="AG185" s="58"/>
      <c r="AH185" s="1"/>
      <c r="AI185" s="58"/>
    </row>
  </sheetData>
  <autoFilter ref="A5:C32"/>
  <mergeCells count="3">
    <mergeCell ref="F5:L5"/>
    <mergeCell ref="O5:R5"/>
    <mergeCell ref="T5:W5"/>
  </mergeCells>
  <phoneticPr fontId="0" type="noConversion"/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22">
    <pageSetUpPr fitToPage="1"/>
  </sheetPr>
  <dimension ref="A1:AF200"/>
  <sheetViews>
    <sheetView showGridLines="0" tabSelected="1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12" sqref="W12"/>
    </sheetView>
  </sheetViews>
  <sheetFormatPr baseColWidth="10" defaultRowHeight="12.75"/>
  <cols>
    <col min="1" max="1" width="5" style="58" bestFit="1" customWidth="1"/>
    <col min="2" max="2" width="17.375" style="58" customWidth="1"/>
    <col min="3" max="3" width="15.75" style="58" customWidth="1"/>
    <col min="4" max="4" width="5.125" style="172" customWidth="1"/>
    <col min="5" max="5" width="5.125" style="173" customWidth="1"/>
    <col min="6" max="10" width="5.125" style="58" customWidth="1"/>
    <col min="11" max="11" width="4.125" style="1" bestFit="1" customWidth="1"/>
    <col min="12" max="15" width="5.125" style="58" customWidth="1"/>
    <col min="16" max="16" width="5" style="1" bestFit="1" customWidth="1"/>
    <col min="17" max="20" width="5.125" style="58" customWidth="1"/>
    <col min="21" max="21" width="5" style="1" bestFit="1" customWidth="1"/>
    <col min="22" max="26" width="4.875" style="58" customWidth="1"/>
    <col min="27" max="27" width="5" style="1" bestFit="1" customWidth="1"/>
    <col min="28" max="28" width="4.875" style="143" customWidth="1"/>
    <col min="29" max="29" width="4.375" style="1" customWidth="1"/>
    <col min="30" max="30" width="4.5" style="1" customWidth="1"/>
    <col min="31" max="31" width="5.625" style="1" customWidth="1"/>
    <col min="32" max="32" width="4.125" style="58" bestFit="1" customWidth="1"/>
    <col min="33" max="16384" width="11" style="58"/>
  </cols>
  <sheetData>
    <row r="1" spans="1:32" s="39" customFormat="1" ht="26.25" hidden="1" customHeight="1">
      <c r="B1" s="40" t="e">
        <f>+#REF!</f>
        <v>#REF!</v>
      </c>
      <c r="D1" s="152"/>
      <c r="E1" s="153"/>
      <c r="K1" s="6"/>
      <c r="P1" s="6"/>
      <c r="U1" s="6"/>
      <c r="AA1" s="6"/>
      <c r="AB1" s="137"/>
      <c r="AC1" s="6"/>
      <c r="AD1" s="6"/>
      <c r="AE1" s="6"/>
    </row>
    <row r="2" spans="1:32" s="41" customFormat="1" ht="18.75" hidden="1" customHeight="1">
      <c r="B2" s="41" t="s">
        <v>332</v>
      </c>
      <c r="D2" s="154"/>
      <c r="E2" s="155"/>
      <c r="K2" s="5"/>
      <c r="P2" s="5"/>
      <c r="U2" s="5"/>
      <c r="AA2" s="5"/>
      <c r="AB2" s="138"/>
      <c r="AC2" s="5"/>
      <c r="AD2" s="5"/>
      <c r="AE2" s="5"/>
    </row>
    <row r="3" spans="1:32" s="42" customFormat="1" ht="17.25" hidden="1" customHeight="1">
      <c r="B3" s="42" t="s">
        <v>5</v>
      </c>
      <c r="D3" s="156"/>
      <c r="E3" s="157"/>
      <c r="K3" s="3"/>
      <c r="P3" s="3"/>
      <c r="U3" s="3"/>
      <c r="AA3" s="3"/>
      <c r="AB3" s="139"/>
      <c r="AC3" s="3"/>
      <c r="AD3" s="3"/>
      <c r="AE3" s="3"/>
    </row>
    <row r="4" spans="1:32" s="61" customFormat="1" ht="219">
      <c r="D4" s="158" t="s">
        <v>383</v>
      </c>
      <c r="E4" s="159" t="s">
        <v>502</v>
      </c>
      <c r="F4" s="61" t="s">
        <v>475</v>
      </c>
      <c r="G4" s="61" t="s">
        <v>477</v>
      </c>
      <c r="H4" s="61" t="s">
        <v>481</v>
      </c>
      <c r="I4" s="61" t="s">
        <v>500</v>
      </c>
      <c r="J4" s="61" t="s">
        <v>485</v>
      </c>
      <c r="K4" s="38"/>
      <c r="L4" s="61" t="s">
        <v>376</v>
      </c>
      <c r="M4" s="61" t="s">
        <v>377</v>
      </c>
      <c r="N4" s="61" t="s">
        <v>501</v>
      </c>
      <c r="O4" s="61" t="s">
        <v>503</v>
      </c>
      <c r="P4" s="38"/>
      <c r="Q4" s="61" t="s">
        <v>478</v>
      </c>
      <c r="U4" s="38"/>
      <c r="V4" s="61" t="s">
        <v>438</v>
      </c>
      <c r="W4" s="61" t="s">
        <v>472</v>
      </c>
      <c r="AA4" s="38"/>
      <c r="AB4" s="140" t="s">
        <v>522</v>
      </c>
      <c r="AC4" s="144">
        <v>0.8</v>
      </c>
      <c r="AD4" s="38" t="s">
        <v>523</v>
      </c>
      <c r="AE4" s="38" t="s">
        <v>524</v>
      </c>
      <c r="AF4" s="57" t="s">
        <v>525</v>
      </c>
    </row>
    <row r="5" spans="1:32" s="43" customFormat="1" ht="19.5" customHeight="1">
      <c r="D5" s="160"/>
      <c r="E5" s="161"/>
      <c r="K5" s="38"/>
      <c r="P5" s="38"/>
      <c r="U5" s="38"/>
      <c r="AA5" s="38"/>
      <c r="AB5" s="140"/>
      <c r="AC5" s="144"/>
      <c r="AD5" s="38"/>
      <c r="AE5" s="38"/>
      <c r="AF5" s="57"/>
    </row>
    <row r="6" spans="1:32" s="43" customFormat="1" ht="15" customHeight="1">
      <c r="A6" s="44" t="s">
        <v>0</v>
      </c>
      <c r="B6" s="44" t="s">
        <v>3</v>
      </c>
      <c r="C6" s="45" t="s">
        <v>2</v>
      </c>
      <c r="D6" s="162"/>
      <c r="E6" s="163"/>
      <c r="F6" s="146" t="s">
        <v>462</v>
      </c>
      <c r="G6" s="150"/>
      <c r="H6" s="150"/>
      <c r="I6" s="150"/>
      <c r="J6" s="151"/>
      <c r="K6" s="12" t="s">
        <v>526</v>
      </c>
      <c r="L6" s="187" t="s">
        <v>463</v>
      </c>
      <c r="M6" s="188"/>
      <c r="N6" s="188"/>
      <c r="O6" s="189"/>
      <c r="P6" s="12" t="s">
        <v>527</v>
      </c>
      <c r="Q6" s="187" t="s">
        <v>464</v>
      </c>
      <c r="R6" s="188"/>
      <c r="S6" s="188"/>
      <c r="T6" s="189"/>
      <c r="U6" s="12" t="s">
        <v>528</v>
      </c>
      <c r="V6" s="193" t="s">
        <v>465</v>
      </c>
      <c r="W6" s="193"/>
      <c r="X6" s="193"/>
      <c r="Y6" s="193"/>
      <c r="Z6" s="193"/>
      <c r="AA6" s="12" t="s">
        <v>529</v>
      </c>
      <c r="AB6" s="148"/>
      <c r="AC6" s="12"/>
      <c r="AD6" s="12"/>
      <c r="AE6" s="12"/>
      <c r="AF6" s="44"/>
    </row>
    <row r="7" spans="1:32" s="43" customFormat="1" ht="18" customHeight="1">
      <c r="A7" s="47">
        <v>1</v>
      </c>
      <c r="B7" s="46" t="s">
        <v>222</v>
      </c>
      <c r="C7" s="46" t="s">
        <v>469</v>
      </c>
      <c r="D7" s="164">
        <v>6.9</v>
      </c>
      <c r="E7" s="165">
        <v>5</v>
      </c>
      <c r="F7" s="46">
        <v>8</v>
      </c>
      <c r="G7" s="46">
        <v>9</v>
      </c>
      <c r="H7" s="46">
        <v>9.5</v>
      </c>
      <c r="I7" s="46">
        <v>7</v>
      </c>
      <c r="J7" s="46" t="s">
        <v>456</v>
      </c>
      <c r="K7" s="145">
        <f>TRUNC(AVERAGE(F7:I7),2)</f>
        <v>8.3699999999999992</v>
      </c>
      <c r="L7" s="46">
        <v>10</v>
      </c>
      <c r="M7" s="46">
        <v>0</v>
      </c>
      <c r="N7" s="46">
        <v>9</v>
      </c>
      <c r="O7" s="46">
        <v>8</v>
      </c>
      <c r="P7" s="145">
        <f>TRUNC(AVERAGE(L7:O7),2)</f>
        <v>6.75</v>
      </c>
      <c r="Q7" s="46">
        <v>8</v>
      </c>
      <c r="R7" s="46"/>
      <c r="S7" s="46"/>
      <c r="T7" s="46"/>
      <c r="U7" s="145">
        <f>TRUNC(AVERAGE(Q7:T7),2)</f>
        <v>8</v>
      </c>
      <c r="V7" s="46">
        <v>7</v>
      </c>
      <c r="W7" s="46">
        <v>8</v>
      </c>
      <c r="X7" s="46"/>
      <c r="Y7" s="46"/>
      <c r="Z7" s="46"/>
      <c r="AA7" s="145">
        <f>TRUNC(AVERAGE(V7:Z7),2)</f>
        <v>7.5</v>
      </c>
      <c r="AB7" s="136">
        <f>TRUNC(AVERAGE(K7,P7,U7,AA7),2)</f>
        <v>7.65</v>
      </c>
      <c r="AC7" s="46">
        <f>TRUNC((AB7*0.8),2)</f>
        <v>6.12</v>
      </c>
      <c r="AD7" s="14">
        <v>6.6</v>
      </c>
      <c r="AE7" s="14">
        <f>TRUNC((AD7*0.2),2)</f>
        <v>1.32</v>
      </c>
      <c r="AF7" s="46">
        <f>TRUNC((AC7+AE7),2)</f>
        <v>7.44</v>
      </c>
    </row>
    <row r="8" spans="1:32" s="43" customFormat="1" ht="18" customHeight="1">
      <c r="A8" s="47">
        <v>2</v>
      </c>
      <c r="B8" s="48" t="s">
        <v>254</v>
      </c>
      <c r="C8" s="49" t="s">
        <v>255</v>
      </c>
      <c r="D8" s="164">
        <v>6.1</v>
      </c>
      <c r="E8" s="165">
        <v>5</v>
      </c>
      <c r="F8" s="46">
        <v>7</v>
      </c>
      <c r="G8" s="46">
        <v>1</v>
      </c>
      <c r="H8" s="46">
        <v>10</v>
      </c>
      <c r="I8" s="46">
        <v>10</v>
      </c>
      <c r="J8" s="46" t="s">
        <v>456</v>
      </c>
      <c r="K8" s="145">
        <f t="shared" ref="K8:K31" si="0">TRUNC(AVERAGE(F8:I8),2)</f>
        <v>7</v>
      </c>
      <c r="L8" s="46">
        <v>10</v>
      </c>
      <c r="M8" s="46">
        <v>9</v>
      </c>
      <c r="N8" s="46">
        <v>10</v>
      </c>
      <c r="O8" s="46">
        <v>9</v>
      </c>
      <c r="P8" s="145">
        <f t="shared" ref="P8:P31" si="1">TRUNC(AVERAGE(L8:O8),2)</f>
        <v>9.5</v>
      </c>
      <c r="Q8" s="46">
        <v>3</v>
      </c>
      <c r="R8" s="46"/>
      <c r="S8" s="46"/>
      <c r="T8" s="46"/>
      <c r="U8" s="145">
        <f t="shared" ref="U8:U31" si="2">TRUNC(AVERAGE(Q8:T8),2)</f>
        <v>3</v>
      </c>
      <c r="V8" s="46">
        <v>7</v>
      </c>
      <c r="W8" s="46">
        <v>6</v>
      </c>
      <c r="X8" s="46"/>
      <c r="Y8" s="46"/>
      <c r="Z8" s="46"/>
      <c r="AA8" s="145">
        <f t="shared" ref="AA8:AA31" si="3">TRUNC(AVERAGE(V8:Z8),2)</f>
        <v>6.5</v>
      </c>
      <c r="AB8" s="136">
        <f t="shared" ref="AB8:AB31" si="4">TRUNC(AVERAGE(K8,P8,U8,AA8),2)</f>
        <v>6.5</v>
      </c>
      <c r="AC8" s="46">
        <f t="shared" ref="AC8:AC31" si="5">TRUNC((AB8*0.8),2)</f>
        <v>5.2</v>
      </c>
      <c r="AD8" s="14">
        <v>4.0999999999999996</v>
      </c>
      <c r="AE8" s="14">
        <f t="shared" ref="AE8:AE31" si="6">TRUNC((AD8*0.2),2)</f>
        <v>0.82</v>
      </c>
      <c r="AF8" s="46">
        <f t="shared" ref="AF8:AF31" si="7">TRUNC((AC8+AE8),2)</f>
        <v>6.02</v>
      </c>
    </row>
    <row r="9" spans="1:32" s="43" customFormat="1" ht="18" customHeight="1">
      <c r="A9" s="47">
        <v>3</v>
      </c>
      <c r="B9" s="50" t="s">
        <v>318</v>
      </c>
      <c r="C9" s="49" t="s">
        <v>319</v>
      </c>
      <c r="D9" s="166">
        <v>6.7</v>
      </c>
      <c r="E9" s="165">
        <v>5</v>
      </c>
      <c r="F9" s="46">
        <v>9</v>
      </c>
      <c r="G9" s="46">
        <v>9.1</v>
      </c>
      <c r="H9" s="46">
        <v>10</v>
      </c>
      <c r="I9" s="46">
        <v>8.5</v>
      </c>
      <c r="J9" s="46">
        <v>0.1</v>
      </c>
      <c r="K9" s="145">
        <f t="shared" si="0"/>
        <v>9.15</v>
      </c>
      <c r="L9" s="46">
        <v>10</v>
      </c>
      <c r="M9" s="46">
        <v>8</v>
      </c>
      <c r="N9" s="46">
        <v>10</v>
      </c>
      <c r="O9" s="46">
        <v>10</v>
      </c>
      <c r="P9" s="145">
        <f t="shared" si="1"/>
        <v>9.5</v>
      </c>
      <c r="Q9" s="46">
        <v>9</v>
      </c>
      <c r="R9" s="46"/>
      <c r="S9" s="46"/>
      <c r="T9" s="46"/>
      <c r="U9" s="145">
        <f t="shared" si="2"/>
        <v>9</v>
      </c>
      <c r="V9" s="46">
        <v>7</v>
      </c>
      <c r="W9" s="46">
        <v>6</v>
      </c>
      <c r="X9" s="46"/>
      <c r="Y9" s="46"/>
      <c r="Z9" s="46"/>
      <c r="AA9" s="145">
        <f t="shared" si="3"/>
        <v>6.5</v>
      </c>
      <c r="AB9" s="136">
        <f t="shared" si="4"/>
        <v>8.5299999999999994</v>
      </c>
      <c r="AC9" s="46">
        <f t="shared" si="5"/>
        <v>6.82</v>
      </c>
      <c r="AD9" s="14">
        <v>5.3</v>
      </c>
      <c r="AE9" s="14">
        <f t="shared" si="6"/>
        <v>1.06</v>
      </c>
      <c r="AF9" s="46">
        <f t="shared" si="7"/>
        <v>7.88</v>
      </c>
    </row>
    <row r="10" spans="1:32" s="43" customFormat="1" ht="18" customHeight="1">
      <c r="A10" s="47">
        <v>4</v>
      </c>
      <c r="B10" s="51" t="s">
        <v>320</v>
      </c>
      <c r="C10" s="49" t="s">
        <v>328</v>
      </c>
      <c r="D10" s="164">
        <v>8</v>
      </c>
      <c r="E10" s="165">
        <v>9</v>
      </c>
      <c r="F10" s="46">
        <v>5</v>
      </c>
      <c r="G10" s="46">
        <v>9</v>
      </c>
      <c r="H10" s="46">
        <v>0</v>
      </c>
      <c r="I10" s="46">
        <v>0</v>
      </c>
      <c r="J10" s="46" t="s">
        <v>456</v>
      </c>
      <c r="K10" s="145">
        <f t="shared" si="0"/>
        <v>3.5</v>
      </c>
      <c r="L10" s="46">
        <v>4.5</v>
      </c>
      <c r="M10" s="46">
        <v>4.5</v>
      </c>
      <c r="N10" s="46">
        <v>10</v>
      </c>
      <c r="O10" s="46">
        <v>10</v>
      </c>
      <c r="P10" s="145">
        <f t="shared" si="1"/>
        <v>7.25</v>
      </c>
      <c r="Q10" s="46">
        <v>7</v>
      </c>
      <c r="R10" s="46"/>
      <c r="S10" s="46"/>
      <c r="T10" s="46"/>
      <c r="U10" s="145">
        <f t="shared" si="2"/>
        <v>7</v>
      </c>
      <c r="V10" s="46">
        <v>10</v>
      </c>
      <c r="W10" s="46">
        <v>8</v>
      </c>
      <c r="X10" s="46"/>
      <c r="Y10" s="46"/>
      <c r="Z10" s="46"/>
      <c r="AA10" s="145">
        <f t="shared" si="3"/>
        <v>9</v>
      </c>
      <c r="AB10" s="136">
        <f t="shared" si="4"/>
        <v>6.68</v>
      </c>
      <c r="AC10" s="46">
        <f t="shared" si="5"/>
        <v>5.34</v>
      </c>
      <c r="AD10" s="14">
        <v>5.85</v>
      </c>
      <c r="AE10" s="14">
        <f t="shared" si="6"/>
        <v>1.17</v>
      </c>
      <c r="AF10" s="46">
        <f t="shared" si="7"/>
        <v>6.51</v>
      </c>
    </row>
    <row r="11" spans="1:32" s="43" customFormat="1" ht="18" customHeight="1">
      <c r="A11" s="47">
        <v>5</v>
      </c>
      <c r="B11" s="48" t="s">
        <v>241</v>
      </c>
      <c r="C11" s="49" t="s">
        <v>242</v>
      </c>
      <c r="D11" s="164">
        <v>5.0999999999999996</v>
      </c>
      <c r="E11" s="165">
        <v>0</v>
      </c>
      <c r="F11" s="46">
        <v>5</v>
      </c>
      <c r="G11" s="46">
        <v>0.1</v>
      </c>
      <c r="H11" s="46">
        <v>0</v>
      </c>
      <c r="I11" s="46">
        <v>10</v>
      </c>
      <c r="J11" s="46">
        <v>0.1</v>
      </c>
      <c r="K11" s="145">
        <f t="shared" si="0"/>
        <v>3.77</v>
      </c>
      <c r="L11" s="46">
        <v>9</v>
      </c>
      <c r="M11" s="46">
        <v>7</v>
      </c>
      <c r="N11" s="46">
        <v>9</v>
      </c>
      <c r="O11" s="46">
        <v>10</v>
      </c>
      <c r="P11" s="145">
        <f t="shared" si="1"/>
        <v>8.75</v>
      </c>
      <c r="Q11" s="46" t="s">
        <v>382</v>
      </c>
      <c r="R11" s="46"/>
      <c r="S11" s="46"/>
      <c r="T11" s="46"/>
      <c r="U11" s="145" t="e">
        <f t="shared" si="2"/>
        <v>#DIV/0!</v>
      </c>
      <c r="V11" s="46">
        <v>7</v>
      </c>
      <c r="W11" s="46">
        <v>8</v>
      </c>
      <c r="X11" s="46"/>
      <c r="Y11" s="46"/>
      <c r="Z11" s="46"/>
      <c r="AA11" s="145">
        <f t="shared" si="3"/>
        <v>7.5</v>
      </c>
      <c r="AB11" s="136">
        <f>TRUNC(AVERAGE(K11,P11,AA11),2)</f>
        <v>6.67</v>
      </c>
      <c r="AC11" s="46">
        <f t="shared" si="5"/>
        <v>5.33</v>
      </c>
      <c r="AD11" s="14">
        <v>3.3</v>
      </c>
      <c r="AE11" s="14">
        <f t="shared" si="6"/>
        <v>0.66</v>
      </c>
      <c r="AF11" s="46">
        <f t="shared" si="7"/>
        <v>5.99</v>
      </c>
    </row>
    <row r="12" spans="1:32" s="43" customFormat="1" ht="18" customHeight="1">
      <c r="A12" s="47">
        <v>6</v>
      </c>
      <c r="B12" s="48" t="s">
        <v>281</v>
      </c>
      <c r="C12" s="49" t="s">
        <v>282</v>
      </c>
      <c r="D12" s="164">
        <v>7.5</v>
      </c>
      <c r="E12" s="165">
        <v>10</v>
      </c>
      <c r="F12" s="46">
        <v>7</v>
      </c>
      <c r="G12" s="46">
        <v>0</v>
      </c>
      <c r="H12" s="46">
        <v>8.5</v>
      </c>
      <c r="I12" s="46">
        <v>9</v>
      </c>
      <c r="J12" s="46" t="s">
        <v>456</v>
      </c>
      <c r="K12" s="145">
        <f t="shared" si="0"/>
        <v>6.12</v>
      </c>
      <c r="L12" s="46">
        <v>9</v>
      </c>
      <c r="M12" s="46">
        <v>8</v>
      </c>
      <c r="N12" s="46">
        <v>10</v>
      </c>
      <c r="O12" s="46">
        <v>10</v>
      </c>
      <c r="P12" s="145">
        <f t="shared" si="1"/>
        <v>9.25</v>
      </c>
      <c r="Q12" s="46">
        <v>7</v>
      </c>
      <c r="R12" s="46"/>
      <c r="S12" s="46"/>
      <c r="T12" s="46"/>
      <c r="U12" s="145">
        <f t="shared" si="2"/>
        <v>7</v>
      </c>
      <c r="V12" s="46">
        <v>8.5</v>
      </c>
      <c r="W12" s="46">
        <v>7.5</v>
      </c>
      <c r="X12" s="46"/>
      <c r="Y12" s="46"/>
      <c r="Z12" s="46"/>
      <c r="AA12" s="145">
        <f t="shared" si="3"/>
        <v>8</v>
      </c>
      <c r="AB12" s="136">
        <f t="shared" si="4"/>
        <v>7.59</v>
      </c>
      <c r="AC12" s="46">
        <f t="shared" si="5"/>
        <v>6.07</v>
      </c>
      <c r="AD12" s="14">
        <v>6.4</v>
      </c>
      <c r="AE12" s="14">
        <f t="shared" si="6"/>
        <v>1.28</v>
      </c>
      <c r="AF12" s="46">
        <f t="shared" si="7"/>
        <v>7.35</v>
      </c>
    </row>
    <row r="13" spans="1:32" s="43" customFormat="1" ht="18" customHeight="1">
      <c r="A13" s="47">
        <v>7</v>
      </c>
      <c r="B13" s="46" t="s">
        <v>137</v>
      </c>
      <c r="C13" s="52" t="s">
        <v>138</v>
      </c>
      <c r="D13" s="164">
        <v>4.2</v>
      </c>
      <c r="E13" s="165">
        <v>5</v>
      </c>
      <c r="F13" s="46">
        <v>7</v>
      </c>
      <c r="G13" s="46">
        <v>1.1000000000000001</v>
      </c>
      <c r="H13" s="46">
        <v>10</v>
      </c>
      <c r="I13" s="46">
        <v>10</v>
      </c>
      <c r="J13" s="46">
        <v>0.1</v>
      </c>
      <c r="K13" s="145">
        <f t="shared" si="0"/>
        <v>7.02</v>
      </c>
      <c r="L13" s="46">
        <v>9</v>
      </c>
      <c r="M13" s="46">
        <v>8</v>
      </c>
      <c r="N13" s="46">
        <v>8</v>
      </c>
      <c r="O13" s="46">
        <v>9.5</v>
      </c>
      <c r="P13" s="145">
        <f t="shared" si="1"/>
        <v>8.6199999999999992</v>
      </c>
      <c r="Q13" s="46">
        <v>3</v>
      </c>
      <c r="R13" s="46"/>
      <c r="S13" s="46"/>
      <c r="T13" s="46"/>
      <c r="U13" s="145">
        <f t="shared" si="2"/>
        <v>3</v>
      </c>
      <c r="V13" s="46">
        <v>10</v>
      </c>
      <c r="W13" s="46">
        <v>6</v>
      </c>
      <c r="X13" s="46"/>
      <c r="Y13" s="46"/>
      <c r="Z13" s="46"/>
      <c r="AA13" s="145">
        <f t="shared" si="3"/>
        <v>8</v>
      </c>
      <c r="AB13" s="136">
        <f t="shared" si="4"/>
        <v>6.66</v>
      </c>
      <c r="AC13" s="46">
        <f t="shared" si="5"/>
        <v>5.32</v>
      </c>
      <c r="AD13" s="14">
        <v>2.1</v>
      </c>
      <c r="AE13" s="14">
        <f t="shared" si="6"/>
        <v>0.42</v>
      </c>
      <c r="AF13" s="46">
        <f t="shared" si="7"/>
        <v>5.74</v>
      </c>
    </row>
    <row r="14" spans="1:32" s="43" customFormat="1" ht="18" customHeight="1">
      <c r="A14" s="47">
        <v>8</v>
      </c>
      <c r="B14" s="48" t="s">
        <v>278</v>
      </c>
      <c r="C14" s="53" t="s">
        <v>279</v>
      </c>
      <c r="D14" s="166">
        <v>8.3000000000000007</v>
      </c>
      <c r="E14" s="165">
        <v>5</v>
      </c>
      <c r="F14" s="46">
        <v>8</v>
      </c>
      <c r="G14" s="46">
        <v>9.6</v>
      </c>
      <c r="H14" s="46">
        <v>10</v>
      </c>
      <c r="I14" s="46">
        <v>10</v>
      </c>
      <c r="J14" s="46">
        <v>0.1</v>
      </c>
      <c r="K14" s="145">
        <f t="shared" si="0"/>
        <v>9.4</v>
      </c>
      <c r="L14" s="46">
        <v>8</v>
      </c>
      <c r="M14" s="46">
        <v>10</v>
      </c>
      <c r="N14" s="46">
        <v>10</v>
      </c>
      <c r="O14" s="46">
        <v>10</v>
      </c>
      <c r="P14" s="145">
        <f t="shared" si="1"/>
        <v>9.5</v>
      </c>
      <c r="Q14" s="46">
        <v>9</v>
      </c>
      <c r="R14" s="46"/>
      <c r="S14" s="46"/>
      <c r="T14" s="46"/>
      <c r="U14" s="145">
        <f t="shared" si="2"/>
        <v>9</v>
      </c>
      <c r="V14" s="46">
        <v>10</v>
      </c>
      <c r="W14" s="46">
        <v>6</v>
      </c>
      <c r="X14" s="46"/>
      <c r="Y14" s="46"/>
      <c r="Z14" s="46"/>
      <c r="AA14" s="145">
        <f t="shared" si="3"/>
        <v>8</v>
      </c>
      <c r="AB14" s="136">
        <f t="shared" si="4"/>
        <v>8.9700000000000006</v>
      </c>
      <c r="AC14" s="46">
        <f t="shared" si="5"/>
        <v>7.17</v>
      </c>
      <c r="AD14" s="14">
        <v>6.75</v>
      </c>
      <c r="AE14" s="14">
        <f t="shared" si="6"/>
        <v>1.35</v>
      </c>
      <c r="AF14" s="46">
        <f t="shared" si="7"/>
        <v>8.52</v>
      </c>
    </row>
    <row r="15" spans="1:32" s="43" customFormat="1" ht="18" customHeight="1">
      <c r="A15" s="47">
        <v>9</v>
      </c>
      <c r="B15" s="46" t="s">
        <v>139</v>
      </c>
      <c r="C15" s="53" t="s">
        <v>140</v>
      </c>
      <c r="D15" s="164">
        <v>6.2</v>
      </c>
      <c r="E15" s="165">
        <v>7</v>
      </c>
      <c r="F15" s="46">
        <v>9</v>
      </c>
      <c r="G15" s="46">
        <v>1.1000000000000001</v>
      </c>
      <c r="H15" s="46">
        <v>9</v>
      </c>
      <c r="I15" s="46">
        <v>10</v>
      </c>
      <c r="J15" s="46">
        <v>0.1</v>
      </c>
      <c r="K15" s="145">
        <f t="shared" si="0"/>
        <v>7.27</v>
      </c>
      <c r="L15" s="46">
        <v>10</v>
      </c>
      <c r="M15" s="46">
        <v>7</v>
      </c>
      <c r="N15" s="46">
        <v>10</v>
      </c>
      <c r="O15" s="46">
        <v>10</v>
      </c>
      <c r="P15" s="145">
        <f t="shared" si="1"/>
        <v>9.25</v>
      </c>
      <c r="Q15" s="46">
        <v>8</v>
      </c>
      <c r="R15" s="46"/>
      <c r="S15" s="46"/>
      <c r="T15" s="46"/>
      <c r="U15" s="145">
        <f t="shared" si="2"/>
        <v>8</v>
      </c>
      <c r="V15" s="46">
        <v>9</v>
      </c>
      <c r="W15" s="46">
        <v>7</v>
      </c>
      <c r="X15" s="46"/>
      <c r="Y15" s="46"/>
      <c r="Z15" s="46"/>
      <c r="AA15" s="145">
        <f t="shared" si="3"/>
        <v>8</v>
      </c>
      <c r="AB15" s="136">
        <f t="shared" si="4"/>
        <v>8.1300000000000008</v>
      </c>
      <c r="AC15" s="46">
        <f t="shared" si="5"/>
        <v>6.5</v>
      </c>
      <c r="AD15" s="14">
        <v>5.0999999999999996</v>
      </c>
      <c r="AE15" s="14">
        <f t="shared" si="6"/>
        <v>1.02</v>
      </c>
      <c r="AF15" s="46">
        <f t="shared" si="7"/>
        <v>7.52</v>
      </c>
    </row>
    <row r="16" spans="1:32" s="43" customFormat="1" ht="18" customHeight="1">
      <c r="A16" s="47">
        <v>10</v>
      </c>
      <c r="B16" s="46" t="s">
        <v>124</v>
      </c>
      <c r="C16" s="52" t="s">
        <v>136</v>
      </c>
      <c r="D16" s="167">
        <v>7.8</v>
      </c>
      <c r="E16" s="165">
        <v>4</v>
      </c>
      <c r="F16" s="46">
        <v>8</v>
      </c>
      <c r="G16" s="46">
        <v>7.1</v>
      </c>
      <c r="H16" s="46">
        <v>8.3000000000000007</v>
      </c>
      <c r="I16" s="46">
        <v>9.5</v>
      </c>
      <c r="J16" s="46">
        <v>0.1</v>
      </c>
      <c r="K16" s="145">
        <f t="shared" si="0"/>
        <v>8.2200000000000006</v>
      </c>
      <c r="L16" s="46">
        <v>10</v>
      </c>
      <c r="M16" s="46">
        <v>9</v>
      </c>
      <c r="N16" s="46">
        <v>7</v>
      </c>
      <c r="O16" s="46">
        <v>7</v>
      </c>
      <c r="P16" s="145">
        <f t="shared" si="1"/>
        <v>8.25</v>
      </c>
      <c r="Q16" s="46">
        <v>7</v>
      </c>
      <c r="R16" s="46"/>
      <c r="S16" s="46"/>
      <c r="T16" s="46"/>
      <c r="U16" s="145">
        <f t="shared" si="2"/>
        <v>7</v>
      </c>
      <c r="V16" s="46">
        <v>9</v>
      </c>
      <c r="W16" s="46">
        <v>8</v>
      </c>
      <c r="X16" s="46"/>
      <c r="Y16" s="46"/>
      <c r="Z16" s="46"/>
      <c r="AA16" s="145">
        <f t="shared" si="3"/>
        <v>8.5</v>
      </c>
      <c r="AB16" s="136">
        <f t="shared" si="4"/>
        <v>7.99</v>
      </c>
      <c r="AC16" s="46">
        <f t="shared" si="5"/>
        <v>6.39</v>
      </c>
      <c r="AD16" s="14">
        <v>7.3</v>
      </c>
      <c r="AE16" s="14">
        <f t="shared" si="6"/>
        <v>1.46</v>
      </c>
      <c r="AF16" s="46">
        <f t="shared" si="7"/>
        <v>7.85</v>
      </c>
    </row>
    <row r="17" spans="1:32" s="43" customFormat="1" ht="18" customHeight="1">
      <c r="A17" s="47">
        <v>11</v>
      </c>
      <c r="B17" s="48" t="s">
        <v>285</v>
      </c>
      <c r="C17" s="53" t="s">
        <v>286</v>
      </c>
      <c r="D17" s="167">
        <v>4.9000000000000004</v>
      </c>
      <c r="E17" s="165">
        <v>5</v>
      </c>
      <c r="F17" s="46">
        <v>8</v>
      </c>
      <c r="G17" s="46">
        <v>8</v>
      </c>
      <c r="H17" s="46">
        <v>8.5</v>
      </c>
      <c r="I17" s="46">
        <v>10</v>
      </c>
      <c r="J17" s="46" t="s">
        <v>456</v>
      </c>
      <c r="K17" s="145">
        <f t="shared" si="0"/>
        <v>8.6199999999999992</v>
      </c>
      <c r="L17" s="46">
        <v>10</v>
      </c>
      <c r="M17" s="46">
        <v>9</v>
      </c>
      <c r="N17" s="46">
        <v>10</v>
      </c>
      <c r="O17" s="46">
        <v>10</v>
      </c>
      <c r="P17" s="145">
        <f t="shared" si="1"/>
        <v>9.75</v>
      </c>
      <c r="Q17" s="46">
        <v>8.5</v>
      </c>
      <c r="R17" s="46"/>
      <c r="S17" s="46"/>
      <c r="T17" s="46"/>
      <c r="U17" s="145">
        <f t="shared" si="2"/>
        <v>8.5</v>
      </c>
      <c r="V17" s="46">
        <v>8</v>
      </c>
      <c r="W17" s="46">
        <v>7</v>
      </c>
      <c r="X17" s="46"/>
      <c r="Y17" s="46"/>
      <c r="Z17" s="46"/>
      <c r="AA17" s="145">
        <f t="shared" si="3"/>
        <v>7.5</v>
      </c>
      <c r="AB17" s="136">
        <f t="shared" si="4"/>
        <v>8.59</v>
      </c>
      <c r="AC17" s="46">
        <f t="shared" si="5"/>
        <v>6.87</v>
      </c>
      <c r="AD17" s="14">
        <v>5.93</v>
      </c>
      <c r="AE17" s="14">
        <f t="shared" si="6"/>
        <v>1.18</v>
      </c>
      <c r="AF17" s="46">
        <f t="shared" si="7"/>
        <v>8.0500000000000007</v>
      </c>
    </row>
    <row r="18" spans="1:32" s="43" customFormat="1" ht="18" customHeight="1">
      <c r="A18" s="47">
        <v>12</v>
      </c>
      <c r="B18" s="46" t="s">
        <v>112</v>
      </c>
      <c r="C18" s="49" t="s">
        <v>133</v>
      </c>
      <c r="D18" s="167">
        <v>9.6</v>
      </c>
      <c r="E18" s="165">
        <v>5</v>
      </c>
      <c r="F18" s="46">
        <v>10</v>
      </c>
      <c r="G18" s="46">
        <v>9.6</v>
      </c>
      <c r="H18" s="46">
        <v>8.5</v>
      </c>
      <c r="I18" s="46">
        <v>9</v>
      </c>
      <c r="J18" s="46">
        <v>0.1</v>
      </c>
      <c r="K18" s="145">
        <f t="shared" si="0"/>
        <v>9.27</v>
      </c>
      <c r="L18" s="46">
        <v>10</v>
      </c>
      <c r="M18" s="46">
        <v>8</v>
      </c>
      <c r="N18" s="46">
        <v>10</v>
      </c>
      <c r="O18" s="46">
        <v>10</v>
      </c>
      <c r="P18" s="145">
        <f t="shared" si="1"/>
        <v>9.5</v>
      </c>
      <c r="Q18" s="46">
        <v>8</v>
      </c>
      <c r="R18" s="46"/>
      <c r="S18" s="46"/>
      <c r="T18" s="46"/>
      <c r="U18" s="145">
        <f t="shared" si="2"/>
        <v>8</v>
      </c>
      <c r="V18" s="46">
        <v>10</v>
      </c>
      <c r="W18" s="46">
        <v>7</v>
      </c>
      <c r="X18" s="46"/>
      <c r="Y18" s="46"/>
      <c r="Z18" s="46"/>
      <c r="AA18" s="145">
        <f t="shared" si="3"/>
        <v>8.5</v>
      </c>
      <c r="AB18" s="136">
        <f t="shared" si="4"/>
        <v>8.81</v>
      </c>
      <c r="AC18" s="46">
        <f t="shared" si="5"/>
        <v>7.04</v>
      </c>
      <c r="AD18" s="14">
        <v>7.5</v>
      </c>
      <c r="AE18" s="14">
        <f t="shared" si="6"/>
        <v>1.5</v>
      </c>
      <c r="AF18" s="46">
        <f t="shared" si="7"/>
        <v>8.5399999999999991</v>
      </c>
    </row>
    <row r="19" spans="1:32" s="43" customFormat="1" ht="18" customHeight="1">
      <c r="A19" s="47">
        <v>13</v>
      </c>
      <c r="B19" s="46" t="s">
        <v>16</v>
      </c>
      <c r="C19" s="46" t="s">
        <v>17</v>
      </c>
      <c r="D19" s="168">
        <v>7.6</v>
      </c>
      <c r="E19" s="165">
        <v>8</v>
      </c>
      <c r="F19" s="46">
        <v>4.5</v>
      </c>
      <c r="G19" s="46">
        <v>7.1</v>
      </c>
      <c r="H19" s="46">
        <v>0</v>
      </c>
      <c r="I19" s="46">
        <v>0</v>
      </c>
      <c r="J19" s="46">
        <v>0.1</v>
      </c>
      <c r="K19" s="145">
        <f t="shared" si="0"/>
        <v>2.9</v>
      </c>
      <c r="L19" s="46">
        <v>8</v>
      </c>
      <c r="M19" s="46">
        <v>8</v>
      </c>
      <c r="N19" s="46">
        <v>10</v>
      </c>
      <c r="O19" s="46">
        <v>10</v>
      </c>
      <c r="P19" s="145">
        <f t="shared" si="1"/>
        <v>9</v>
      </c>
      <c r="Q19" s="46">
        <v>3</v>
      </c>
      <c r="R19" s="46"/>
      <c r="S19" s="46"/>
      <c r="T19" s="46"/>
      <c r="U19" s="145">
        <f t="shared" si="2"/>
        <v>3</v>
      </c>
      <c r="V19" s="46">
        <v>8.5</v>
      </c>
      <c r="W19" s="46">
        <v>6</v>
      </c>
      <c r="X19" s="46"/>
      <c r="Y19" s="46"/>
      <c r="Z19" s="46"/>
      <c r="AA19" s="145">
        <f t="shared" si="3"/>
        <v>7.25</v>
      </c>
      <c r="AB19" s="136">
        <f t="shared" si="4"/>
        <v>5.53</v>
      </c>
      <c r="AC19" s="46">
        <f t="shared" si="5"/>
        <v>4.42</v>
      </c>
      <c r="AD19" s="14">
        <v>5.8</v>
      </c>
      <c r="AE19" s="14">
        <f t="shared" si="6"/>
        <v>1.1599999999999999</v>
      </c>
      <c r="AF19" s="46">
        <f t="shared" si="7"/>
        <v>5.58</v>
      </c>
    </row>
    <row r="20" spans="1:32" s="43" customFormat="1" ht="18" customHeight="1">
      <c r="A20" s="47">
        <v>14</v>
      </c>
      <c r="B20" s="48" t="s">
        <v>122</v>
      </c>
      <c r="C20" s="49" t="s">
        <v>125</v>
      </c>
      <c r="D20" s="167">
        <v>6.8</v>
      </c>
      <c r="E20" s="165">
        <v>6</v>
      </c>
      <c r="F20" s="46">
        <v>9</v>
      </c>
      <c r="G20" s="46">
        <v>3</v>
      </c>
      <c r="H20" s="46">
        <v>9.8000000000000007</v>
      </c>
      <c r="I20" s="46">
        <v>9</v>
      </c>
      <c r="J20" s="46" t="s">
        <v>456</v>
      </c>
      <c r="K20" s="145">
        <f t="shared" si="0"/>
        <v>7.7</v>
      </c>
      <c r="L20" s="46">
        <v>7</v>
      </c>
      <c r="M20" s="46">
        <v>9.5</v>
      </c>
      <c r="N20" s="46">
        <v>10</v>
      </c>
      <c r="O20" s="46">
        <v>10</v>
      </c>
      <c r="P20" s="145">
        <f t="shared" si="1"/>
        <v>9.1199999999999992</v>
      </c>
      <c r="Q20" s="46">
        <v>3</v>
      </c>
      <c r="R20" s="46"/>
      <c r="S20" s="46"/>
      <c r="T20" s="46"/>
      <c r="U20" s="145">
        <f t="shared" si="2"/>
        <v>3</v>
      </c>
      <c r="V20" s="46">
        <v>9</v>
      </c>
      <c r="W20" s="46">
        <v>6</v>
      </c>
      <c r="X20" s="46"/>
      <c r="Y20" s="46"/>
      <c r="Z20" s="46"/>
      <c r="AA20" s="145">
        <f t="shared" si="3"/>
        <v>7.5</v>
      </c>
      <c r="AB20" s="136">
        <f t="shared" si="4"/>
        <v>6.83</v>
      </c>
      <c r="AC20" s="46">
        <f t="shared" si="5"/>
        <v>5.46</v>
      </c>
      <c r="AD20" s="14">
        <v>4.7</v>
      </c>
      <c r="AE20" s="14">
        <f t="shared" si="6"/>
        <v>0.94</v>
      </c>
      <c r="AF20" s="46">
        <f t="shared" si="7"/>
        <v>6.4</v>
      </c>
    </row>
    <row r="21" spans="1:32" s="43" customFormat="1" ht="18" customHeight="1">
      <c r="A21" s="47">
        <v>15</v>
      </c>
      <c r="B21" s="48" t="s">
        <v>243</v>
      </c>
      <c r="C21" s="49" t="s">
        <v>244</v>
      </c>
      <c r="D21" s="167">
        <v>10</v>
      </c>
      <c r="E21" s="165">
        <v>5</v>
      </c>
      <c r="F21" s="46">
        <v>8</v>
      </c>
      <c r="G21" s="46">
        <v>8.1</v>
      </c>
      <c r="H21" s="46">
        <v>10</v>
      </c>
      <c r="I21" s="46">
        <v>10</v>
      </c>
      <c r="J21" s="46">
        <v>0.1</v>
      </c>
      <c r="K21" s="145">
        <f t="shared" si="0"/>
        <v>9.02</v>
      </c>
      <c r="L21" s="46">
        <v>10</v>
      </c>
      <c r="M21" s="46">
        <v>8</v>
      </c>
      <c r="N21" s="46">
        <v>10</v>
      </c>
      <c r="O21" s="46">
        <v>10</v>
      </c>
      <c r="P21" s="145">
        <f t="shared" si="1"/>
        <v>9.5</v>
      </c>
      <c r="Q21" s="46">
        <v>8.5</v>
      </c>
      <c r="R21" s="46"/>
      <c r="S21" s="46"/>
      <c r="T21" s="46"/>
      <c r="U21" s="145">
        <f t="shared" si="2"/>
        <v>8.5</v>
      </c>
      <c r="V21" s="46">
        <v>10</v>
      </c>
      <c r="W21" s="46">
        <v>10</v>
      </c>
      <c r="X21" s="46"/>
      <c r="Y21" s="46"/>
      <c r="Z21" s="46"/>
      <c r="AA21" s="145">
        <f t="shared" si="3"/>
        <v>10</v>
      </c>
      <c r="AB21" s="136">
        <f t="shared" si="4"/>
        <v>9.25</v>
      </c>
      <c r="AC21" s="46">
        <f t="shared" si="5"/>
        <v>7.4</v>
      </c>
      <c r="AD21" s="14">
        <v>8.3000000000000007</v>
      </c>
      <c r="AE21" s="14">
        <f t="shared" si="6"/>
        <v>1.66</v>
      </c>
      <c r="AF21" s="46">
        <f t="shared" si="7"/>
        <v>9.06</v>
      </c>
    </row>
    <row r="22" spans="1:32" s="43" customFormat="1" ht="18" customHeight="1">
      <c r="A22" s="47">
        <v>16</v>
      </c>
      <c r="B22" s="51" t="s">
        <v>354</v>
      </c>
      <c r="C22" s="49" t="s">
        <v>355</v>
      </c>
      <c r="D22" s="167">
        <v>7.6</v>
      </c>
      <c r="E22" s="165">
        <v>5</v>
      </c>
      <c r="F22" s="46">
        <v>8</v>
      </c>
      <c r="G22" s="46">
        <v>8.1</v>
      </c>
      <c r="H22" s="46">
        <v>10</v>
      </c>
      <c r="I22" s="46">
        <v>9.5</v>
      </c>
      <c r="J22" s="46">
        <v>0.1</v>
      </c>
      <c r="K22" s="145">
        <f t="shared" si="0"/>
        <v>8.9</v>
      </c>
      <c r="L22" s="46">
        <v>10</v>
      </c>
      <c r="M22" s="46">
        <v>8.5</v>
      </c>
      <c r="N22" s="46">
        <v>9</v>
      </c>
      <c r="O22" s="46">
        <v>8</v>
      </c>
      <c r="P22" s="145">
        <f t="shared" si="1"/>
        <v>8.8699999999999992</v>
      </c>
      <c r="Q22" s="46">
        <v>8</v>
      </c>
      <c r="R22" s="46"/>
      <c r="S22" s="46"/>
      <c r="T22" s="46"/>
      <c r="U22" s="145">
        <f t="shared" si="2"/>
        <v>8</v>
      </c>
      <c r="V22" s="46">
        <v>10</v>
      </c>
      <c r="W22" s="46">
        <v>8</v>
      </c>
      <c r="X22" s="46"/>
      <c r="Y22" s="46"/>
      <c r="Z22" s="46"/>
      <c r="AA22" s="145">
        <f t="shared" si="3"/>
        <v>9</v>
      </c>
      <c r="AB22" s="136">
        <f t="shared" si="4"/>
        <v>8.69</v>
      </c>
      <c r="AC22" s="46">
        <f t="shared" si="5"/>
        <v>6.95</v>
      </c>
      <c r="AD22" s="14">
        <v>7.6</v>
      </c>
      <c r="AE22" s="14">
        <f t="shared" si="6"/>
        <v>1.52</v>
      </c>
      <c r="AF22" s="46">
        <f t="shared" si="7"/>
        <v>8.4700000000000006</v>
      </c>
    </row>
    <row r="23" spans="1:32" s="43" customFormat="1" ht="18" customHeight="1">
      <c r="A23" s="47">
        <v>17</v>
      </c>
      <c r="B23" s="48" t="s">
        <v>289</v>
      </c>
      <c r="C23" s="53" t="s">
        <v>290</v>
      </c>
      <c r="D23" s="167">
        <v>8.1</v>
      </c>
      <c r="E23" s="165">
        <v>6</v>
      </c>
      <c r="F23" s="46">
        <v>7</v>
      </c>
      <c r="G23" s="46">
        <v>8.1</v>
      </c>
      <c r="H23" s="46">
        <v>10</v>
      </c>
      <c r="I23" s="46">
        <v>10</v>
      </c>
      <c r="J23" s="46">
        <v>0.1</v>
      </c>
      <c r="K23" s="145">
        <f t="shared" si="0"/>
        <v>8.77</v>
      </c>
      <c r="L23" s="46">
        <v>8</v>
      </c>
      <c r="M23" s="46">
        <v>9</v>
      </c>
      <c r="N23" s="46">
        <v>8</v>
      </c>
      <c r="O23" s="46">
        <v>10</v>
      </c>
      <c r="P23" s="145">
        <f t="shared" si="1"/>
        <v>8.75</v>
      </c>
      <c r="Q23" s="46">
        <v>8</v>
      </c>
      <c r="R23" s="46"/>
      <c r="S23" s="46"/>
      <c r="T23" s="46"/>
      <c r="U23" s="145">
        <f t="shared" si="2"/>
        <v>8</v>
      </c>
      <c r="V23" s="46">
        <v>9</v>
      </c>
      <c r="W23" s="46">
        <v>8</v>
      </c>
      <c r="X23" s="46"/>
      <c r="Y23" s="46"/>
      <c r="Z23" s="46"/>
      <c r="AA23" s="145">
        <f t="shared" si="3"/>
        <v>8.5</v>
      </c>
      <c r="AB23" s="136">
        <f t="shared" si="4"/>
        <v>8.5</v>
      </c>
      <c r="AC23" s="46">
        <f t="shared" si="5"/>
        <v>6.8</v>
      </c>
      <c r="AD23" s="14">
        <v>7.25</v>
      </c>
      <c r="AE23" s="14">
        <f t="shared" si="6"/>
        <v>1.45</v>
      </c>
      <c r="AF23" s="46">
        <f t="shared" si="7"/>
        <v>8.25</v>
      </c>
    </row>
    <row r="24" spans="1:32" s="43" customFormat="1" ht="18" customHeight="1">
      <c r="A24" s="47">
        <v>18</v>
      </c>
      <c r="B24" s="54" t="s">
        <v>366</v>
      </c>
      <c r="C24" s="55" t="s">
        <v>367</v>
      </c>
      <c r="D24" s="168">
        <v>5.2</v>
      </c>
      <c r="E24" s="165" t="s">
        <v>492</v>
      </c>
      <c r="F24" s="46">
        <v>8</v>
      </c>
      <c r="G24" s="46">
        <v>10</v>
      </c>
      <c r="H24" s="46">
        <v>0</v>
      </c>
      <c r="I24" s="46">
        <v>8.5</v>
      </c>
      <c r="J24" s="46" t="s">
        <v>456</v>
      </c>
      <c r="K24" s="145">
        <f t="shared" si="0"/>
        <v>6.62</v>
      </c>
      <c r="L24" s="46">
        <v>10</v>
      </c>
      <c r="M24" s="46">
        <v>9</v>
      </c>
      <c r="N24" s="46">
        <v>10</v>
      </c>
      <c r="O24" s="46">
        <v>10</v>
      </c>
      <c r="P24" s="145">
        <f t="shared" si="1"/>
        <v>9.75</v>
      </c>
      <c r="Q24" s="46">
        <v>8</v>
      </c>
      <c r="R24" s="46"/>
      <c r="S24" s="46"/>
      <c r="T24" s="46"/>
      <c r="U24" s="145">
        <f t="shared" si="2"/>
        <v>8</v>
      </c>
      <c r="V24" s="46">
        <v>10</v>
      </c>
      <c r="W24" s="46">
        <v>8</v>
      </c>
      <c r="X24" s="46"/>
      <c r="Y24" s="46"/>
      <c r="Z24" s="46"/>
      <c r="AA24" s="145">
        <f t="shared" si="3"/>
        <v>9</v>
      </c>
      <c r="AB24" s="136">
        <f t="shared" si="4"/>
        <v>8.34</v>
      </c>
      <c r="AC24" s="46">
        <f t="shared" si="5"/>
        <v>6.67</v>
      </c>
      <c r="AD24" s="14">
        <v>4.8</v>
      </c>
      <c r="AE24" s="14">
        <f t="shared" si="6"/>
        <v>0.96</v>
      </c>
      <c r="AF24" s="46">
        <f t="shared" si="7"/>
        <v>7.63</v>
      </c>
    </row>
    <row r="25" spans="1:32" s="43" customFormat="1" ht="18" customHeight="1">
      <c r="A25" s="47">
        <v>19</v>
      </c>
      <c r="B25" s="51" t="s">
        <v>329</v>
      </c>
      <c r="C25" s="53" t="s">
        <v>330</v>
      </c>
      <c r="D25" s="167">
        <v>7.3</v>
      </c>
      <c r="E25" s="165">
        <v>8</v>
      </c>
      <c r="F25" s="46">
        <v>7</v>
      </c>
      <c r="G25" s="46">
        <v>0</v>
      </c>
      <c r="H25" s="46">
        <v>8.5</v>
      </c>
      <c r="I25" s="46">
        <v>9</v>
      </c>
      <c r="J25" s="46" t="s">
        <v>456</v>
      </c>
      <c r="K25" s="145">
        <f t="shared" si="0"/>
        <v>6.12</v>
      </c>
      <c r="L25" s="46">
        <v>7</v>
      </c>
      <c r="M25" s="46">
        <v>8</v>
      </c>
      <c r="N25" s="46">
        <v>10</v>
      </c>
      <c r="O25" s="46">
        <v>10</v>
      </c>
      <c r="P25" s="145">
        <f t="shared" si="1"/>
        <v>8.75</v>
      </c>
      <c r="Q25" s="46">
        <v>8</v>
      </c>
      <c r="R25" s="46"/>
      <c r="S25" s="46"/>
      <c r="T25" s="46"/>
      <c r="U25" s="145">
        <f t="shared" si="2"/>
        <v>8</v>
      </c>
      <c r="V25" s="46">
        <v>10</v>
      </c>
      <c r="W25" s="46">
        <v>6</v>
      </c>
      <c r="X25" s="46"/>
      <c r="Y25" s="46"/>
      <c r="Z25" s="46"/>
      <c r="AA25" s="145">
        <f t="shared" si="3"/>
        <v>8</v>
      </c>
      <c r="AB25" s="136">
        <f t="shared" si="4"/>
        <v>7.71</v>
      </c>
      <c r="AC25" s="46">
        <f t="shared" si="5"/>
        <v>6.16</v>
      </c>
      <c r="AD25" s="14">
        <v>5.85</v>
      </c>
      <c r="AE25" s="14">
        <f t="shared" si="6"/>
        <v>1.17</v>
      </c>
      <c r="AF25" s="46">
        <f t="shared" si="7"/>
        <v>7.33</v>
      </c>
    </row>
    <row r="26" spans="1:32" s="43" customFormat="1" ht="18" customHeight="1">
      <c r="A26" s="47">
        <v>20</v>
      </c>
      <c r="B26" s="46" t="s">
        <v>126</v>
      </c>
      <c r="C26" s="52" t="s">
        <v>127</v>
      </c>
      <c r="D26" s="167">
        <v>8.3000000000000007</v>
      </c>
      <c r="E26" s="165">
        <v>5</v>
      </c>
      <c r="F26" s="46">
        <v>9</v>
      </c>
      <c r="G26" s="46">
        <v>1.1000000000000001</v>
      </c>
      <c r="H26" s="46">
        <v>10</v>
      </c>
      <c r="I26" s="46">
        <v>10</v>
      </c>
      <c r="J26" s="46">
        <v>0.1</v>
      </c>
      <c r="K26" s="145">
        <f t="shared" si="0"/>
        <v>7.52</v>
      </c>
      <c r="L26" s="46">
        <v>9.5</v>
      </c>
      <c r="M26" s="46">
        <v>9.5</v>
      </c>
      <c r="N26" s="46">
        <v>9</v>
      </c>
      <c r="O26" s="46">
        <v>9.5</v>
      </c>
      <c r="P26" s="145">
        <f t="shared" si="1"/>
        <v>9.3699999999999992</v>
      </c>
      <c r="Q26" s="46">
        <v>8.5</v>
      </c>
      <c r="R26" s="46"/>
      <c r="S26" s="46"/>
      <c r="T26" s="46"/>
      <c r="U26" s="145">
        <f t="shared" si="2"/>
        <v>8.5</v>
      </c>
      <c r="V26" s="46">
        <v>10</v>
      </c>
      <c r="W26" s="46">
        <v>8</v>
      </c>
      <c r="X26" s="46"/>
      <c r="Y26" s="46"/>
      <c r="Z26" s="46"/>
      <c r="AA26" s="145">
        <f t="shared" si="3"/>
        <v>9</v>
      </c>
      <c r="AB26" s="136">
        <f t="shared" si="4"/>
        <v>8.59</v>
      </c>
      <c r="AC26" s="46">
        <f t="shared" si="5"/>
        <v>6.87</v>
      </c>
      <c r="AD26" s="14">
        <v>6.85</v>
      </c>
      <c r="AE26" s="14">
        <f t="shared" si="6"/>
        <v>1.37</v>
      </c>
      <c r="AF26" s="46">
        <f t="shared" si="7"/>
        <v>8.24</v>
      </c>
    </row>
    <row r="27" spans="1:32" s="43" customFormat="1" ht="18" customHeight="1">
      <c r="A27" s="47">
        <v>21</v>
      </c>
      <c r="B27" s="46" t="s">
        <v>36</v>
      </c>
      <c r="C27" s="52" t="s">
        <v>37</v>
      </c>
      <c r="D27" s="167">
        <v>7.3</v>
      </c>
      <c r="E27" s="165">
        <v>5</v>
      </c>
      <c r="F27" s="46">
        <v>7.5</v>
      </c>
      <c r="G27" s="46">
        <v>7.1</v>
      </c>
      <c r="H27" s="46">
        <v>10</v>
      </c>
      <c r="I27" s="46">
        <v>10</v>
      </c>
      <c r="J27" s="46">
        <v>0.1</v>
      </c>
      <c r="K27" s="145">
        <f t="shared" si="0"/>
        <v>8.65</v>
      </c>
      <c r="L27" s="46">
        <v>10</v>
      </c>
      <c r="M27" s="46">
        <v>10</v>
      </c>
      <c r="N27" s="46">
        <v>10</v>
      </c>
      <c r="O27" s="46">
        <v>10</v>
      </c>
      <c r="P27" s="145">
        <f t="shared" si="1"/>
        <v>10</v>
      </c>
      <c r="Q27" s="46">
        <v>9</v>
      </c>
      <c r="R27" s="46"/>
      <c r="S27" s="46"/>
      <c r="T27" s="46"/>
      <c r="U27" s="145">
        <f t="shared" si="2"/>
        <v>9</v>
      </c>
      <c r="V27" s="46">
        <v>9</v>
      </c>
      <c r="W27" s="46">
        <v>8</v>
      </c>
      <c r="X27" s="46"/>
      <c r="Y27" s="46"/>
      <c r="Z27" s="46"/>
      <c r="AA27" s="145">
        <f t="shared" si="3"/>
        <v>8.5</v>
      </c>
      <c r="AB27" s="136">
        <f t="shared" si="4"/>
        <v>9.0299999999999994</v>
      </c>
      <c r="AC27" s="46">
        <f t="shared" si="5"/>
        <v>7.22</v>
      </c>
      <c r="AD27" s="14">
        <v>5.8</v>
      </c>
      <c r="AE27" s="14">
        <f t="shared" si="6"/>
        <v>1.1599999999999999</v>
      </c>
      <c r="AF27" s="46">
        <f t="shared" si="7"/>
        <v>8.3800000000000008</v>
      </c>
    </row>
    <row r="28" spans="1:32" s="43" customFormat="1" ht="18" customHeight="1">
      <c r="A28" s="47">
        <v>22</v>
      </c>
      <c r="B28" s="51" t="s">
        <v>352</v>
      </c>
      <c r="C28" s="53" t="s">
        <v>353</v>
      </c>
      <c r="D28" s="167">
        <v>7.7</v>
      </c>
      <c r="E28" s="165">
        <v>6</v>
      </c>
      <c r="F28" s="46">
        <v>7</v>
      </c>
      <c r="G28" s="46">
        <v>6.1</v>
      </c>
      <c r="H28" s="46">
        <v>8.3000000000000007</v>
      </c>
      <c r="I28" s="46">
        <v>10</v>
      </c>
      <c r="J28" s="46">
        <v>0.1</v>
      </c>
      <c r="K28" s="145">
        <f t="shared" si="0"/>
        <v>7.85</v>
      </c>
      <c r="L28" s="46">
        <v>8</v>
      </c>
      <c r="M28" s="46">
        <v>0</v>
      </c>
      <c r="N28" s="46">
        <v>10</v>
      </c>
      <c r="O28" s="46">
        <v>9</v>
      </c>
      <c r="P28" s="145">
        <f t="shared" si="1"/>
        <v>6.75</v>
      </c>
      <c r="Q28" s="46">
        <v>9</v>
      </c>
      <c r="R28" s="46"/>
      <c r="S28" s="46"/>
      <c r="T28" s="46"/>
      <c r="U28" s="145">
        <f t="shared" si="2"/>
        <v>9</v>
      </c>
      <c r="V28" s="46">
        <v>5</v>
      </c>
      <c r="W28" s="46" t="s">
        <v>382</v>
      </c>
      <c r="X28" s="46"/>
      <c r="Y28" s="46"/>
      <c r="Z28" s="46"/>
      <c r="AA28" s="145">
        <f t="shared" si="3"/>
        <v>5</v>
      </c>
      <c r="AB28" s="136">
        <f t="shared" si="4"/>
        <v>7.15</v>
      </c>
      <c r="AC28" s="46">
        <f t="shared" si="5"/>
        <v>5.72</v>
      </c>
      <c r="AD28" s="14">
        <v>5.7</v>
      </c>
      <c r="AE28" s="14">
        <f t="shared" si="6"/>
        <v>1.1399999999999999</v>
      </c>
      <c r="AF28" s="46">
        <f t="shared" si="7"/>
        <v>6.86</v>
      </c>
    </row>
    <row r="29" spans="1:32" s="43" customFormat="1" ht="18" customHeight="1">
      <c r="A29" s="47">
        <v>23</v>
      </c>
      <c r="B29" s="46" t="s">
        <v>212</v>
      </c>
      <c r="C29" s="52" t="s">
        <v>220</v>
      </c>
      <c r="D29" s="167">
        <v>5.9</v>
      </c>
      <c r="E29" s="165">
        <v>10</v>
      </c>
      <c r="F29" s="46">
        <v>8</v>
      </c>
      <c r="G29" s="46">
        <v>9</v>
      </c>
      <c r="H29" s="46">
        <v>10</v>
      </c>
      <c r="I29" s="46">
        <v>10</v>
      </c>
      <c r="J29" s="46" t="s">
        <v>456</v>
      </c>
      <c r="K29" s="145">
        <f t="shared" si="0"/>
        <v>9.25</v>
      </c>
      <c r="L29" s="46">
        <v>9</v>
      </c>
      <c r="M29" s="46">
        <v>7</v>
      </c>
      <c r="N29" s="46">
        <v>10</v>
      </c>
      <c r="O29" s="46">
        <v>10</v>
      </c>
      <c r="P29" s="145">
        <f t="shared" si="1"/>
        <v>9</v>
      </c>
      <c r="Q29" s="46">
        <v>7</v>
      </c>
      <c r="R29" s="46"/>
      <c r="S29" s="46"/>
      <c r="T29" s="46"/>
      <c r="U29" s="145">
        <f t="shared" si="2"/>
        <v>7</v>
      </c>
      <c r="V29" s="46">
        <v>8.5</v>
      </c>
      <c r="W29" s="46">
        <v>8</v>
      </c>
      <c r="X29" s="46"/>
      <c r="Y29" s="46"/>
      <c r="Z29" s="46"/>
      <c r="AA29" s="145">
        <f t="shared" si="3"/>
        <v>8.25</v>
      </c>
      <c r="AB29" s="136">
        <f t="shared" si="4"/>
        <v>8.3699999999999992</v>
      </c>
      <c r="AC29" s="46">
        <f t="shared" si="5"/>
        <v>6.69</v>
      </c>
      <c r="AD29" s="14">
        <v>4.2</v>
      </c>
      <c r="AE29" s="14">
        <f t="shared" si="6"/>
        <v>0.84</v>
      </c>
      <c r="AF29" s="46">
        <f t="shared" si="7"/>
        <v>7.53</v>
      </c>
    </row>
    <row r="30" spans="1:32" s="43" customFormat="1" ht="18" customHeight="1">
      <c r="A30" s="47">
        <v>24</v>
      </c>
      <c r="B30" s="46" t="s">
        <v>128</v>
      </c>
      <c r="C30" s="53" t="s">
        <v>129</v>
      </c>
      <c r="D30" s="167">
        <v>5.8</v>
      </c>
      <c r="E30" s="165">
        <v>6</v>
      </c>
      <c r="F30" s="46">
        <v>9</v>
      </c>
      <c r="G30" s="46">
        <v>2.1</v>
      </c>
      <c r="H30" s="46">
        <v>0</v>
      </c>
      <c r="I30" s="46">
        <v>0</v>
      </c>
      <c r="J30" s="46">
        <v>0.1</v>
      </c>
      <c r="K30" s="145">
        <f t="shared" si="0"/>
        <v>2.77</v>
      </c>
      <c r="L30" s="46">
        <v>9</v>
      </c>
      <c r="M30" s="46">
        <v>8</v>
      </c>
      <c r="N30" s="46">
        <v>6</v>
      </c>
      <c r="O30" s="46">
        <v>7</v>
      </c>
      <c r="P30" s="145">
        <f t="shared" si="1"/>
        <v>7.5</v>
      </c>
      <c r="Q30" s="46">
        <v>8.5</v>
      </c>
      <c r="R30" s="46"/>
      <c r="S30" s="46"/>
      <c r="T30" s="46"/>
      <c r="U30" s="145">
        <f t="shared" si="2"/>
        <v>8.5</v>
      </c>
      <c r="V30" s="46">
        <v>7</v>
      </c>
      <c r="W30" s="46">
        <v>7</v>
      </c>
      <c r="X30" s="46"/>
      <c r="Y30" s="46"/>
      <c r="Z30" s="46"/>
      <c r="AA30" s="145">
        <f t="shared" si="3"/>
        <v>7</v>
      </c>
      <c r="AB30" s="136">
        <f t="shared" si="4"/>
        <v>6.44</v>
      </c>
      <c r="AC30" s="46">
        <f t="shared" si="5"/>
        <v>5.15</v>
      </c>
      <c r="AD30" s="14">
        <v>6.45</v>
      </c>
      <c r="AE30" s="14">
        <f t="shared" si="6"/>
        <v>1.29</v>
      </c>
      <c r="AF30" s="46">
        <f t="shared" si="7"/>
        <v>6.44</v>
      </c>
    </row>
    <row r="31" spans="1:32" s="43" customFormat="1" ht="18" customHeight="1">
      <c r="A31" s="47">
        <v>25</v>
      </c>
      <c r="B31" s="46" t="s">
        <v>224</v>
      </c>
      <c r="C31" s="53" t="s">
        <v>225</v>
      </c>
      <c r="D31" s="164">
        <v>8.1999999999999993</v>
      </c>
      <c r="E31" s="165">
        <v>5</v>
      </c>
      <c r="F31" s="46">
        <v>9</v>
      </c>
      <c r="G31" s="46">
        <v>7.1</v>
      </c>
      <c r="H31" s="46">
        <v>10</v>
      </c>
      <c r="I31" s="46">
        <v>9</v>
      </c>
      <c r="J31" s="46">
        <v>0.1</v>
      </c>
      <c r="K31" s="145">
        <f t="shared" si="0"/>
        <v>8.77</v>
      </c>
      <c r="L31" s="46">
        <v>10</v>
      </c>
      <c r="M31" s="46">
        <v>8</v>
      </c>
      <c r="N31" s="46">
        <v>10</v>
      </c>
      <c r="O31" s="46">
        <v>10</v>
      </c>
      <c r="P31" s="145">
        <f t="shared" si="1"/>
        <v>9.5</v>
      </c>
      <c r="Q31" s="46">
        <v>8</v>
      </c>
      <c r="R31" s="46"/>
      <c r="S31" s="46"/>
      <c r="T31" s="46"/>
      <c r="U31" s="145">
        <f t="shared" si="2"/>
        <v>8</v>
      </c>
      <c r="V31" s="46">
        <v>10</v>
      </c>
      <c r="W31" s="46">
        <v>8</v>
      </c>
      <c r="X31" s="46"/>
      <c r="Y31" s="46"/>
      <c r="Z31" s="46"/>
      <c r="AA31" s="145">
        <f t="shared" si="3"/>
        <v>9</v>
      </c>
      <c r="AB31" s="136">
        <f t="shared" si="4"/>
        <v>8.81</v>
      </c>
      <c r="AC31" s="46">
        <f t="shared" si="5"/>
        <v>7.04</v>
      </c>
      <c r="AD31" s="14">
        <v>6.7</v>
      </c>
      <c r="AE31" s="14">
        <f t="shared" si="6"/>
        <v>1.34</v>
      </c>
      <c r="AF31" s="46">
        <f t="shared" si="7"/>
        <v>8.3800000000000008</v>
      </c>
    </row>
    <row r="32" spans="1:32" s="43" customFormat="1" ht="18" customHeight="1">
      <c r="A32" s="85"/>
      <c r="B32" s="86"/>
      <c r="C32" s="87"/>
      <c r="D32" s="169"/>
      <c r="E32" s="170"/>
      <c r="F32" s="88"/>
      <c r="G32" s="88"/>
      <c r="H32" s="88"/>
      <c r="I32" s="88"/>
      <c r="J32" s="88" t="s">
        <v>456</v>
      </c>
      <c r="K32" s="10"/>
      <c r="L32" s="88"/>
      <c r="M32" s="88"/>
      <c r="N32" s="88"/>
      <c r="O32" s="88"/>
      <c r="P32" s="10"/>
      <c r="Q32" s="88"/>
      <c r="R32" s="88"/>
      <c r="S32" s="88"/>
      <c r="T32" s="88"/>
      <c r="U32" s="10"/>
      <c r="V32" s="88"/>
      <c r="W32" s="46"/>
      <c r="X32" s="46"/>
      <c r="Y32" s="46"/>
      <c r="Z32" s="46"/>
      <c r="AA32" s="10"/>
      <c r="AB32" s="142"/>
      <c r="AC32" s="10"/>
      <c r="AD32" s="10"/>
      <c r="AE32" s="10"/>
    </row>
    <row r="33" spans="4:31" s="43" customFormat="1" ht="15">
      <c r="D33" s="171"/>
      <c r="E33" s="161"/>
      <c r="K33" s="10"/>
      <c r="P33" s="10"/>
      <c r="U33" s="10"/>
      <c r="AA33" s="10"/>
      <c r="AB33" s="142"/>
      <c r="AC33" s="10"/>
      <c r="AD33" s="10"/>
      <c r="AE33" s="10"/>
    </row>
    <row r="34" spans="4:31" s="43" customFormat="1" ht="15">
      <c r="D34" s="160"/>
      <c r="E34" s="161"/>
      <c r="K34" s="10"/>
      <c r="P34" s="10"/>
      <c r="Q34" s="43" t="s">
        <v>468</v>
      </c>
      <c r="U34" s="10"/>
      <c r="AA34" s="10"/>
      <c r="AB34" s="142"/>
      <c r="AC34" s="10"/>
      <c r="AD34" s="10"/>
      <c r="AE34" s="10"/>
    </row>
    <row r="35" spans="4:31" s="43" customFormat="1" ht="15">
      <c r="D35" s="160"/>
      <c r="E35" s="161"/>
      <c r="K35" s="10"/>
      <c r="P35" s="10"/>
      <c r="U35" s="10"/>
      <c r="AA35" s="10"/>
      <c r="AB35" s="142"/>
      <c r="AC35" s="10"/>
      <c r="AD35" s="10"/>
      <c r="AE35" s="10"/>
    </row>
    <row r="36" spans="4:31" s="43" customFormat="1" ht="15">
      <c r="D36" s="160"/>
      <c r="E36" s="161"/>
      <c r="K36" s="10"/>
      <c r="P36" s="10"/>
      <c r="U36" s="10"/>
      <c r="AA36" s="10"/>
      <c r="AB36" s="142"/>
      <c r="AC36" s="10"/>
      <c r="AD36" s="10"/>
      <c r="AE36" s="10"/>
    </row>
    <row r="37" spans="4:31" s="43" customFormat="1" ht="15">
      <c r="D37" s="160"/>
      <c r="E37" s="161"/>
      <c r="K37" s="10"/>
      <c r="P37" s="10"/>
      <c r="U37" s="10"/>
      <c r="AA37" s="10"/>
      <c r="AB37" s="142"/>
      <c r="AC37" s="10"/>
      <c r="AD37" s="10"/>
      <c r="AE37" s="10"/>
    </row>
    <row r="38" spans="4:31" s="43" customFormat="1" ht="15">
      <c r="D38" s="160"/>
      <c r="E38" s="161"/>
      <c r="K38" s="10"/>
      <c r="P38" s="10"/>
      <c r="U38" s="10"/>
      <c r="AA38" s="10"/>
      <c r="AB38" s="142"/>
      <c r="AC38" s="10"/>
      <c r="AD38" s="10"/>
      <c r="AE38" s="10"/>
    </row>
    <row r="39" spans="4:31" s="43" customFormat="1" ht="15">
      <c r="D39" s="160"/>
      <c r="E39" s="161"/>
      <c r="K39" s="10"/>
      <c r="P39" s="10"/>
      <c r="U39" s="10"/>
      <c r="AA39" s="10"/>
      <c r="AB39" s="142"/>
      <c r="AC39" s="10"/>
      <c r="AD39" s="10"/>
      <c r="AE39" s="10"/>
    </row>
    <row r="40" spans="4:31" s="43" customFormat="1" ht="15">
      <c r="D40" s="160"/>
      <c r="E40" s="161"/>
      <c r="K40" s="10"/>
      <c r="P40" s="10"/>
      <c r="U40" s="10"/>
      <c r="AA40" s="10"/>
      <c r="AB40" s="142"/>
      <c r="AC40" s="10"/>
      <c r="AD40" s="10"/>
      <c r="AE40" s="10"/>
    </row>
    <row r="41" spans="4:31" s="43" customFormat="1" ht="15">
      <c r="D41" s="160"/>
      <c r="E41" s="161"/>
      <c r="K41" s="10"/>
      <c r="P41" s="10"/>
      <c r="U41" s="10"/>
      <c r="AA41" s="10"/>
      <c r="AB41" s="142"/>
      <c r="AC41" s="10"/>
      <c r="AD41" s="10"/>
      <c r="AE41" s="10"/>
    </row>
    <row r="42" spans="4:31" s="43" customFormat="1" ht="15">
      <c r="D42" s="160"/>
      <c r="E42" s="161"/>
      <c r="K42" s="10"/>
      <c r="P42" s="10"/>
      <c r="U42" s="10"/>
      <c r="AA42" s="10"/>
      <c r="AB42" s="142"/>
      <c r="AC42" s="10"/>
      <c r="AD42" s="10"/>
      <c r="AE42" s="10"/>
    </row>
    <row r="43" spans="4:31" s="43" customFormat="1" ht="15">
      <c r="D43" s="160"/>
      <c r="E43" s="161"/>
      <c r="K43" s="10"/>
      <c r="P43" s="10"/>
      <c r="U43" s="10"/>
      <c r="AA43" s="10"/>
      <c r="AB43" s="142"/>
      <c r="AC43" s="10"/>
      <c r="AD43" s="10"/>
      <c r="AE43" s="10"/>
    </row>
    <row r="44" spans="4:31" s="43" customFormat="1" ht="15">
      <c r="D44" s="160"/>
      <c r="E44" s="161"/>
      <c r="K44" s="10"/>
      <c r="P44" s="10"/>
      <c r="U44" s="10"/>
      <c r="AA44" s="10"/>
      <c r="AB44" s="142"/>
      <c r="AC44" s="10"/>
      <c r="AD44" s="10"/>
      <c r="AE44" s="10"/>
    </row>
    <row r="45" spans="4:31" s="43" customFormat="1" ht="15">
      <c r="D45" s="160"/>
      <c r="E45" s="161"/>
      <c r="K45" s="10"/>
      <c r="P45" s="10"/>
      <c r="U45" s="10"/>
      <c r="AA45" s="10"/>
      <c r="AB45" s="142"/>
      <c r="AC45" s="10"/>
      <c r="AD45" s="10"/>
      <c r="AE45" s="10"/>
    </row>
    <row r="46" spans="4:31" s="43" customFormat="1" ht="15">
      <c r="D46" s="160"/>
      <c r="E46" s="161"/>
      <c r="K46" s="10"/>
      <c r="P46" s="10"/>
      <c r="U46" s="10"/>
      <c r="AA46" s="10"/>
      <c r="AB46" s="142"/>
      <c r="AC46" s="10"/>
      <c r="AD46" s="10"/>
      <c r="AE46" s="10"/>
    </row>
    <row r="47" spans="4:31" s="43" customFormat="1" ht="15">
      <c r="D47" s="160"/>
      <c r="E47" s="161"/>
      <c r="K47" s="10"/>
      <c r="P47" s="10"/>
      <c r="U47" s="10"/>
      <c r="AA47" s="10"/>
      <c r="AB47" s="142"/>
      <c r="AC47" s="10"/>
      <c r="AD47" s="10"/>
      <c r="AE47" s="10"/>
    </row>
    <row r="48" spans="4:31" s="43" customFormat="1" ht="15">
      <c r="D48" s="160"/>
      <c r="E48" s="161"/>
      <c r="K48" s="10"/>
      <c r="P48" s="10"/>
      <c r="U48" s="10"/>
      <c r="AA48" s="10"/>
      <c r="AB48" s="142"/>
      <c r="AC48" s="10"/>
      <c r="AD48" s="10"/>
      <c r="AE48" s="10"/>
    </row>
    <row r="49" spans="4:31" s="43" customFormat="1" ht="15">
      <c r="D49" s="160"/>
      <c r="E49" s="161"/>
      <c r="K49" s="10"/>
      <c r="P49" s="10"/>
      <c r="U49" s="10"/>
      <c r="AA49" s="10"/>
      <c r="AB49" s="142"/>
      <c r="AC49" s="10"/>
      <c r="AD49" s="10"/>
      <c r="AE49" s="10"/>
    </row>
    <row r="50" spans="4:31" s="43" customFormat="1" ht="15">
      <c r="D50" s="160"/>
      <c r="E50" s="161"/>
      <c r="K50" s="10"/>
      <c r="P50" s="10"/>
      <c r="U50" s="10"/>
      <c r="AA50" s="10"/>
      <c r="AB50" s="142"/>
      <c r="AC50" s="10"/>
      <c r="AD50" s="10"/>
      <c r="AE50" s="10"/>
    </row>
    <row r="51" spans="4:31" s="43" customFormat="1" ht="15">
      <c r="D51" s="160"/>
      <c r="E51" s="161"/>
      <c r="K51" s="10"/>
      <c r="P51" s="10"/>
      <c r="U51" s="10"/>
      <c r="AA51" s="10"/>
      <c r="AB51" s="142"/>
      <c r="AC51" s="10"/>
      <c r="AD51" s="10"/>
      <c r="AE51" s="10"/>
    </row>
    <row r="52" spans="4:31" s="43" customFormat="1" ht="15">
      <c r="D52" s="160"/>
      <c r="E52" s="161"/>
      <c r="K52" s="10"/>
      <c r="P52" s="10"/>
      <c r="U52" s="10"/>
      <c r="AA52" s="10"/>
      <c r="AB52" s="142"/>
      <c r="AC52" s="10"/>
      <c r="AD52" s="10"/>
      <c r="AE52" s="10"/>
    </row>
    <row r="53" spans="4:31" s="43" customFormat="1" ht="15">
      <c r="D53" s="160"/>
      <c r="E53" s="161"/>
      <c r="K53" s="10"/>
      <c r="P53" s="10"/>
      <c r="U53" s="10"/>
      <c r="AA53" s="10"/>
      <c r="AB53" s="142"/>
      <c r="AC53" s="10"/>
      <c r="AD53" s="10"/>
      <c r="AE53" s="10"/>
    </row>
    <row r="54" spans="4:31" s="43" customFormat="1" ht="15">
      <c r="D54" s="160"/>
      <c r="E54" s="161"/>
      <c r="K54" s="10"/>
      <c r="P54" s="10"/>
      <c r="U54" s="10"/>
      <c r="AA54" s="10"/>
      <c r="AB54" s="142"/>
      <c r="AC54" s="10"/>
      <c r="AD54" s="10"/>
      <c r="AE54" s="10"/>
    </row>
    <row r="55" spans="4:31" s="43" customFormat="1" ht="15">
      <c r="D55" s="160"/>
      <c r="E55" s="161"/>
      <c r="K55" s="10"/>
      <c r="P55" s="10"/>
      <c r="U55" s="10"/>
      <c r="AA55" s="10"/>
      <c r="AB55" s="142"/>
      <c r="AC55" s="10"/>
      <c r="AD55" s="10"/>
      <c r="AE55" s="10"/>
    </row>
    <row r="56" spans="4:31" s="43" customFormat="1" ht="15">
      <c r="D56" s="160"/>
      <c r="E56" s="161"/>
      <c r="K56" s="10"/>
      <c r="P56" s="10"/>
      <c r="U56" s="10"/>
      <c r="AA56" s="10"/>
      <c r="AB56" s="142"/>
      <c r="AC56" s="10"/>
      <c r="AD56" s="10"/>
      <c r="AE56" s="10"/>
    </row>
    <row r="57" spans="4:31" s="43" customFormat="1" ht="15">
      <c r="D57" s="160"/>
      <c r="E57" s="161"/>
      <c r="K57" s="10"/>
      <c r="P57" s="10"/>
      <c r="U57" s="10"/>
      <c r="AA57" s="10"/>
      <c r="AB57" s="142"/>
      <c r="AC57" s="10"/>
      <c r="AD57" s="10"/>
      <c r="AE57" s="10"/>
    </row>
    <row r="58" spans="4:31" s="43" customFormat="1" ht="15">
      <c r="D58" s="160"/>
      <c r="E58" s="161"/>
      <c r="K58" s="10"/>
      <c r="P58" s="10"/>
      <c r="U58" s="10"/>
      <c r="AA58" s="10"/>
      <c r="AB58" s="142"/>
      <c r="AC58" s="10"/>
      <c r="AD58" s="10"/>
      <c r="AE58" s="10"/>
    </row>
    <row r="59" spans="4:31" s="43" customFormat="1" ht="15">
      <c r="D59" s="160"/>
      <c r="E59" s="161"/>
      <c r="K59" s="10"/>
      <c r="P59" s="10"/>
      <c r="U59" s="10"/>
      <c r="AA59" s="10"/>
      <c r="AB59" s="142"/>
      <c r="AC59" s="10"/>
      <c r="AD59" s="10"/>
      <c r="AE59" s="10"/>
    </row>
    <row r="60" spans="4:31" s="43" customFormat="1" ht="15">
      <c r="D60" s="160"/>
      <c r="E60" s="161"/>
      <c r="K60" s="10"/>
      <c r="P60" s="10"/>
      <c r="U60" s="10"/>
      <c r="AA60" s="10"/>
      <c r="AB60" s="142"/>
      <c r="AC60" s="10"/>
      <c r="AD60" s="10"/>
      <c r="AE60" s="10"/>
    </row>
    <row r="61" spans="4:31" s="43" customFormat="1" ht="15">
      <c r="D61" s="160"/>
      <c r="E61" s="161"/>
      <c r="K61" s="10"/>
      <c r="P61" s="10"/>
      <c r="U61" s="10"/>
      <c r="AA61" s="10"/>
      <c r="AB61" s="142"/>
      <c r="AC61" s="10"/>
      <c r="AD61" s="10"/>
      <c r="AE61" s="10"/>
    </row>
    <row r="62" spans="4:31" s="43" customFormat="1" ht="15">
      <c r="D62" s="160"/>
      <c r="E62" s="161"/>
      <c r="K62" s="10"/>
      <c r="P62" s="10"/>
      <c r="U62" s="10"/>
      <c r="AA62" s="10"/>
      <c r="AB62" s="142"/>
      <c r="AC62" s="10"/>
      <c r="AD62" s="10"/>
      <c r="AE62" s="10"/>
    </row>
    <row r="63" spans="4:31" s="43" customFormat="1" ht="15">
      <c r="D63" s="160"/>
      <c r="E63" s="161"/>
      <c r="K63" s="10"/>
      <c r="P63" s="10"/>
      <c r="U63" s="10"/>
      <c r="AA63" s="10"/>
      <c r="AB63" s="142"/>
      <c r="AC63" s="10"/>
      <c r="AD63" s="10"/>
      <c r="AE63" s="10"/>
    </row>
    <row r="64" spans="4:31" s="43" customFormat="1" ht="15">
      <c r="D64" s="160"/>
      <c r="E64" s="161"/>
      <c r="K64" s="10"/>
      <c r="P64" s="10"/>
      <c r="U64" s="10"/>
      <c r="AA64" s="10"/>
      <c r="AB64" s="142"/>
      <c r="AC64" s="10"/>
      <c r="AD64" s="10"/>
      <c r="AE64" s="10"/>
    </row>
    <row r="65" spans="4:31" s="43" customFormat="1" ht="15">
      <c r="D65" s="160"/>
      <c r="E65" s="161"/>
      <c r="K65" s="10"/>
      <c r="P65" s="10"/>
      <c r="U65" s="10"/>
      <c r="AA65" s="10"/>
      <c r="AB65" s="142"/>
      <c r="AC65" s="10"/>
      <c r="AD65" s="10"/>
      <c r="AE65" s="10"/>
    </row>
    <row r="66" spans="4:31" s="43" customFormat="1" ht="15">
      <c r="D66" s="160"/>
      <c r="E66" s="161"/>
      <c r="K66" s="10"/>
      <c r="P66" s="10"/>
      <c r="U66" s="10"/>
      <c r="AA66" s="10"/>
      <c r="AB66" s="142"/>
      <c r="AC66" s="10"/>
      <c r="AD66" s="10"/>
      <c r="AE66" s="10"/>
    </row>
    <row r="67" spans="4:31" s="43" customFormat="1" ht="15">
      <c r="D67" s="160"/>
      <c r="E67" s="161"/>
      <c r="K67" s="10"/>
      <c r="P67" s="10"/>
      <c r="U67" s="10"/>
      <c r="AA67" s="10"/>
      <c r="AB67" s="142"/>
      <c r="AC67" s="10"/>
      <c r="AD67" s="10"/>
      <c r="AE67" s="10"/>
    </row>
    <row r="68" spans="4:31" s="43" customFormat="1" ht="15">
      <c r="D68" s="160"/>
      <c r="E68" s="161"/>
      <c r="K68" s="10"/>
      <c r="P68" s="10"/>
      <c r="U68" s="10"/>
      <c r="AA68" s="10"/>
      <c r="AB68" s="142"/>
      <c r="AC68" s="10"/>
      <c r="AD68" s="10"/>
      <c r="AE68" s="10"/>
    </row>
    <row r="69" spans="4:31" s="43" customFormat="1" ht="15">
      <c r="D69" s="160"/>
      <c r="E69" s="161"/>
      <c r="K69" s="10"/>
      <c r="P69" s="10"/>
      <c r="U69" s="10"/>
      <c r="AA69" s="10"/>
      <c r="AB69" s="142"/>
      <c r="AC69" s="10"/>
      <c r="AD69" s="10"/>
      <c r="AE69" s="10"/>
    </row>
    <row r="70" spans="4:31" s="43" customFormat="1" ht="15">
      <c r="D70" s="160"/>
      <c r="E70" s="161"/>
      <c r="K70" s="10"/>
      <c r="P70" s="10"/>
      <c r="U70" s="10"/>
      <c r="AA70" s="10"/>
      <c r="AB70" s="142"/>
      <c r="AC70" s="10"/>
      <c r="AD70" s="10"/>
      <c r="AE70" s="10"/>
    </row>
    <row r="71" spans="4:31" s="43" customFormat="1" ht="15">
      <c r="D71" s="160"/>
      <c r="E71" s="161"/>
      <c r="K71" s="10"/>
      <c r="P71" s="10"/>
      <c r="U71" s="10"/>
      <c r="AA71" s="10"/>
      <c r="AB71" s="142"/>
      <c r="AC71" s="10"/>
      <c r="AD71" s="10"/>
      <c r="AE71" s="10"/>
    </row>
    <row r="72" spans="4:31" s="43" customFormat="1" ht="15">
      <c r="D72" s="160"/>
      <c r="E72" s="161"/>
      <c r="K72" s="10"/>
      <c r="P72" s="10"/>
      <c r="U72" s="10"/>
      <c r="AA72" s="10"/>
      <c r="AB72" s="142"/>
      <c r="AC72" s="10"/>
      <c r="AD72" s="10"/>
      <c r="AE72" s="10"/>
    </row>
    <row r="73" spans="4:31" s="43" customFormat="1" ht="15">
      <c r="D73" s="160"/>
      <c r="E73" s="161"/>
      <c r="K73" s="10"/>
      <c r="P73" s="10"/>
      <c r="U73" s="10"/>
      <c r="AA73" s="10"/>
      <c r="AB73" s="142"/>
      <c r="AC73" s="10"/>
      <c r="AD73" s="10"/>
      <c r="AE73" s="10"/>
    </row>
    <row r="74" spans="4:31" s="43" customFormat="1" ht="15">
      <c r="D74" s="160"/>
      <c r="E74" s="161"/>
      <c r="K74" s="10"/>
      <c r="P74" s="10"/>
      <c r="U74" s="10"/>
      <c r="AA74" s="10"/>
      <c r="AB74" s="142"/>
      <c r="AC74" s="10"/>
      <c r="AD74" s="10"/>
      <c r="AE74" s="10"/>
    </row>
    <row r="75" spans="4:31" s="43" customFormat="1" ht="15">
      <c r="D75" s="160"/>
      <c r="E75" s="161"/>
      <c r="K75" s="10"/>
      <c r="P75" s="10"/>
      <c r="U75" s="10"/>
      <c r="AA75" s="10"/>
      <c r="AB75" s="142"/>
      <c r="AC75" s="10"/>
      <c r="AD75" s="10"/>
      <c r="AE75" s="10"/>
    </row>
    <row r="76" spans="4:31" s="43" customFormat="1" ht="15">
      <c r="D76" s="160"/>
      <c r="E76" s="161"/>
      <c r="K76" s="10"/>
      <c r="P76" s="10"/>
      <c r="U76" s="10"/>
      <c r="AA76" s="10"/>
      <c r="AB76" s="142"/>
      <c r="AC76" s="10"/>
      <c r="AD76" s="10"/>
      <c r="AE76" s="10"/>
    </row>
    <row r="77" spans="4:31" s="43" customFormat="1" ht="15">
      <c r="D77" s="160"/>
      <c r="E77" s="161"/>
      <c r="K77" s="10"/>
      <c r="P77" s="10"/>
      <c r="U77" s="10"/>
      <c r="AA77" s="10"/>
      <c r="AB77" s="142"/>
      <c r="AC77" s="10"/>
      <c r="AD77" s="10"/>
      <c r="AE77" s="10"/>
    </row>
    <row r="78" spans="4:31" s="43" customFormat="1" ht="15">
      <c r="D78" s="160"/>
      <c r="E78" s="161"/>
      <c r="K78" s="10"/>
      <c r="P78" s="10"/>
      <c r="U78" s="10"/>
      <c r="AA78" s="10"/>
      <c r="AB78" s="142"/>
      <c r="AC78" s="10"/>
      <c r="AD78" s="10"/>
      <c r="AE78" s="10"/>
    </row>
    <row r="79" spans="4:31" s="43" customFormat="1" ht="15">
      <c r="D79" s="160"/>
      <c r="E79" s="161"/>
      <c r="K79" s="10"/>
      <c r="P79" s="10"/>
      <c r="U79" s="10"/>
      <c r="AA79" s="10"/>
      <c r="AB79" s="142"/>
      <c r="AC79" s="10"/>
      <c r="AD79" s="10"/>
      <c r="AE79" s="10"/>
    </row>
    <row r="80" spans="4:31" s="43" customFormat="1" ht="15">
      <c r="D80" s="160"/>
      <c r="E80" s="161"/>
      <c r="K80" s="10"/>
      <c r="P80" s="10"/>
      <c r="U80" s="10"/>
      <c r="AA80" s="10"/>
      <c r="AB80" s="142"/>
      <c r="AC80" s="10"/>
      <c r="AD80" s="10"/>
      <c r="AE80" s="10"/>
    </row>
    <row r="81" spans="4:31" s="43" customFormat="1" ht="15">
      <c r="D81" s="160"/>
      <c r="E81" s="161"/>
      <c r="K81" s="10"/>
      <c r="P81" s="10"/>
      <c r="U81" s="10"/>
      <c r="AA81" s="10"/>
      <c r="AB81" s="142"/>
      <c r="AC81" s="10"/>
      <c r="AD81" s="10"/>
      <c r="AE81" s="10"/>
    </row>
    <row r="82" spans="4:31" s="43" customFormat="1" ht="15">
      <c r="D82" s="160"/>
      <c r="E82" s="161"/>
      <c r="K82" s="10"/>
      <c r="P82" s="10"/>
      <c r="U82" s="10"/>
      <c r="AA82" s="10"/>
      <c r="AB82" s="142"/>
      <c r="AC82" s="10"/>
      <c r="AD82" s="10"/>
      <c r="AE82" s="10"/>
    </row>
    <row r="83" spans="4:31" s="43" customFormat="1" ht="15">
      <c r="D83" s="160"/>
      <c r="E83" s="161"/>
      <c r="K83" s="10"/>
      <c r="P83" s="10"/>
      <c r="U83" s="10"/>
      <c r="AA83" s="10"/>
      <c r="AB83" s="142"/>
      <c r="AC83" s="10"/>
      <c r="AD83" s="10"/>
      <c r="AE83" s="10"/>
    </row>
    <row r="84" spans="4:31" s="43" customFormat="1" ht="15">
      <c r="D84" s="160"/>
      <c r="E84" s="161"/>
      <c r="K84" s="10"/>
      <c r="P84" s="10"/>
      <c r="U84" s="10"/>
      <c r="AA84" s="10"/>
      <c r="AB84" s="142"/>
      <c r="AC84" s="10"/>
      <c r="AD84" s="10"/>
      <c r="AE84" s="10"/>
    </row>
    <row r="85" spans="4:31" s="43" customFormat="1" ht="15">
      <c r="D85" s="160"/>
      <c r="E85" s="161"/>
      <c r="K85" s="10"/>
      <c r="P85" s="10"/>
      <c r="U85" s="10"/>
      <c r="AA85" s="10"/>
      <c r="AB85" s="142"/>
      <c r="AC85" s="10"/>
      <c r="AD85" s="10"/>
      <c r="AE85" s="10"/>
    </row>
    <row r="86" spans="4:31" s="43" customFormat="1" ht="15">
      <c r="D86" s="160"/>
      <c r="E86" s="161"/>
      <c r="K86" s="10"/>
      <c r="P86" s="10"/>
      <c r="U86" s="10"/>
      <c r="AA86" s="10"/>
      <c r="AB86" s="142"/>
      <c r="AC86" s="10"/>
      <c r="AD86" s="10"/>
      <c r="AE86" s="10"/>
    </row>
    <row r="87" spans="4:31" s="43" customFormat="1" ht="15">
      <c r="D87" s="160"/>
      <c r="E87" s="161"/>
      <c r="K87" s="10"/>
      <c r="P87" s="10"/>
      <c r="U87" s="10"/>
      <c r="AA87" s="10"/>
      <c r="AB87" s="142"/>
      <c r="AC87" s="10"/>
      <c r="AD87" s="10"/>
      <c r="AE87" s="10"/>
    </row>
    <row r="88" spans="4:31" s="43" customFormat="1" ht="15">
      <c r="D88" s="160"/>
      <c r="E88" s="161"/>
      <c r="K88" s="10"/>
      <c r="P88" s="10"/>
      <c r="U88" s="10"/>
      <c r="AA88" s="10"/>
      <c r="AB88" s="142"/>
      <c r="AC88" s="10"/>
      <c r="AD88" s="10"/>
      <c r="AE88" s="10"/>
    </row>
    <row r="89" spans="4:31" s="43" customFormat="1" ht="15">
      <c r="D89" s="160"/>
      <c r="E89" s="161"/>
      <c r="K89" s="10"/>
      <c r="P89" s="10"/>
      <c r="U89" s="10"/>
      <c r="AA89" s="10"/>
      <c r="AB89" s="142"/>
      <c r="AC89" s="10"/>
      <c r="AD89" s="10"/>
      <c r="AE89" s="10"/>
    </row>
    <row r="90" spans="4:31" s="43" customFormat="1" ht="15">
      <c r="D90" s="160"/>
      <c r="E90" s="161"/>
      <c r="K90" s="10"/>
      <c r="P90" s="10"/>
      <c r="U90" s="10"/>
      <c r="AA90" s="10"/>
      <c r="AB90" s="142"/>
      <c r="AC90" s="10"/>
      <c r="AD90" s="10"/>
      <c r="AE90" s="10"/>
    </row>
    <row r="91" spans="4:31" s="43" customFormat="1" ht="15">
      <c r="D91" s="160"/>
      <c r="E91" s="161"/>
      <c r="K91" s="10"/>
      <c r="P91" s="10"/>
      <c r="U91" s="10"/>
      <c r="AA91" s="10"/>
      <c r="AB91" s="142"/>
      <c r="AC91" s="10"/>
      <c r="AD91" s="10"/>
      <c r="AE91" s="10"/>
    </row>
    <row r="92" spans="4:31" s="43" customFormat="1" ht="15">
      <c r="D92" s="160"/>
      <c r="E92" s="161"/>
      <c r="K92" s="10"/>
      <c r="P92" s="10"/>
      <c r="U92" s="10"/>
      <c r="AA92" s="10"/>
      <c r="AB92" s="142"/>
      <c r="AC92" s="10"/>
      <c r="AD92" s="10"/>
      <c r="AE92" s="10"/>
    </row>
    <row r="93" spans="4:31" s="43" customFormat="1" ht="15">
      <c r="D93" s="160"/>
      <c r="E93" s="161"/>
      <c r="K93" s="10"/>
      <c r="P93" s="10"/>
      <c r="U93" s="10"/>
      <c r="AA93" s="10"/>
      <c r="AB93" s="142"/>
      <c r="AC93" s="10"/>
      <c r="AD93" s="10"/>
      <c r="AE93" s="10"/>
    </row>
    <row r="94" spans="4:31" s="43" customFormat="1" ht="15">
      <c r="D94" s="160"/>
      <c r="E94" s="161"/>
      <c r="K94" s="10"/>
      <c r="P94" s="10"/>
      <c r="U94" s="10"/>
      <c r="AA94" s="10"/>
      <c r="AB94" s="142"/>
      <c r="AC94" s="10"/>
      <c r="AD94" s="10"/>
      <c r="AE94" s="10"/>
    </row>
    <row r="95" spans="4:31" s="43" customFormat="1" ht="15">
      <c r="D95" s="160"/>
      <c r="E95" s="161"/>
      <c r="K95" s="10"/>
      <c r="P95" s="10"/>
      <c r="U95" s="10"/>
      <c r="AA95" s="10"/>
      <c r="AB95" s="142"/>
      <c r="AC95" s="10"/>
      <c r="AD95" s="10"/>
      <c r="AE95" s="10"/>
    </row>
    <row r="96" spans="4:31" s="43" customFormat="1" ht="15">
      <c r="D96" s="160"/>
      <c r="E96" s="161"/>
      <c r="K96" s="10"/>
      <c r="P96" s="10"/>
      <c r="U96" s="10"/>
      <c r="AA96" s="10"/>
      <c r="AB96" s="142"/>
      <c r="AC96" s="10"/>
      <c r="AD96" s="10"/>
      <c r="AE96" s="10"/>
    </row>
    <row r="97" spans="4:31" s="43" customFormat="1" ht="15">
      <c r="D97" s="160"/>
      <c r="E97" s="161"/>
      <c r="K97" s="10"/>
      <c r="P97" s="10"/>
      <c r="U97" s="10"/>
      <c r="AA97" s="10"/>
      <c r="AB97" s="142"/>
      <c r="AC97" s="10"/>
      <c r="AD97" s="10"/>
      <c r="AE97" s="10"/>
    </row>
    <row r="98" spans="4:31" s="43" customFormat="1" ht="15">
      <c r="D98" s="160"/>
      <c r="E98" s="161"/>
      <c r="K98" s="10"/>
      <c r="P98" s="10"/>
      <c r="U98" s="10"/>
      <c r="AA98" s="10"/>
      <c r="AB98" s="142"/>
      <c r="AC98" s="10"/>
      <c r="AD98" s="10"/>
      <c r="AE98" s="10"/>
    </row>
    <row r="99" spans="4:31" s="43" customFormat="1" ht="15">
      <c r="D99" s="160"/>
      <c r="E99" s="161"/>
      <c r="K99" s="10"/>
      <c r="P99" s="10"/>
      <c r="U99" s="10"/>
      <c r="AA99" s="10"/>
      <c r="AB99" s="142"/>
      <c r="AC99" s="10"/>
      <c r="AD99" s="10"/>
      <c r="AE99" s="10"/>
    </row>
    <row r="100" spans="4:31" s="43" customFormat="1" ht="15">
      <c r="D100" s="160"/>
      <c r="E100" s="161"/>
      <c r="K100" s="10"/>
      <c r="P100" s="10"/>
      <c r="U100" s="10"/>
      <c r="AA100" s="10"/>
      <c r="AB100" s="142"/>
      <c r="AC100" s="10"/>
      <c r="AD100" s="10"/>
      <c r="AE100" s="10"/>
    </row>
    <row r="101" spans="4:31" s="43" customFormat="1" ht="15">
      <c r="D101" s="160"/>
      <c r="E101" s="161"/>
      <c r="K101" s="10"/>
      <c r="P101" s="10"/>
      <c r="U101" s="10"/>
      <c r="AA101" s="10"/>
      <c r="AB101" s="142"/>
      <c r="AC101" s="10"/>
      <c r="AD101" s="10"/>
      <c r="AE101" s="10"/>
    </row>
    <row r="102" spans="4:31" s="43" customFormat="1" ht="15">
      <c r="D102" s="160"/>
      <c r="E102" s="161"/>
      <c r="K102" s="10"/>
      <c r="P102" s="10"/>
      <c r="U102" s="10"/>
      <c r="AA102" s="10"/>
      <c r="AB102" s="142"/>
      <c r="AC102" s="10"/>
      <c r="AD102" s="10"/>
      <c r="AE102" s="10"/>
    </row>
    <row r="103" spans="4:31" s="43" customFormat="1" ht="15">
      <c r="D103" s="160"/>
      <c r="E103" s="161"/>
      <c r="K103" s="10"/>
      <c r="P103" s="10"/>
      <c r="U103" s="10"/>
      <c r="AA103" s="10"/>
      <c r="AB103" s="142"/>
      <c r="AC103" s="10"/>
      <c r="AD103" s="10"/>
      <c r="AE103" s="10"/>
    </row>
    <row r="104" spans="4:31" s="43" customFormat="1" ht="15">
      <c r="D104" s="160"/>
      <c r="E104" s="161"/>
      <c r="K104" s="10"/>
      <c r="P104" s="10"/>
      <c r="U104" s="10"/>
      <c r="AA104" s="10"/>
      <c r="AB104" s="142"/>
      <c r="AC104" s="10"/>
      <c r="AD104" s="10"/>
      <c r="AE104" s="10"/>
    </row>
    <row r="105" spans="4:31" s="43" customFormat="1" ht="15">
      <c r="D105" s="160"/>
      <c r="E105" s="161"/>
      <c r="K105" s="10"/>
      <c r="P105" s="10"/>
      <c r="U105" s="10"/>
      <c r="AA105" s="10"/>
      <c r="AB105" s="142"/>
      <c r="AC105" s="10"/>
      <c r="AD105" s="10"/>
      <c r="AE105" s="10"/>
    </row>
    <row r="106" spans="4:31" s="43" customFormat="1" ht="15">
      <c r="D106" s="160"/>
      <c r="E106" s="161"/>
      <c r="K106" s="10"/>
      <c r="P106" s="10"/>
      <c r="U106" s="10"/>
      <c r="AA106" s="10"/>
      <c r="AB106" s="142"/>
      <c r="AC106" s="10"/>
      <c r="AD106" s="10"/>
      <c r="AE106" s="10"/>
    </row>
    <row r="107" spans="4:31" s="43" customFormat="1" ht="15">
      <c r="D107" s="160"/>
      <c r="E107" s="161"/>
      <c r="K107" s="10"/>
      <c r="P107" s="10"/>
      <c r="U107" s="10"/>
      <c r="AA107" s="10"/>
      <c r="AB107" s="142"/>
      <c r="AC107" s="10"/>
      <c r="AD107" s="10"/>
      <c r="AE107" s="10"/>
    </row>
    <row r="108" spans="4:31" s="43" customFormat="1" ht="15">
      <c r="D108" s="160"/>
      <c r="E108" s="161"/>
      <c r="K108" s="10"/>
      <c r="P108" s="10"/>
      <c r="U108" s="10"/>
      <c r="AA108" s="10"/>
      <c r="AB108" s="142"/>
      <c r="AC108" s="10"/>
      <c r="AD108" s="10"/>
      <c r="AE108" s="10"/>
    </row>
    <row r="109" spans="4:31" s="43" customFormat="1" ht="15">
      <c r="D109" s="160"/>
      <c r="E109" s="161"/>
      <c r="K109" s="10"/>
      <c r="P109" s="10"/>
      <c r="U109" s="10"/>
      <c r="AA109" s="10"/>
      <c r="AB109" s="142"/>
      <c r="AC109" s="10"/>
      <c r="AD109" s="10"/>
      <c r="AE109" s="10"/>
    </row>
    <row r="110" spans="4:31" s="43" customFormat="1" ht="15">
      <c r="D110" s="160"/>
      <c r="E110" s="161"/>
      <c r="K110" s="10"/>
      <c r="P110" s="10"/>
      <c r="U110" s="10"/>
      <c r="AA110" s="10"/>
      <c r="AB110" s="142"/>
      <c r="AC110" s="10"/>
      <c r="AD110" s="10"/>
      <c r="AE110" s="10"/>
    </row>
    <row r="111" spans="4:31" s="43" customFormat="1" ht="15">
      <c r="D111" s="160"/>
      <c r="E111" s="161"/>
      <c r="K111" s="10"/>
      <c r="P111" s="10"/>
      <c r="U111" s="10"/>
      <c r="AA111" s="10"/>
      <c r="AB111" s="142"/>
      <c r="AC111" s="10"/>
      <c r="AD111" s="10"/>
      <c r="AE111" s="10"/>
    </row>
    <row r="112" spans="4:31" s="43" customFormat="1" ht="15">
      <c r="D112" s="160"/>
      <c r="E112" s="161"/>
      <c r="K112" s="10"/>
      <c r="P112" s="10"/>
      <c r="U112" s="10"/>
      <c r="AA112" s="10"/>
      <c r="AB112" s="142"/>
      <c r="AC112" s="10"/>
      <c r="AD112" s="10"/>
      <c r="AE112" s="10"/>
    </row>
    <row r="113" spans="4:31" s="43" customFormat="1" ht="15">
      <c r="D113" s="160"/>
      <c r="E113" s="161"/>
      <c r="K113" s="10"/>
      <c r="P113" s="10"/>
      <c r="U113" s="10"/>
      <c r="AA113" s="10"/>
      <c r="AB113" s="142"/>
      <c r="AC113" s="10"/>
      <c r="AD113" s="10"/>
      <c r="AE113" s="10"/>
    </row>
    <row r="114" spans="4:31" s="43" customFormat="1" ht="15">
      <c r="D114" s="160"/>
      <c r="E114" s="161"/>
      <c r="K114" s="10"/>
      <c r="P114" s="10"/>
      <c r="U114" s="10"/>
      <c r="AA114" s="10"/>
      <c r="AB114" s="142"/>
      <c r="AC114" s="10"/>
      <c r="AD114" s="10"/>
      <c r="AE114" s="10"/>
    </row>
    <row r="115" spans="4:31" s="43" customFormat="1" ht="15">
      <c r="D115" s="160"/>
      <c r="E115" s="161"/>
      <c r="K115" s="10"/>
      <c r="P115" s="10"/>
      <c r="U115" s="10"/>
      <c r="AA115" s="10"/>
      <c r="AB115" s="142"/>
      <c r="AC115" s="10"/>
      <c r="AD115" s="10"/>
      <c r="AE115" s="10"/>
    </row>
    <row r="116" spans="4:31" s="43" customFormat="1" ht="15">
      <c r="D116" s="160"/>
      <c r="E116" s="161"/>
      <c r="K116" s="10"/>
      <c r="P116" s="10"/>
      <c r="U116" s="10"/>
      <c r="AA116" s="10"/>
      <c r="AB116" s="142"/>
      <c r="AC116" s="10"/>
      <c r="AD116" s="10"/>
      <c r="AE116" s="10"/>
    </row>
    <row r="117" spans="4:31" s="43" customFormat="1" ht="15">
      <c r="D117" s="160"/>
      <c r="E117" s="161"/>
      <c r="K117" s="10"/>
      <c r="P117" s="10"/>
      <c r="U117" s="10"/>
      <c r="AA117" s="10"/>
      <c r="AB117" s="142"/>
      <c r="AC117" s="10"/>
      <c r="AD117" s="10"/>
      <c r="AE117" s="10"/>
    </row>
    <row r="118" spans="4:31" s="43" customFormat="1" ht="15">
      <c r="D118" s="160"/>
      <c r="E118" s="161"/>
      <c r="K118" s="10"/>
      <c r="P118" s="10"/>
      <c r="U118" s="10"/>
      <c r="AA118" s="10"/>
      <c r="AB118" s="142"/>
      <c r="AC118" s="10"/>
      <c r="AD118" s="10"/>
      <c r="AE118" s="10"/>
    </row>
    <row r="119" spans="4:31" s="43" customFormat="1" ht="15">
      <c r="D119" s="160"/>
      <c r="E119" s="161"/>
      <c r="K119" s="10"/>
      <c r="P119" s="10"/>
      <c r="U119" s="10"/>
      <c r="AA119" s="10"/>
      <c r="AB119" s="142"/>
      <c r="AC119" s="10"/>
      <c r="AD119" s="10"/>
      <c r="AE119" s="10"/>
    </row>
    <row r="120" spans="4:31" s="43" customFormat="1" ht="15">
      <c r="D120" s="160"/>
      <c r="E120" s="161"/>
      <c r="K120" s="10"/>
      <c r="P120" s="10"/>
      <c r="U120" s="10"/>
      <c r="AA120" s="10"/>
      <c r="AB120" s="142"/>
      <c r="AC120" s="10"/>
      <c r="AD120" s="10"/>
      <c r="AE120" s="10"/>
    </row>
    <row r="121" spans="4:31" s="43" customFormat="1" ht="15">
      <c r="D121" s="160"/>
      <c r="E121" s="161"/>
      <c r="K121" s="10"/>
      <c r="P121" s="10"/>
      <c r="U121" s="10"/>
      <c r="AA121" s="10"/>
      <c r="AB121" s="142"/>
      <c r="AC121" s="10"/>
      <c r="AD121" s="10"/>
      <c r="AE121" s="10"/>
    </row>
    <row r="122" spans="4:31" s="43" customFormat="1" ht="15">
      <c r="D122" s="160"/>
      <c r="E122" s="161"/>
      <c r="K122" s="10"/>
      <c r="P122" s="10"/>
      <c r="U122" s="10"/>
      <c r="AA122" s="10"/>
      <c r="AB122" s="142"/>
      <c r="AC122" s="10"/>
      <c r="AD122" s="10"/>
      <c r="AE122" s="10"/>
    </row>
    <row r="123" spans="4:31" s="43" customFormat="1" ht="15">
      <c r="D123" s="160"/>
      <c r="E123" s="161"/>
      <c r="K123" s="10"/>
      <c r="P123" s="10"/>
      <c r="U123" s="10"/>
      <c r="AA123" s="10"/>
      <c r="AB123" s="142"/>
      <c r="AC123" s="10"/>
      <c r="AD123" s="10"/>
      <c r="AE123" s="10"/>
    </row>
    <row r="124" spans="4:31" s="43" customFormat="1" ht="15">
      <c r="D124" s="160"/>
      <c r="E124" s="161"/>
      <c r="K124" s="10"/>
      <c r="P124" s="10"/>
      <c r="U124" s="10"/>
      <c r="AA124" s="10"/>
      <c r="AB124" s="142"/>
      <c r="AC124" s="10"/>
      <c r="AD124" s="10"/>
      <c r="AE124" s="10"/>
    </row>
    <row r="125" spans="4:31" s="43" customFormat="1" ht="15">
      <c r="D125" s="160"/>
      <c r="E125" s="161"/>
      <c r="K125" s="10"/>
      <c r="P125" s="10"/>
      <c r="U125" s="10"/>
      <c r="AA125" s="10"/>
      <c r="AB125" s="142"/>
      <c r="AC125" s="10"/>
      <c r="AD125" s="10"/>
      <c r="AE125" s="10"/>
    </row>
    <row r="126" spans="4:31" s="43" customFormat="1" ht="15">
      <c r="D126" s="160"/>
      <c r="E126" s="161"/>
      <c r="K126" s="10"/>
      <c r="P126" s="10"/>
      <c r="U126" s="10"/>
      <c r="AA126" s="10"/>
      <c r="AB126" s="142"/>
      <c r="AC126" s="10"/>
      <c r="AD126" s="10"/>
      <c r="AE126" s="10"/>
    </row>
    <row r="127" spans="4:31" s="43" customFormat="1" ht="15">
      <c r="D127" s="160"/>
      <c r="E127" s="161"/>
      <c r="K127" s="10"/>
      <c r="P127" s="10"/>
      <c r="U127" s="10"/>
      <c r="AA127" s="10"/>
      <c r="AB127" s="142"/>
      <c r="AC127" s="10"/>
      <c r="AD127" s="10"/>
      <c r="AE127" s="10"/>
    </row>
    <row r="128" spans="4:31" s="43" customFormat="1" ht="15">
      <c r="D128" s="160"/>
      <c r="E128" s="161"/>
      <c r="K128" s="10"/>
      <c r="P128" s="10"/>
      <c r="U128" s="10"/>
      <c r="AA128" s="10"/>
      <c r="AB128" s="142"/>
      <c r="AC128" s="10"/>
      <c r="AD128" s="10"/>
      <c r="AE128" s="10"/>
    </row>
    <row r="129" spans="4:31" s="43" customFormat="1" ht="15">
      <c r="D129" s="160"/>
      <c r="E129" s="161"/>
      <c r="K129" s="10"/>
      <c r="P129" s="10"/>
      <c r="U129" s="10"/>
      <c r="AA129" s="10"/>
      <c r="AB129" s="142"/>
      <c r="AC129" s="10"/>
      <c r="AD129" s="10"/>
      <c r="AE129" s="10"/>
    </row>
    <row r="130" spans="4:31" s="43" customFormat="1" ht="15">
      <c r="D130" s="160"/>
      <c r="E130" s="161"/>
      <c r="K130" s="10"/>
      <c r="P130" s="10"/>
      <c r="U130" s="10"/>
      <c r="AA130" s="10"/>
      <c r="AB130" s="142"/>
      <c r="AC130" s="10"/>
      <c r="AD130" s="10"/>
      <c r="AE130" s="10"/>
    </row>
    <row r="131" spans="4:31" s="43" customFormat="1" ht="15">
      <c r="D131" s="160"/>
      <c r="E131" s="161"/>
      <c r="K131" s="10"/>
      <c r="P131" s="10"/>
      <c r="U131" s="10"/>
      <c r="AA131" s="10"/>
      <c r="AB131" s="142"/>
      <c r="AC131" s="10"/>
      <c r="AD131" s="10"/>
      <c r="AE131" s="10"/>
    </row>
    <row r="132" spans="4:31" s="43" customFormat="1" ht="15">
      <c r="D132" s="160"/>
      <c r="E132" s="161"/>
      <c r="K132" s="10"/>
      <c r="P132" s="10"/>
      <c r="U132" s="10"/>
      <c r="AA132" s="10"/>
      <c r="AB132" s="142"/>
      <c r="AC132" s="10"/>
      <c r="AD132" s="10"/>
      <c r="AE132" s="10"/>
    </row>
    <row r="133" spans="4:31" s="43" customFormat="1" ht="15">
      <c r="D133" s="160"/>
      <c r="E133" s="161"/>
      <c r="K133" s="10"/>
      <c r="P133" s="10"/>
      <c r="U133" s="10"/>
      <c r="AA133" s="10"/>
      <c r="AB133" s="142"/>
      <c r="AC133" s="10"/>
      <c r="AD133" s="10"/>
      <c r="AE133" s="10"/>
    </row>
    <row r="134" spans="4:31" s="43" customFormat="1" ht="15">
      <c r="D134" s="160"/>
      <c r="E134" s="161"/>
      <c r="K134" s="10"/>
      <c r="P134" s="10"/>
      <c r="U134" s="10"/>
      <c r="AA134" s="10"/>
      <c r="AB134" s="142"/>
      <c r="AC134" s="10"/>
      <c r="AD134" s="10"/>
      <c r="AE134" s="10"/>
    </row>
    <row r="135" spans="4:31" s="43" customFormat="1" ht="15">
      <c r="D135" s="160"/>
      <c r="E135" s="161"/>
      <c r="K135" s="10"/>
      <c r="P135" s="10"/>
      <c r="U135" s="10"/>
      <c r="AA135" s="10"/>
      <c r="AB135" s="142"/>
      <c r="AC135" s="10"/>
      <c r="AD135" s="10"/>
      <c r="AE135" s="10"/>
    </row>
    <row r="136" spans="4:31" s="43" customFormat="1" ht="15">
      <c r="D136" s="160"/>
      <c r="E136" s="161"/>
      <c r="K136" s="10"/>
      <c r="P136" s="10"/>
      <c r="U136" s="10"/>
      <c r="AA136" s="10"/>
      <c r="AB136" s="142"/>
      <c r="AC136" s="10"/>
      <c r="AD136" s="10"/>
      <c r="AE136" s="10"/>
    </row>
    <row r="137" spans="4:31" s="43" customFormat="1" ht="15">
      <c r="D137" s="160"/>
      <c r="E137" s="161"/>
      <c r="K137" s="10"/>
      <c r="P137" s="10"/>
      <c r="U137" s="10"/>
      <c r="AA137" s="10"/>
      <c r="AB137" s="142"/>
      <c r="AC137" s="10"/>
      <c r="AD137" s="10"/>
      <c r="AE137" s="10"/>
    </row>
    <row r="138" spans="4:31" s="43" customFormat="1" ht="15">
      <c r="D138" s="160"/>
      <c r="E138" s="161"/>
      <c r="K138" s="10"/>
      <c r="P138" s="10"/>
      <c r="U138" s="10"/>
      <c r="AA138" s="10"/>
      <c r="AB138" s="142"/>
      <c r="AC138" s="10"/>
      <c r="AD138" s="10"/>
      <c r="AE138" s="10"/>
    </row>
    <row r="139" spans="4:31" s="43" customFormat="1" ht="15">
      <c r="D139" s="160"/>
      <c r="E139" s="161"/>
      <c r="K139" s="10"/>
      <c r="P139" s="10"/>
      <c r="U139" s="10"/>
      <c r="AA139" s="10"/>
      <c r="AB139" s="142"/>
      <c r="AC139" s="10"/>
      <c r="AD139" s="10"/>
      <c r="AE139" s="10"/>
    </row>
    <row r="140" spans="4:31" s="43" customFormat="1" ht="15">
      <c r="D140" s="160"/>
      <c r="E140" s="161"/>
      <c r="K140" s="10"/>
      <c r="P140" s="10"/>
      <c r="U140" s="10"/>
      <c r="AA140" s="10"/>
      <c r="AB140" s="142"/>
      <c r="AC140" s="10"/>
      <c r="AD140" s="10"/>
      <c r="AE140" s="10"/>
    </row>
    <row r="141" spans="4:31" s="43" customFormat="1" ht="15">
      <c r="D141" s="160"/>
      <c r="E141" s="161"/>
      <c r="K141" s="10"/>
      <c r="P141" s="10"/>
      <c r="U141" s="10"/>
      <c r="AA141" s="10"/>
      <c r="AB141" s="142"/>
      <c r="AC141" s="10"/>
      <c r="AD141" s="10"/>
      <c r="AE141" s="10"/>
    </row>
    <row r="142" spans="4:31" s="43" customFormat="1" ht="15">
      <c r="D142" s="160"/>
      <c r="E142" s="161"/>
      <c r="K142" s="10"/>
      <c r="P142" s="10"/>
      <c r="U142" s="10"/>
      <c r="AA142" s="10"/>
      <c r="AB142" s="142"/>
      <c r="AC142" s="10"/>
      <c r="AD142" s="10"/>
      <c r="AE142" s="10"/>
    </row>
    <row r="143" spans="4:31" s="43" customFormat="1" ht="15">
      <c r="D143" s="160"/>
      <c r="E143" s="161"/>
      <c r="K143" s="10"/>
      <c r="P143" s="10"/>
      <c r="U143" s="10"/>
      <c r="AA143" s="10"/>
      <c r="AB143" s="142"/>
      <c r="AC143" s="10"/>
      <c r="AD143" s="10"/>
      <c r="AE143" s="10"/>
    </row>
    <row r="144" spans="4:31" s="43" customFormat="1" ht="15">
      <c r="D144" s="160"/>
      <c r="E144" s="161"/>
      <c r="K144" s="10"/>
      <c r="P144" s="10"/>
      <c r="U144" s="10"/>
      <c r="AA144" s="10"/>
      <c r="AB144" s="142"/>
      <c r="AC144" s="10"/>
      <c r="AD144" s="10"/>
      <c r="AE144" s="10"/>
    </row>
    <row r="145" spans="4:31" s="43" customFormat="1" ht="15">
      <c r="D145" s="160"/>
      <c r="E145" s="161"/>
      <c r="K145" s="10"/>
      <c r="P145" s="10"/>
      <c r="U145" s="10"/>
      <c r="AA145" s="10"/>
      <c r="AB145" s="142"/>
      <c r="AC145" s="10"/>
      <c r="AD145" s="10"/>
      <c r="AE145" s="10"/>
    </row>
    <row r="146" spans="4:31" s="43" customFormat="1" ht="15">
      <c r="D146" s="160"/>
      <c r="E146" s="161"/>
      <c r="K146" s="10"/>
      <c r="P146" s="10"/>
      <c r="U146" s="10"/>
      <c r="AA146" s="10"/>
      <c r="AB146" s="142"/>
      <c r="AC146" s="10"/>
      <c r="AD146" s="10"/>
      <c r="AE146" s="10"/>
    </row>
    <row r="147" spans="4:31" s="43" customFormat="1" ht="15">
      <c r="D147" s="160"/>
      <c r="E147" s="161"/>
      <c r="K147" s="10"/>
      <c r="P147" s="10"/>
      <c r="U147" s="10"/>
      <c r="AA147" s="10"/>
      <c r="AB147" s="142"/>
      <c r="AC147" s="10"/>
      <c r="AD147" s="10"/>
      <c r="AE147" s="10"/>
    </row>
    <row r="148" spans="4:31" s="43" customFormat="1" ht="15">
      <c r="D148" s="160"/>
      <c r="E148" s="161"/>
      <c r="K148" s="10"/>
      <c r="P148" s="10"/>
      <c r="U148" s="10"/>
      <c r="AA148" s="10"/>
      <c r="AB148" s="142"/>
      <c r="AC148" s="10"/>
      <c r="AD148" s="10"/>
      <c r="AE148" s="10"/>
    </row>
    <row r="149" spans="4:31" s="43" customFormat="1" ht="15">
      <c r="D149" s="160"/>
      <c r="E149" s="161"/>
      <c r="K149" s="10"/>
      <c r="P149" s="10"/>
      <c r="U149" s="10"/>
      <c r="AA149" s="10"/>
      <c r="AB149" s="142"/>
      <c r="AC149" s="10"/>
      <c r="AD149" s="10"/>
      <c r="AE149" s="10"/>
    </row>
    <row r="150" spans="4:31" s="43" customFormat="1" ht="15">
      <c r="D150" s="160"/>
      <c r="E150" s="161"/>
      <c r="K150" s="10"/>
      <c r="P150" s="10"/>
      <c r="U150" s="10"/>
      <c r="AA150" s="10"/>
      <c r="AB150" s="142"/>
      <c r="AC150" s="10"/>
      <c r="AD150" s="10"/>
      <c r="AE150" s="10"/>
    </row>
    <row r="151" spans="4:31" s="43" customFormat="1" ht="15">
      <c r="D151" s="160"/>
      <c r="E151" s="161"/>
      <c r="K151" s="10"/>
      <c r="P151" s="10"/>
      <c r="U151" s="10"/>
      <c r="AA151" s="10"/>
      <c r="AB151" s="142"/>
      <c r="AC151" s="10"/>
      <c r="AD151" s="10"/>
      <c r="AE151" s="10"/>
    </row>
    <row r="152" spans="4:31" s="43" customFormat="1" ht="15">
      <c r="D152" s="160"/>
      <c r="E152" s="161"/>
      <c r="K152" s="10"/>
      <c r="P152" s="10"/>
      <c r="U152" s="10"/>
      <c r="AA152" s="10"/>
      <c r="AB152" s="142"/>
      <c r="AC152" s="10"/>
      <c r="AD152" s="10"/>
      <c r="AE152" s="10"/>
    </row>
    <row r="153" spans="4:31" s="43" customFormat="1" ht="15">
      <c r="D153" s="160"/>
      <c r="E153" s="161"/>
      <c r="K153" s="10"/>
      <c r="P153" s="10"/>
      <c r="U153" s="10"/>
      <c r="AA153" s="10"/>
      <c r="AB153" s="142"/>
      <c r="AC153" s="10"/>
      <c r="AD153" s="10"/>
      <c r="AE153" s="10"/>
    </row>
    <row r="154" spans="4:31" s="43" customFormat="1" ht="15">
      <c r="D154" s="160"/>
      <c r="E154" s="161"/>
      <c r="K154" s="10"/>
      <c r="P154" s="10"/>
      <c r="U154" s="10"/>
      <c r="AA154" s="10"/>
      <c r="AB154" s="142"/>
      <c r="AC154" s="10"/>
      <c r="AD154" s="10"/>
      <c r="AE154" s="10"/>
    </row>
    <row r="155" spans="4:31" s="43" customFormat="1" ht="15">
      <c r="D155" s="160"/>
      <c r="E155" s="161"/>
      <c r="K155" s="10"/>
      <c r="P155" s="10"/>
      <c r="U155" s="10"/>
      <c r="AA155" s="10"/>
      <c r="AB155" s="142"/>
      <c r="AC155" s="10"/>
      <c r="AD155" s="10"/>
      <c r="AE155" s="10"/>
    </row>
    <row r="156" spans="4:31" s="43" customFormat="1" ht="15">
      <c r="D156" s="160"/>
      <c r="E156" s="161"/>
      <c r="K156" s="10"/>
      <c r="P156" s="10"/>
      <c r="U156" s="10"/>
      <c r="AA156" s="10"/>
      <c r="AB156" s="142"/>
      <c r="AC156" s="10"/>
      <c r="AD156" s="10"/>
      <c r="AE156" s="10"/>
    </row>
    <row r="157" spans="4:31" s="43" customFormat="1" ht="15">
      <c r="D157" s="160"/>
      <c r="E157" s="161"/>
      <c r="K157" s="10"/>
      <c r="P157" s="10"/>
      <c r="U157" s="10"/>
      <c r="AA157" s="10"/>
      <c r="AB157" s="142"/>
      <c r="AC157" s="10"/>
      <c r="AD157" s="10"/>
      <c r="AE157" s="10"/>
    </row>
    <row r="158" spans="4:31" s="43" customFormat="1" ht="15">
      <c r="D158" s="160"/>
      <c r="E158" s="161"/>
      <c r="K158" s="10"/>
      <c r="P158" s="10"/>
      <c r="U158" s="10"/>
      <c r="AA158" s="10"/>
      <c r="AB158" s="142"/>
      <c r="AC158" s="10"/>
      <c r="AD158" s="10"/>
      <c r="AE158" s="10"/>
    </row>
    <row r="159" spans="4:31" s="43" customFormat="1" ht="15">
      <c r="D159" s="160"/>
      <c r="E159" s="161"/>
      <c r="K159" s="10"/>
      <c r="P159" s="10"/>
      <c r="U159" s="10"/>
      <c r="AA159" s="10"/>
      <c r="AB159" s="142"/>
      <c r="AC159" s="10"/>
      <c r="AD159" s="10"/>
      <c r="AE159" s="10"/>
    </row>
    <row r="160" spans="4:31" s="43" customFormat="1" ht="15">
      <c r="D160" s="160"/>
      <c r="E160" s="161"/>
      <c r="K160" s="10"/>
      <c r="P160" s="10"/>
      <c r="U160" s="10"/>
      <c r="AA160" s="10"/>
      <c r="AB160" s="142"/>
      <c r="AC160" s="10"/>
      <c r="AD160" s="10"/>
      <c r="AE160" s="10"/>
    </row>
    <row r="161" spans="4:31" s="43" customFormat="1" ht="15">
      <c r="D161" s="160"/>
      <c r="E161" s="161"/>
      <c r="K161" s="10"/>
      <c r="P161" s="10"/>
      <c r="U161" s="10"/>
      <c r="AA161" s="10"/>
      <c r="AB161" s="142"/>
      <c r="AC161" s="10"/>
      <c r="AD161" s="10"/>
      <c r="AE161" s="10"/>
    </row>
    <row r="162" spans="4:31" s="43" customFormat="1" ht="15">
      <c r="D162" s="160"/>
      <c r="E162" s="161"/>
      <c r="K162" s="10"/>
      <c r="P162" s="10"/>
      <c r="U162" s="10"/>
      <c r="AA162" s="10"/>
      <c r="AB162" s="142"/>
      <c r="AC162" s="10"/>
      <c r="AD162" s="10"/>
      <c r="AE162" s="10"/>
    </row>
    <row r="163" spans="4:31" s="43" customFormat="1" ht="15">
      <c r="D163" s="160"/>
      <c r="E163" s="161"/>
      <c r="K163" s="10"/>
      <c r="P163" s="10"/>
      <c r="U163" s="10"/>
      <c r="AA163" s="10"/>
      <c r="AB163" s="142"/>
      <c r="AC163" s="10"/>
      <c r="AD163" s="10"/>
      <c r="AE163" s="10"/>
    </row>
    <row r="164" spans="4:31" s="43" customFormat="1" ht="15">
      <c r="D164" s="160"/>
      <c r="E164" s="161"/>
      <c r="K164" s="10"/>
      <c r="P164" s="10"/>
      <c r="U164" s="10"/>
      <c r="AA164" s="10"/>
      <c r="AB164" s="142"/>
      <c r="AC164" s="10"/>
      <c r="AD164" s="10"/>
      <c r="AE164" s="10"/>
    </row>
    <row r="165" spans="4:31" s="43" customFormat="1" ht="15">
      <c r="D165" s="160"/>
      <c r="E165" s="161"/>
      <c r="K165" s="10"/>
      <c r="P165" s="10"/>
      <c r="U165" s="10"/>
      <c r="AA165" s="10"/>
      <c r="AB165" s="142"/>
      <c r="AC165" s="10"/>
      <c r="AD165" s="10"/>
      <c r="AE165" s="10"/>
    </row>
    <row r="166" spans="4:31" s="43" customFormat="1" ht="15">
      <c r="D166" s="160"/>
      <c r="E166" s="161"/>
      <c r="K166" s="10"/>
      <c r="P166" s="10"/>
      <c r="U166" s="10"/>
      <c r="AA166" s="10"/>
      <c r="AB166" s="142"/>
      <c r="AC166" s="10"/>
      <c r="AD166" s="10"/>
      <c r="AE166" s="10"/>
    </row>
    <row r="167" spans="4:31" s="43" customFormat="1" ht="15">
      <c r="D167" s="160"/>
      <c r="E167" s="161"/>
      <c r="K167" s="10"/>
      <c r="P167" s="10"/>
      <c r="U167" s="10"/>
      <c r="AA167" s="10"/>
      <c r="AB167" s="142"/>
      <c r="AC167" s="10"/>
      <c r="AD167" s="10"/>
      <c r="AE167" s="10"/>
    </row>
    <row r="168" spans="4:31" s="43" customFormat="1" ht="15">
      <c r="D168" s="160"/>
      <c r="E168" s="161"/>
      <c r="K168" s="10"/>
      <c r="P168" s="10"/>
      <c r="U168" s="10"/>
      <c r="AA168" s="10"/>
      <c r="AB168" s="142"/>
      <c r="AC168" s="10"/>
      <c r="AD168" s="10"/>
      <c r="AE168" s="10"/>
    </row>
    <row r="169" spans="4:31" s="43" customFormat="1" ht="15">
      <c r="D169" s="160"/>
      <c r="E169" s="161"/>
      <c r="K169" s="10"/>
      <c r="P169" s="10"/>
      <c r="U169" s="10"/>
      <c r="AA169" s="10"/>
      <c r="AB169" s="142"/>
      <c r="AC169" s="10"/>
      <c r="AD169" s="10"/>
      <c r="AE169" s="10"/>
    </row>
    <row r="170" spans="4:31" s="43" customFormat="1" ht="15">
      <c r="D170" s="160"/>
      <c r="E170" s="161"/>
      <c r="K170" s="10"/>
      <c r="P170" s="10"/>
      <c r="U170" s="10"/>
      <c r="AA170" s="10"/>
      <c r="AB170" s="142"/>
      <c r="AC170" s="10"/>
      <c r="AD170" s="10"/>
      <c r="AE170" s="10"/>
    </row>
    <row r="171" spans="4:31" s="43" customFormat="1" ht="15">
      <c r="D171" s="160"/>
      <c r="E171" s="161"/>
      <c r="K171" s="10"/>
      <c r="P171" s="10"/>
      <c r="U171" s="10"/>
      <c r="AA171" s="10"/>
      <c r="AB171" s="142"/>
      <c r="AC171" s="10"/>
      <c r="AD171" s="10"/>
      <c r="AE171" s="10"/>
    </row>
    <row r="172" spans="4:31" s="43" customFormat="1" ht="15">
      <c r="D172" s="160"/>
      <c r="E172" s="161"/>
      <c r="K172" s="10"/>
      <c r="P172" s="10"/>
      <c r="U172" s="10"/>
      <c r="AA172" s="10"/>
      <c r="AB172" s="142"/>
      <c r="AC172" s="10"/>
      <c r="AD172" s="10"/>
      <c r="AE172" s="10"/>
    </row>
    <row r="173" spans="4:31" s="43" customFormat="1" ht="15">
      <c r="D173" s="160"/>
      <c r="E173" s="161"/>
      <c r="K173" s="10"/>
      <c r="P173" s="10"/>
      <c r="U173" s="10"/>
      <c r="AA173" s="10"/>
      <c r="AB173" s="142"/>
      <c r="AC173" s="10"/>
      <c r="AD173" s="10"/>
      <c r="AE173" s="10"/>
    </row>
    <row r="174" spans="4:31" s="43" customFormat="1" ht="15">
      <c r="D174" s="160"/>
      <c r="E174" s="161"/>
      <c r="K174" s="10"/>
      <c r="P174" s="10"/>
      <c r="U174" s="10"/>
      <c r="AA174" s="10"/>
      <c r="AB174" s="142"/>
      <c r="AC174" s="10"/>
      <c r="AD174" s="10"/>
      <c r="AE174" s="10"/>
    </row>
    <row r="175" spans="4:31" s="43" customFormat="1" ht="15">
      <c r="D175" s="160"/>
      <c r="E175" s="161"/>
      <c r="K175" s="10"/>
      <c r="P175" s="10"/>
      <c r="U175" s="10"/>
      <c r="AA175" s="10"/>
      <c r="AB175" s="142"/>
      <c r="AC175" s="10"/>
      <c r="AD175" s="10"/>
      <c r="AE175" s="10"/>
    </row>
    <row r="176" spans="4:31" s="43" customFormat="1" ht="15">
      <c r="D176" s="160"/>
      <c r="E176" s="161"/>
      <c r="K176" s="10"/>
      <c r="P176" s="10"/>
      <c r="U176" s="10"/>
      <c r="AA176" s="10"/>
      <c r="AB176" s="142"/>
      <c r="AC176" s="10"/>
      <c r="AD176" s="10"/>
      <c r="AE176" s="10"/>
    </row>
    <row r="177" spans="4:31" s="43" customFormat="1" ht="15">
      <c r="D177" s="160"/>
      <c r="E177" s="161"/>
      <c r="K177" s="10"/>
      <c r="P177" s="10"/>
      <c r="U177" s="10"/>
      <c r="AA177" s="10"/>
      <c r="AB177" s="142"/>
      <c r="AC177" s="10"/>
      <c r="AD177" s="10"/>
      <c r="AE177" s="10"/>
    </row>
    <row r="178" spans="4:31" s="43" customFormat="1" ht="15">
      <c r="D178" s="160"/>
      <c r="E178" s="161"/>
      <c r="K178" s="10"/>
      <c r="P178" s="10"/>
      <c r="U178" s="10"/>
      <c r="AA178" s="10"/>
      <c r="AB178" s="142"/>
      <c r="AC178" s="10"/>
      <c r="AD178" s="10"/>
      <c r="AE178" s="10"/>
    </row>
    <row r="179" spans="4:31" s="43" customFormat="1" ht="15">
      <c r="D179" s="160"/>
      <c r="E179" s="161"/>
      <c r="K179" s="10"/>
      <c r="P179" s="10"/>
      <c r="U179" s="10"/>
      <c r="AA179" s="10"/>
      <c r="AB179" s="142"/>
      <c r="AC179" s="10"/>
      <c r="AD179" s="10"/>
      <c r="AE179" s="10"/>
    </row>
    <row r="180" spans="4:31" s="43" customFormat="1" ht="15">
      <c r="D180" s="160"/>
      <c r="E180" s="161"/>
      <c r="K180" s="10"/>
      <c r="P180" s="10"/>
      <c r="U180" s="10"/>
      <c r="AA180" s="10"/>
      <c r="AB180" s="142"/>
      <c r="AC180" s="10"/>
      <c r="AD180" s="10"/>
      <c r="AE180" s="10"/>
    </row>
    <row r="181" spans="4:31" s="43" customFormat="1" ht="15">
      <c r="D181" s="160"/>
      <c r="E181" s="161"/>
      <c r="K181" s="10"/>
      <c r="P181" s="10"/>
      <c r="U181" s="10"/>
      <c r="AA181" s="10"/>
      <c r="AB181" s="142"/>
      <c r="AC181" s="10"/>
      <c r="AD181" s="10"/>
      <c r="AE181" s="10"/>
    </row>
    <row r="182" spans="4:31" s="43" customFormat="1" ht="15">
      <c r="D182" s="160"/>
      <c r="E182" s="161"/>
      <c r="K182" s="1"/>
      <c r="P182" s="1"/>
      <c r="U182" s="1"/>
      <c r="AA182" s="1"/>
      <c r="AB182" s="142"/>
      <c r="AC182" s="10"/>
      <c r="AD182" s="10"/>
      <c r="AE182" s="10"/>
    </row>
    <row r="183" spans="4:31" s="43" customFormat="1" ht="15">
      <c r="D183" s="160"/>
      <c r="E183" s="161"/>
      <c r="K183" s="1"/>
      <c r="P183" s="1"/>
      <c r="U183" s="1"/>
      <c r="AA183" s="1"/>
      <c r="AB183" s="142"/>
      <c r="AC183" s="10"/>
      <c r="AD183" s="10"/>
      <c r="AE183" s="10"/>
    </row>
    <row r="184" spans="4:31" s="43" customFormat="1" ht="15">
      <c r="D184" s="160"/>
      <c r="E184" s="161"/>
      <c r="K184" s="1"/>
      <c r="P184" s="1"/>
      <c r="U184" s="1"/>
      <c r="AA184" s="1"/>
      <c r="AB184" s="142"/>
      <c r="AC184" s="10"/>
      <c r="AD184" s="10"/>
      <c r="AE184" s="10"/>
    </row>
    <row r="185" spans="4:31" s="43" customFormat="1" ht="15">
      <c r="D185" s="160"/>
      <c r="E185" s="161"/>
      <c r="K185" s="1"/>
      <c r="P185" s="1"/>
      <c r="U185" s="1"/>
      <c r="AA185" s="1"/>
      <c r="AB185" s="142"/>
      <c r="AC185" s="10"/>
      <c r="AD185" s="10"/>
      <c r="AE185" s="10"/>
    </row>
    <row r="186" spans="4:31" s="43" customFormat="1" ht="15">
      <c r="D186" s="160"/>
      <c r="E186" s="161"/>
      <c r="K186" s="1"/>
      <c r="P186" s="1"/>
      <c r="U186" s="1"/>
      <c r="AA186" s="1"/>
      <c r="AB186" s="142"/>
      <c r="AC186" s="10"/>
      <c r="AD186" s="10"/>
      <c r="AE186" s="10"/>
    </row>
    <row r="187" spans="4:31" s="43" customFormat="1" ht="15">
      <c r="D187" s="172"/>
      <c r="E187" s="161"/>
      <c r="K187" s="1"/>
      <c r="P187" s="1"/>
      <c r="U187" s="1"/>
      <c r="AA187" s="1"/>
      <c r="AB187" s="142"/>
      <c r="AC187" s="10"/>
      <c r="AD187" s="10"/>
      <c r="AE187" s="10"/>
    </row>
    <row r="188" spans="4:31" s="43" customFormat="1" ht="15">
      <c r="D188" s="172"/>
      <c r="E188" s="161"/>
      <c r="K188" s="1"/>
      <c r="P188" s="1"/>
      <c r="U188" s="1"/>
      <c r="AA188" s="1"/>
      <c r="AB188" s="142"/>
      <c r="AC188" s="10"/>
      <c r="AD188" s="10"/>
      <c r="AE188" s="10"/>
    </row>
    <row r="189" spans="4:31" s="43" customFormat="1" ht="15">
      <c r="D189" s="172"/>
      <c r="E189" s="161"/>
      <c r="K189" s="1"/>
      <c r="P189" s="1"/>
      <c r="U189" s="1"/>
      <c r="AA189" s="1"/>
      <c r="AB189" s="142"/>
      <c r="AC189" s="10"/>
      <c r="AD189" s="10"/>
      <c r="AE189" s="10"/>
    </row>
    <row r="190" spans="4:31" s="43" customFormat="1" ht="15">
      <c r="D190" s="172"/>
      <c r="E190" s="161"/>
      <c r="K190" s="1"/>
      <c r="P190" s="1"/>
      <c r="U190" s="1"/>
      <c r="AA190" s="1"/>
      <c r="AB190" s="142"/>
      <c r="AC190" s="10"/>
      <c r="AD190" s="10"/>
      <c r="AE190" s="10"/>
    </row>
    <row r="191" spans="4:31" s="43" customFormat="1" ht="15">
      <c r="D191" s="172"/>
      <c r="E191" s="161"/>
      <c r="K191" s="1"/>
      <c r="P191" s="1"/>
      <c r="U191" s="1"/>
      <c r="AA191" s="1"/>
      <c r="AB191" s="142"/>
      <c r="AC191" s="10"/>
      <c r="AD191" s="10"/>
      <c r="AE191" s="10"/>
    </row>
    <row r="192" spans="4:31" s="43" customFormat="1" ht="15">
      <c r="D192" s="172"/>
      <c r="E192" s="161"/>
      <c r="K192" s="1"/>
      <c r="P192" s="1"/>
      <c r="U192" s="1"/>
      <c r="AA192" s="1"/>
      <c r="AB192" s="142"/>
      <c r="AC192" s="10"/>
      <c r="AD192" s="10"/>
      <c r="AE192" s="10"/>
    </row>
    <row r="193" spans="4:32" s="43" customFormat="1" ht="15">
      <c r="D193" s="172"/>
      <c r="E193" s="161"/>
      <c r="K193" s="1"/>
      <c r="P193" s="1"/>
      <c r="U193" s="1"/>
      <c r="AA193" s="1"/>
      <c r="AB193" s="142"/>
      <c r="AC193" s="10"/>
      <c r="AD193" s="10"/>
      <c r="AE193" s="10"/>
    </row>
    <row r="194" spans="4:32" s="43" customFormat="1" ht="15">
      <c r="D194" s="172"/>
      <c r="E194" s="161"/>
      <c r="K194" s="1"/>
      <c r="P194" s="1"/>
      <c r="U194" s="1"/>
      <c r="AA194" s="1"/>
      <c r="AB194" s="142"/>
      <c r="AC194" s="10"/>
      <c r="AD194" s="10"/>
      <c r="AE194" s="10"/>
    </row>
    <row r="195" spans="4:32" s="43" customFormat="1" ht="15">
      <c r="D195" s="172"/>
      <c r="E195" s="161"/>
      <c r="K195" s="1"/>
      <c r="P195" s="1"/>
      <c r="U195" s="1"/>
      <c r="AA195" s="1"/>
      <c r="AB195" s="142"/>
      <c r="AC195" s="10"/>
      <c r="AD195" s="10"/>
      <c r="AE195" s="10"/>
    </row>
    <row r="196" spans="4:32" s="43" customFormat="1" ht="15">
      <c r="D196" s="172"/>
      <c r="E196" s="161"/>
      <c r="K196" s="1"/>
      <c r="P196" s="1"/>
      <c r="U196" s="1"/>
      <c r="AA196" s="1"/>
      <c r="AB196" s="142"/>
      <c r="AC196" s="10"/>
      <c r="AD196" s="10"/>
      <c r="AE196" s="10"/>
    </row>
    <row r="197" spans="4:32" s="43" customFormat="1" ht="15">
      <c r="D197" s="172"/>
      <c r="E197" s="161"/>
      <c r="K197" s="1"/>
      <c r="P197" s="1"/>
      <c r="U197" s="1"/>
      <c r="AA197" s="1"/>
      <c r="AB197" s="142"/>
      <c r="AC197" s="10"/>
      <c r="AD197" s="10"/>
      <c r="AE197" s="10"/>
    </row>
    <row r="198" spans="4:32" s="43" customFormat="1" ht="15">
      <c r="D198" s="172"/>
      <c r="E198" s="161"/>
      <c r="K198" s="1"/>
      <c r="P198" s="1"/>
      <c r="U198" s="1"/>
      <c r="AA198" s="1"/>
      <c r="AB198" s="143"/>
      <c r="AC198" s="1"/>
      <c r="AD198" s="1"/>
      <c r="AE198" s="1"/>
      <c r="AF198" s="58"/>
    </row>
    <row r="199" spans="4:32" s="43" customFormat="1" ht="15">
      <c r="D199" s="172"/>
      <c r="E199" s="161"/>
      <c r="K199" s="1"/>
      <c r="P199" s="1"/>
      <c r="U199" s="1"/>
      <c r="AA199" s="1"/>
      <c r="AB199" s="143"/>
      <c r="AC199" s="1"/>
      <c r="AD199" s="1"/>
      <c r="AE199" s="1"/>
      <c r="AF199" s="58"/>
    </row>
    <row r="200" spans="4:32" s="43" customFormat="1" ht="15">
      <c r="D200" s="172"/>
      <c r="E200" s="161"/>
      <c r="K200" s="1"/>
      <c r="P200" s="1"/>
      <c r="U200" s="1"/>
      <c r="AA200" s="1"/>
      <c r="AB200" s="143"/>
      <c r="AC200" s="1"/>
      <c r="AD200" s="1"/>
      <c r="AE200" s="1"/>
      <c r="AF200" s="58"/>
    </row>
  </sheetData>
  <mergeCells count="3">
    <mergeCell ref="L6:O6"/>
    <mergeCell ref="Q6:T6"/>
    <mergeCell ref="V6:Z6"/>
  </mergeCells>
  <phoneticPr fontId="0" type="noConversion"/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U196"/>
  <sheetViews>
    <sheetView showGridLines="0" topLeftCell="D4" zoomScale="85" workbookViewId="0">
      <pane ySplit="1" topLeftCell="A6" activePane="bottomLeft" state="frozen"/>
      <selection activeCell="A4" sqref="A4"/>
      <selection pane="bottomLeft" activeCell="T18" sqref="T18"/>
    </sheetView>
  </sheetViews>
  <sheetFormatPr baseColWidth="10" defaultRowHeight="12.75"/>
  <cols>
    <col min="1" max="1" width="3.375" style="1" customWidth="1"/>
    <col min="2" max="2" width="24.5" style="1" customWidth="1"/>
    <col min="3" max="3" width="24.75" style="1" customWidth="1"/>
    <col min="4" max="4" width="3.75" style="84" customWidth="1"/>
    <col min="5" max="6" width="3.75" style="1" customWidth="1"/>
    <col min="7" max="7" width="5" style="1" bestFit="1" customWidth="1"/>
    <col min="8" max="8" width="3.75" style="2" customWidth="1"/>
    <col min="9" max="9" width="3.75" style="1" customWidth="1"/>
    <col min="10" max="10" width="5" style="1" bestFit="1" customWidth="1"/>
    <col min="11" max="12" width="3.75" style="1" customWidth="1"/>
    <col min="13" max="13" width="5" style="1" bestFit="1" customWidth="1"/>
    <col min="14" max="14" width="3.75" style="1" customWidth="1"/>
    <col min="15" max="15" width="4.5" style="1" bestFit="1" customWidth="1"/>
    <col min="16" max="16" width="5" style="1" bestFit="1" customWidth="1"/>
    <col min="17" max="17" width="10.375" style="143" bestFit="1" customWidth="1"/>
    <col min="18" max="18" width="3.75" style="1" customWidth="1"/>
    <col min="19" max="19" width="4.5" style="1" customWidth="1"/>
    <col min="20" max="20" width="6.875" style="1" bestFit="1" customWidth="1"/>
    <col min="21" max="21" width="4.125" style="58" bestFit="1" customWidth="1"/>
    <col min="22" max="16384" width="11" style="1"/>
  </cols>
  <sheetData>
    <row r="1" spans="1:21" s="6" customFormat="1" ht="26.25" hidden="1" customHeight="1">
      <c r="B1" s="4" t="str">
        <f>+[1]PL!B1</f>
        <v>UNIDAD EDUCATIVA "SANTO DOMINGO SAVIO"</v>
      </c>
      <c r="D1" s="77"/>
      <c r="Q1" s="137"/>
      <c r="U1" s="39"/>
    </row>
    <row r="2" spans="1:21" s="5" customFormat="1" ht="18.75" hidden="1" customHeight="1">
      <c r="B2" s="5" t="s">
        <v>395</v>
      </c>
      <c r="D2" s="78"/>
      <c r="Q2" s="138"/>
      <c r="U2" s="41"/>
    </row>
    <row r="3" spans="1:21" s="3" customFormat="1" ht="17.25" hidden="1" customHeight="1">
      <c r="B3" s="3" t="s">
        <v>5</v>
      </c>
      <c r="D3" s="79"/>
      <c r="Q3" s="139"/>
      <c r="U3" s="42"/>
    </row>
    <row r="4" spans="1:21" s="38" customFormat="1" ht="193.5" customHeight="1">
      <c r="D4" s="83" t="s">
        <v>461</v>
      </c>
      <c r="E4" s="38" t="s">
        <v>458</v>
      </c>
      <c r="F4" s="38" t="s">
        <v>497</v>
      </c>
      <c r="H4" s="59" t="s">
        <v>460</v>
      </c>
      <c r="I4" s="38" t="s">
        <v>499</v>
      </c>
      <c r="K4" s="38" t="s">
        <v>459</v>
      </c>
      <c r="N4" s="38" t="s">
        <v>496</v>
      </c>
      <c r="O4" s="38" t="s">
        <v>498</v>
      </c>
      <c r="Q4" s="140" t="s">
        <v>522</v>
      </c>
      <c r="R4" s="144">
        <v>0.8</v>
      </c>
      <c r="S4" s="38" t="s">
        <v>523</v>
      </c>
      <c r="T4" s="38" t="s">
        <v>524</v>
      </c>
      <c r="U4" s="57" t="s">
        <v>525</v>
      </c>
    </row>
    <row r="5" spans="1:21" s="149" customFormat="1" ht="15" customHeight="1">
      <c r="A5" s="12" t="s">
        <v>0</v>
      </c>
      <c r="B5" s="12" t="s">
        <v>3</v>
      </c>
      <c r="C5" s="13" t="s">
        <v>2</v>
      </c>
      <c r="D5" s="147"/>
      <c r="E5" s="12"/>
      <c r="F5" s="12"/>
      <c r="G5" s="12" t="s">
        <v>526</v>
      </c>
      <c r="H5" s="12"/>
      <c r="I5" s="12"/>
      <c r="J5" s="12" t="s">
        <v>527</v>
      </c>
      <c r="K5" s="12"/>
      <c r="L5" s="12"/>
      <c r="M5" s="12" t="s">
        <v>528</v>
      </c>
      <c r="N5" s="12"/>
      <c r="O5" s="12"/>
      <c r="P5" s="12" t="s">
        <v>529</v>
      </c>
      <c r="Q5" s="148"/>
      <c r="R5" s="12"/>
      <c r="S5" s="12"/>
      <c r="T5" s="12"/>
      <c r="U5" s="44"/>
    </row>
    <row r="6" spans="1:21" s="10" customFormat="1" ht="17.25" customHeight="1">
      <c r="A6" s="15">
        <v>1</v>
      </c>
      <c r="B6" s="17" t="s">
        <v>396</v>
      </c>
      <c r="C6" s="17" t="s">
        <v>397</v>
      </c>
      <c r="D6" s="81">
        <v>9.5</v>
      </c>
      <c r="E6" s="14">
        <v>8</v>
      </c>
      <c r="F6" s="14">
        <v>10</v>
      </c>
      <c r="G6" s="145">
        <f>TRUNC(AVERAGE(D6:F6),2)</f>
        <v>9.16</v>
      </c>
      <c r="H6" s="15">
        <v>6</v>
      </c>
      <c r="I6" s="14">
        <v>9</v>
      </c>
      <c r="J6" s="145">
        <f>TRUNC(AVERAGE(H6:I6),2)</f>
        <v>7.5</v>
      </c>
      <c r="K6" s="14">
        <v>8</v>
      </c>
      <c r="L6" s="14"/>
      <c r="M6" s="145">
        <f t="shared" ref="M6:M23" si="0">TRUNC(AVERAGE(K6:L6),2)</f>
        <v>8</v>
      </c>
      <c r="N6" s="14">
        <v>7</v>
      </c>
      <c r="O6" s="14">
        <v>7</v>
      </c>
      <c r="P6" s="145">
        <f>TRUNC(AVERAGE(N6:O6),2)</f>
        <v>7</v>
      </c>
      <c r="Q6" s="141">
        <f>TRUNC(AVERAGE(G6,J6,M6,P6),2)</f>
        <v>7.91</v>
      </c>
      <c r="R6" s="14">
        <f>TRUNC((Q6*0.8),2)</f>
        <v>6.32</v>
      </c>
      <c r="S6" s="14">
        <v>3.75</v>
      </c>
      <c r="T6" s="14">
        <f>TRUNC((S6*0.2),2)</f>
        <v>0.75</v>
      </c>
      <c r="U6" s="46">
        <f>TRUNC((R6+T6),2)</f>
        <v>7.07</v>
      </c>
    </row>
    <row r="7" spans="1:21" s="10" customFormat="1" ht="17.25" customHeight="1">
      <c r="A7" s="15">
        <v>2</v>
      </c>
      <c r="B7" s="31" t="s">
        <v>398</v>
      </c>
      <c r="C7" s="17" t="s">
        <v>399</v>
      </c>
      <c r="D7" s="81">
        <v>10</v>
      </c>
      <c r="E7" s="14">
        <v>9</v>
      </c>
      <c r="F7" s="14">
        <v>9</v>
      </c>
      <c r="G7" s="145">
        <f t="shared" ref="G7:G23" si="1">TRUNC(AVERAGE(D7:F7),2)</f>
        <v>9.33</v>
      </c>
      <c r="H7" s="15">
        <v>7</v>
      </c>
      <c r="I7" s="14">
        <v>10</v>
      </c>
      <c r="J7" s="145">
        <f t="shared" ref="J7:J23" si="2">TRUNC(AVERAGE(H7:I7),2)</f>
        <v>8.5</v>
      </c>
      <c r="K7" s="14">
        <v>8</v>
      </c>
      <c r="L7" s="14"/>
      <c r="M7" s="145">
        <f t="shared" si="0"/>
        <v>8</v>
      </c>
      <c r="N7" s="14">
        <v>7</v>
      </c>
      <c r="O7" s="14" t="s">
        <v>382</v>
      </c>
      <c r="P7" s="145">
        <f t="shared" ref="P7:P23" si="3">TRUNC(AVERAGE(N7:O7),2)</f>
        <v>7</v>
      </c>
      <c r="Q7" s="141">
        <f t="shared" ref="Q7:Q23" si="4">TRUNC(AVERAGE(G7,J7,M7,P7),2)</f>
        <v>8.1999999999999993</v>
      </c>
      <c r="R7" s="14">
        <f t="shared" ref="R7:R23" si="5">TRUNC((Q7*0.8),2)</f>
        <v>6.56</v>
      </c>
      <c r="S7" s="14">
        <v>8.5</v>
      </c>
      <c r="T7" s="14">
        <f t="shared" ref="T7:T23" si="6">TRUNC((S7*0.2),2)</f>
        <v>1.7</v>
      </c>
      <c r="U7" s="46">
        <f t="shared" ref="U7:U23" si="7">TRUNC((R7+T7),2)</f>
        <v>8.26</v>
      </c>
    </row>
    <row r="8" spans="1:21" s="10" customFormat="1" ht="17.25" customHeight="1">
      <c r="A8" s="15">
        <v>3</v>
      </c>
      <c r="B8" s="31" t="s">
        <v>400</v>
      </c>
      <c r="C8" s="17" t="s">
        <v>401</v>
      </c>
      <c r="D8" s="81">
        <v>9.5</v>
      </c>
      <c r="E8" s="14">
        <v>9.5</v>
      </c>
      <c r="F8" s="14">
        <v>10</v>
      </c>
      <c r="G8" s="145">
        <f t="shared" si="1"/>
        <v>9.66</v>
      </c>
      <c r="H8" s="15">
        <v>6</v>
      </c>
      <c r="I8" s="14">
        <v>9.9</v>
      </c>
      <c r="J8" s="145">
        <f t="shared" si="2"/>
        <v>7.95</v>
      </c>
      <c r="K8" s="14">
        <v>8</v>
      </c>
      <c r="L8" s="14"/>
      <c r="M8" s="145">
        <f t="shared" si="0"/>
        <v>8</v>
      </c>
      <c r="N8" s="14">
        <v>7</v>
      </c>
      <c r="O8" s="14">
        <v>9</v>
      </c>
      <c r="P8" s="145">
        <f t="shared" si="3"/>
        <v>8</v>
      </c>
      <c r="Q8" s="141">
        <f t="shared" si="4"/>
        <v>8.4</v>
      </c>
      <c r="R8" s="14">
        <f t="shared" si="5"/>
        <v>6.72</v>
      </c>
      <c r="S8" s="14">
        <v>7.5</v>
      </c>
      <c r="T8" s="14">
        <f t="shared" si="6"/>
        <v>1.5</v>
      </c>
      <c r="U8" s="46">
        <f t="shared" si="7"/>
        <v>8.2200000000000006</v>
      </c>
    </row>
    <row r="9" spans="1:21" s="10" customFormat="1" ht="17.25" customHeight="1">
      <c r="A9" s="15">
        <v>4</v>
      </c>
      <c r="B9" s="31" t="s">
        <v>400</v>
      </c>
      <c r="C9" s="17" t="s">
        <v>402</v>
      </c>
      <c r="D9" s="81">
        <v>9</v>
      </c>
      <c r="E9" s="14">
        <v>9.5</v>
      </c>
      <c r="F9" s="14">
        <v>10.199999999999999</v>
      </c>
      <c r="G9" s="145">
        <f t="shared" si="1"/>
        <v>9.56</v>
      </c>
      <c r="H9" s="15">
        <v>6</v>
      </c>
      <c r="I9" s="14">
        <v>10.1</v>
      </c>
      <c r="J9" s="145">
        <f t="shared" si="2"/>
        <v>8.0500000000000007</v>
      </c>
      <c r="K9" s="14">
        <v>8</v>
      </c>
      <c r="L9" s="14"/>
      <c r="M9" s="145">
        <f t="shared" si="0"/>
        <v>8</v>
      </c>
      <c r="N9" s="14">
        <v>7</v>
      </c>
      <c r="O9" s="14">
        <v>10</v>
      </c>
      <c r="P9" s="145">
        <f t="shared" si="3"/>
        <v>8.5</v>
      </c>
      <c r="Q9" s="141">
        <f t="shared" si="4"/>
        <v>8.52</v>
      </c>
      <c r="R9" s="14">
        <f t="shared" si="5"/>
        <v>6.81</v>
      </c>
      <c r="S9" s="14">
        <v>8.6199999999999992</v>
      </c>
      <c r="T9" s="14">
        <f t="shared" si="6"/>
        <v>1.72</v>
      </c>
      <c r="U9" s="46">
        <f t="shared" si="7"/>
        <v>8.5299999999999994</v>
      </c>
    </row>
    <row r="10" spans="1:21" s="10" customFormat="1" ht="17.25" customHeight="1">
      <c r="A10" s="15">
        <v>5</v>
      </c>
      <c r="B10" s="17" t="s">
        <v>403</v>
      </c>
      <c r="C10" s="17" t="s">
        <v>404</v>
      </c>
      <c r="D10" s="81">
        <v>9</v>
      </c>
      <c r="E10" s="14">
        <v>6</v>
      </c>
      <c r="F10" s="14">
        <v>9</v>
      </c>
      <c r="G10" s="145">
        <f t="shared" si="1"/>
        <v>8</v>
      </c>
      <c r="H10" s="15">
        <v>8</v>
      </c>
      <c r="I10" s="14">
        <v>9.5</v>
      </c>
      <c r="J10" s="145">
        <f t="shared" si="2"/>
        <v>8.75</v>
      </c>
      <c r="K10" s="14">
        <v>9</v>
      </c>
      <c r="L10" s="14"/>
      <c r="M10" s="145">
        <f t="shared" si="0"/>
        <v>9</v>
      </c>
      <c r="N10" s="14">
        <v>8</v>
      </c>
      <c r="O10" s="14" t="s">
        <v>382</v>
      </c>
      <c r="P10" s="145">
        <f t="shared" si="3"/>
        <v>8</v>
      </c>
      <c r="Q10" s="141">
        <f t="shared" si="4"/>
        <v>8.43</v>
      </c>
      <c r="R10" s="14">
        <f t="shared" si="5"/>
        <v>6.74</v>
      </c>
      <c r="S10" s="14">
        <v>7.75</v>
      </c>
      <c r="T10" s="14">
        <f t="shared" si="6"/>
        <v>1.55</v>
      </c>
      <c r="U10" s="46">
        <f t="shared" si="7"/>
        <v>8.2899999999999991</v>
      </c>
    </row>
    <row r="11" spans="1:21" s="102" customFormat="1" ht="17.25" customHeight="1">
      <c r="A11" s="97">
        <v>6</v>
      </c>
      <c r="B11" s="98" t="s">
        <v>405</v>
      </c>
      <c r="C11" s="99" t="s">
        <v>406</v>
      </c>
      <c r="D11" s="100">
        <v>0</v>
      </c>
      <c r="E11" s="101">
        <v>9</v>
      </c>
      <c r="F11" s="101">
        <v>9</v>
      </c>
      <c r="G11" s="145">
        <f t="shared" si="1"/>
        <v>6</v>
      </c>
      <c r="H11" s="97">
        <v>8</v>
      </c>
      <c r="I11" s="101">
        <v>10</v>
      </c>
      <c r="J11" s="145">
        <f t="shared" si="2"/>
        <v>9</v>
      </c>
      <c r="K11" s="101">
        <v>9.5</v>
      </c>
      <c r="L11" s="101"/>
      <c r="M11" s="145">
        <f t="shared" si="0"/>
        <v>9.5</v>
      </c>
      <c r="N11" s="101">
        <v>8.5</v>
      </c>
      <c r="O11" s="101" t="s">
        <v>382</v>
      </c>
      <c r="P11" s="145">
        <f t="shared" si="3"/>
        <v>8.5</v>
      </c>
      <c r="Q11" s="141">
        <f t="shared" si="4"/>
        <v>8.25</v>
      </c>
      <c r="R11" s="14">
        <f t="shared" si="5"/>
        <v>6.6</v>
      </c>
      <c r="S11" s="101">
        <v>10</v>
      </c>
      <c r="T11" s="14">
        <f t="shared" si="6"/>
        <v>2</v>
      </c>
      <c r="U11" s="46">
        <f t="shared" si="7"/>
        <v>8.6</v>
      </c>
    </row>
    <row r="12" spans="1:21" s="10" customFormat="1" ht="17.25" customHeight="1">
      <c r="A12" s="15">
        <v>7</v>
      </c>
      <c r="B12" s="17" t="s">
        <v>407</v>
      </c>
      <c r="C12" s="17" t="s">
        <v>408</v>
      </c>
      <c r="D12" s="82">
        <v>8</v>
      </c>
      <c r="E12" s="14">
        <v>7</v>
      </c>
      <c r="F12" s="14">
        <v>10</v>
      </c>
      <c r="G12" s="145">
        <f t="shared" si="1"/>
        <v>8.33</v>
      </c>
      <c r="H12" s="15">
        <v>6</v>
      </c>
      <c r="I12" s="14">
        <v>10</v>
      </c>
      <c r="J12" s="145">
        <f t="shared" si="2"/>
        <v>8</v>
      </c>
      <c r="K12" s="14">
        <v>9</v>
      </c>
      <c r="L12" s="14"/>
      <c r="M12" s="145">
        <f t="shared" si="0"/>
        <v>9</v>
      </c>
      <c r="N12" s="14">
        <v>8.5</v>
      </c>
      <c r="O12" s="14">
        <v>10</v>
      </c>
      <c r="P12" s="145">
        <f t="shared" si="3"/>
        <v>9.25</v>
      </c>
      <c r="Q12" s="141">
        <f t="shared" si="4"/>
        <v>8.64</v>
      </c>
      <c r="R12" s="14">
        <f t="shared" si="5"/>
        <v>6.91</v>
      </c>
      <c r="S12" s="14">
        <v>9.25</v>
      </c>
      <c r="T12" s="14">
        <f t="shared" si="6"/>
        <v>1.85</v>
      </c>
      <c r="U12" s="46">
        <f t="shared" si="7"/>
        <v>8.76</v>
      </c>
    </row>
    <row r="13" spans="1:21" s="10" customFormat="1" ht="17.25" customHeight="1">
      <c r="A13" s="15">
        <v>8</v>
      </c>
      <c r="B13" s="21" t="s">
        <v>409</v>
      </c>
      <c r="C13" s="14" t="s">
        <v>410</v>
      </c>
      <c r="D13" s="81">
        <v>9</v>
      </c>
      <c r="E13" s="14">
        <v>7</v>
      </c>
      <c r="F13" s="14">
        <v>9</v>
      </c>
      <c r="G13" s="145">
        <f t="shared" si="1"/>
        <v>8.33</v>
      </c>
      <c r="H13" s="15">
        <v>5</v>
      </c>
      <c r="I13" s="14">
        <v>9</v>
      </c>
      <c r="J13" s="145">
        <f t="shared" si="2"/>
        <v>7</v>
      </c>
      <c r="K13" s="14">
        <v>9</v>
      </c>
      <c r="L13" s="14"/>
      <c r="M13" s="145">
        <f t="shared" si="0"/>
        <v>9</v>
      </c>
      <c r="N13" s="14">
        <v>5</v>
      </c>
      <c r="O13" s="14">
        <v>7</v>
      </c>
      <c r="P13" s="145">
        <f t="shared" si="3"/>
        <v>6</v>
      </c>
      <c r="Q13" s="141">
        <f t="shared" si="4"/>
        <v>7.58</v>
      </c>
      <c r="R13" s="14">
        <f t="shared" si="5"/>
        <v>6.06</v>
      </c>
      <c r="S13" s="14">
        <v>8.75</v>
      </c>
      <c r="T13" s="14">
        <f t="shared" si="6"/>
        <v>1.75</v>
      </c>
      <c r="U13" s="46">
        <f t="shared" si="7"/>
        <v>7.81</v>
      </c>
    </row>
    <row r="14" spans="1:21" s="10" customFormat="1" ht="17.25" customHeight="1">
      <c r="A14" s="15">
        <v>9</v>
      </c>
      <c r="B14" s="65" t="s">
        <v>411</v>
      </c>
      <c r="C14" s="17" t="s">
        <v>412</v>
      </c>
      <c r="D14" s="81">
        <v>9.5</v>
      </c>
      <c r="E14" s="14">
        <v>7</v>
      </c>
      <c r="F14" s="14">
        <v>10</v>
      </c>
      <c r="G14" s="145">
        <f t="shared" si="1"/>
        <v>8.83</v>
      </c>
      <c r="H14" s="15">
        <v>5</v>
      </c>
      <c r="I14" s="14">
        <v>9</v>
      </c>
      <c r="J14" s="145">
        <f t="shared" si="2"/>
        <v>7</v>
      </c>
      <c r="K14" s="14">
        <v>8</v>
      </c>
      <c r="L14" s="14"/>
      <c r="M14" s="145">
        <f t="shared" si="0"/>
        <v>8</v>
      </c>
      <c r="N14" s="14">
        <v>5</v>
      </c>
      <c r="O14" s="14">
        <v>7</v>
      </c>
      <c r="P14" s="145">
        <f t="shared" si="3"/>
        <v>6</v>
      </c>
      <c r="Q14" s="141">
        <f t="shared" si="4"/>
        <v>7.45</v>
      </c>
      <c r="R14" s="14">
        <f t="shared" si="5"/>
        <v>5.96</v>
      </c>
      <c r="S14" s="14">
        <v>6.25</v>
      </c>
      <c r="T14" s="14">
        <f t="shared" si="6"/>
        <v>1.25</v>
      </c>
      <c r="U14" s="46">
        <f t="shared" si="7"/>
        <v>7.21</v>
      </c>
    </row>
    <row r="15" spans="1:21" s="10" customFormat="1" ht="17.25" customHeight="1">
      <c r="A15" s="15">
        <v>10</v>
      </c>
      <c r="B15" s="16" t="s">
        <v>413</v>
      </c>
      <c r="C15" s="17" t="s">
        <v>414</v>
      </c>
      <c r="D15" s="81">
        <v>9</v>
      </c>
      <c r="E15" s="14">
        <v>0</v>
      </c>
      <c r="F15" s="14">
        <v>9.5</v>
      </c>
      <c r="G15" s="145">
        <f t="shared" si="1"/>
        <v>6.16</v>
      </c>
      <c r="H15" s="15">
        <v>5</v>
      </c>
      <c r="I15" s="14">
        <v>8.5</v>
      </c>
      <c r="J15" s="145">
        <f t="shared" si="2"/>
        <v>6.75</v>
      </c>
      <c r="K15" s="14">
        <v>10</v>
      </c>
      <c r="L15" s="14"/>
      <c r="M15" s="145">
        <f t="shared" si="0"/>
        <v>10</v>
      </c>
      <c r="N15" s="14">
        <v>8</v>
      </c>
      <c r="O15" s="14">
        <v>7</v>
      </c>
      <c r="P15" s="145">
        <f t="shared" si="3"/>
        <v>7.5</v>
      </c>
      <c r="Q15" s="141">
        <f t="shared" si="4"/>
        <v>7.6</v>
      </c>
      <c r="R15" s="14">
        <f t="shared" si="5"/>
        <v>6.08</v>
      </c>
      <c r="S15" s="14">
        <v>4.25</v>
      </c>
      <c r="T15" s="14">
        <f t="shared" si="6"/>
        <v>0.85</v>
      </c>
      <c r="U15" s="46">
        <f t="shared" si="7"/>
        <v>6.93</v>
      </c>
    </row>
    <row r="16" spans="1:21" s="10" customFormat="1" ht="17.25" customHeight="1">
      <c r="A16" s="15">
        <v>11</v>
      </c>
      <c r="B16" s="31" t="s">
        <v>415</v>
      </c>
      <c r="C16" s="17" t="s">
        <v>416</v>
      </c>
      <c r="D16" s="81">
        <v>8.5</v>
      </c>
      <c r="E16" s="14">
        <v>8</v>
      </c>
      <c r="F16" s="14">
        <v>10</v>
      </c>
      <c r="G16" s="145">
        <f t="shared" si="1"/>
        <v>8.83</v>
      </c>
      <c r="H16" s="15">
        <v>5</v>
      </c>
      <c r="I16" s="14">
        <v>10</v>
      </c>
      <c r="J16" s="145">
        <f t="shared" si="2"/>
        <v>7.5</v>
      </c>
      <c r="K16" s="14">
        <v>8</v>
      </c>
      <c r="L16" s="14"/>
      <c r="M16" s="145">
        <f t="shared" si="0"/>
        <v>8</v>
      </c>
      <c r="N16" s="14">
        <v>7</v>
      </c>
      <c r="O16" s="14">
        <v>7</v>
      </c>
      <c r="P16" s="145">
        <f t="shared" si="3"/>
        <v>7</v>
      </c>
      <c r="Q16" s="141">
        <f t="shared" si="4"/>
        <v>7.83</v>
      </c>
      <c r="R16" s="14">
        <f t="shared" si="5"/>
        <v>6.26</v>
      </c>
      <c r="S16" s="14">
        <v>6.5</v>
      </c>
      <c r="T16" s="14">
        <f t="shared" si="6"/>
        <v>1.3</v>
      </c>
      <c r="U16" s="46">
        <f t="shared" si="7"/>
        <v>7.56</v>
      </c>
    </row>
    <row r="17" spans="1:21" s="10" customFormat="1" ht="17.25" customHeight="1">
      <c r="A17" s="15">
        <v>12</v>
      </c>
      <c r="B17" s="31" t="s">
        <v>417</v>
      </c>
      <c r="C17" s="14" t="s">
        <v>418</v>
      </c>
      <c r="D17" s="81">
        <v>10</v>
      </c>
      <c r="E17" s="14">
        <v>8</v>
      </c>
      <c r="F17" s="14">
        <v>10</v>
      </c>
      <c r="G17" s="145">
        <f t="shared" si="1"/>
        <v>9.33</v>
      </c>
      <c r="H17" s="15">
        <v>5</v>
      </c>
      <c r="I17" s="14">
        <v>10</v>
      </c>
      <c r="J17" s="145">
        <f t="shared" si="2"/>
        <v>7.5</v>
      </c>
      <c r="K17" s="14">
        <v>9</v>
      </c>
      <c r="L17" s="14"/>
      <c r="M17" s="145">
        <f t="shared" si="0"/>
        <v>9</v>
      </c>
      <c r="N17" s="14">
        <v>7</v>
      </c>
      <c r="O17" s="14">
        <v>9</v>
      </c>
      <c r="P17" s="145">
        <f t="shared" si="3"/>
        <v>8</v>
      </c>
      <c r="Q17" s="141">
        <f t="shared" si="4"/>
        <v>8.4499999999999993</v>
      </c>
      <c r="R17" s="14">
        <f t="shared" si="5"/>
        <v>6.76</v>
      </c>
      <c r="S17" s="14">
        <v>3</v>
      </c>
      <c r="T17" s="14">
        <f t="shared" si="6"/>
        <v>0.6</v>
      </c>
      <c r="U17" s="46">
        <f t="shared" si="7"/>
        <v>7.36</v>
      </c>
    </row>
    <row r="18" spans="1:21" s="10" customFormat="1" ht="17.25" customHeight="1">
      <c r="A18" s="15">
        <v>13</v>
      </c>
      <c r="B18" s="16" t="s">
        <v>419</v>
      </c>
      <c r="C18" s="17" t="s">
        <v>420</v>
      </c>
      <c r="D18" s="81">
        <v>10</v>
      </c>
      <c r="E18" s="14">
        <v>6</v>
      </c>
      <c r="F18" s="14">
        <v>10</v>
      </c>
      <c r="G18" s="145">
        <f t="shared" si="1"/>
        <v>8.66</v>
      </c>
      <c r="H18" s="15">
        <v>8</v>
      </c>
      <c r="I18" s="14">
        <v>9</v>
      </c>
      <c r="J18" s="145">
        <f t="shared" si="2"/>
        <v>8.5</v>
      </c>
      <c r="K18" s="14">
        <v>8</v>
      </c>
      <c r="L18" s="14"/>
      <c r="M18" s="145">
        <f t="shared" si="0"/>
        <v>8</v>
      </c>
      <c r="N18" s="14">
        <v>8</v>
      </c>
      <c r="O18" s="14">
        <v>10</v>
      </c>
      <c r="P18" s="145">
        <f t="shared" si="3"/>
        <v>9</v>
      </c>
      <c r="Q18" s="141">
        <f t="shared" si="4"/>
        <v>8.5399999999999991</v>
      </c>
      <c r="R18" s="14">
        <f t="shared" si="5"/>
        <v>6.83</v>
      </c>
      <c r="S18" s="14">
        <v>9.5</v>
      </c>
      <c r="T18" s="14">
        <f t="shared" si="6"/>
        <v>1.9</v>
      </c>
      <c r="U18" s="46">
        <f t="shared" si="7"/>
        <v>8.73</v>
      </c>
    </row>
    <row r="19" spans="1:21" s="10" customFormat="1" ht="17.25" customHeight="1">
      <c r="A19" s="15">
        <v>14</v>
      </c>
      <c r="B19" s="16" t="s">
        <v>421</v>
      </c>
      <c r="C19" s="17" t="s">
        <v>422</v>
      </c>
      <c r="D19" s="81">
        <v>9</v>
      </c>
      <c r="E19" s="14">
        <v>8</v>
      </c>
      <c r="F19" s="14">
        <v>8</v>
      </c>
      <c r="G19" s="145">
        <f t="shared" si="1"/>
        <v>8.33</v>
      </c>
      <c r="H19" s="15">
        <v>4</v>
      </c>
      <c r="I19" s="14">
        <v>9.5</v>
      </c>
      <c r="J19" s="145">
        <f t="shared" si="2"/>
        <v>6.75</v>
      </c>
      <c r="K19" s="14">
        <v>9</v>
      </c>
      <c r="L19" s="14"/>
      <c r="M19" s="145">
        <f t="shared" si="0"/>
        <v>9</v>
      </c>
      <c r="N19" s="14">
        <v>5.5</v>
      </c>
      <c r="O19" s="14">
        <v>7</v>
      </c>
      <c r="P19" s="145">
        <f t="shared" si="3"/>
        <v>6.25</v>
      </c>
      <c r="Q19" s="141">
        <f t="shared" si="4"/>
        <v>7.58</v>
      </c>
      <c r="R19" s="14">
        <f t="shared" si="5"/>
        <v>6.06</v>
      </c>
      <c r="S19" s="14">
        <v>7.75</v>
      </c>
      <c r="T19" s="14">
        <f t="shared" si="6"/>
        <v>1.55</v>
      </c>
      <c r="U19" s="46">
        <f t="shared" si="7"/>
        <v>7.61</v>
      </c>
    </row>
    <row r="20" spans="1:21" s="10" customFormat="1" ht="17.25" customHeight="1">
      <c r="A20" s="15">
        <v>15</v>
      </c>
      <c r="B20" s="16" t="s">
        <v>423</v>
      </c>
      <c r="C20" s="17" t="s">
        <v>424</v>
      </c>
      <c r="D20" s="81">
        <v>8.5</v>
      </c>
      <c r="E20" s="14">
        <v>1</v>
      </c>
      <c r="F20" s="14">
        <v>9.5</v>
      </c>
      <c r="G20" s="145">
        <f t="shared" si="1"/>
        <v>6.33</v>
      </c>
      <c r="H20" s="15">
        <v>7</v>
      </c>
      <c r="I20" s="14">
        <v>9.5</v>
      </c>
      <c r="J20" s="145">
        <f t="shared" si="2"/>
        <v>8.25</v>
      </c>
      <c r="K20" s="14">
        <v>8</v>
      </c>
      <c r="L20" s="20"/>
      <c r="M20" s="145">
        <f t="shared" si="0"/>
        <v>8</v>
      </c>
      <c r="N20" s="20">
        <v>6.5</v>
      </c>
      <c r="O20" s="14" t="s">
        <v>382</v>
      </c>
      <c r="P20" s="145">
        <f t="shared" si="3"/>
        <v>6.5</v>
      </c>
      <c r="Q20" s="141">
        <f t="shared" si="4"/>
        <v>7.27</v>
      </c>
      <c r="R20" s="14">
        <f t="shared" si="5"/>
        <v>5.81</v>
      </c>
      <c r="S20" s="14">
        <v>7.75</v>
      </c>
      <c r="T20" s="14">
        <f t="shared" si="6"/>
        <v>1.55</v>
      </c>
      <c r="U20" s="46">
        <f t="shared" si="7"/>
        <v>7.36</v>
      </c>
    </row>
    <row r="21" spans="1:21" s="10" customFormat="1" ht="17.25" customHeight="1">
      <c r="A21" s="15">
        <v>16</v>
      </c>
      <c r="B21" s="14" t="s">
        <v>425</v>
      </c>
      <c r="C21" s="14" t="s">
        <v>426</v>
      </c>
      <c r="D21" s="81">
        <v>10</v>
      </c>
      <c r="E21" s="14">
        <v>6</v>
      </c>
      <c r="F21" s="14">
        <v>9</v>
      </c>
      <c r="G21" s="145">
        <f t="shared" si="1"/>
        <v>8.33</v>
      </c>
      <c r="H21" s="15">
        <v>5</v>
      </c>
      <c r="I21" s="14">
        <v>9.5</v>
      </c>
      <c r="J21" s="145">
        <f t="shared" si="2"/>
        <v>7.25</v>
      </c>
      <c r="K21" s="14">
        <v>7</v>
      </c>
      <c r="L21" s="14"/>
      <c r="M21" s="145">
        <f t="shared" si="0"/>
        <v>7</v>
      </c>
      <c r="N21" s="14">
        <v>6</v>
      </c>
      <c r="O21" s="14">
        <v>7</v>
      </c>
      <c r="P21" s="145">
        <f t="shared" si="3"/>
        <v>6.5</v>
      </c>
      <c r="Q21" s="141">
        <f t="shared" si="4"/>
        <v>7.27</v>
      </c>
      <c r="R21" s="14">
        <f t="shared" si="5"/>
        <v>5.81</v>
      </c>
      <c r="S21" s="14">
        <v>1.75</v>
      </c>
      <c r="T21" s="14">
        <f t="shared" si="6"/>
        <v>0.35</v>
      </c>
      <c r="U21" s="46">
        <f t="shared" si="7"/>
        <v>6.16</v>
      </c>
    </row>
    <row r="22" spans="1:21" s="10" customFormat="1" ht="17.25" customHeight="1">
      <c r="A22" s="15">
        <v>17</v>
      </c>
      <c r="B22" s="16" t="s">
        <v>427</v>
      </c>
      <c r="C22" s="17" t="s">
        <v>428</v>
      </c>
      <c r="D22" s="81">
        <v>9.5</v>
      </c>
      <c r="E22" s="14">
        <v>7</v>
      </c>
      <c r="F22" s="14">
        <v>9</v>
      </c>
      <c r="G22" s="145">
        <f t="shared" si="1"/>
        <v>8.5</v>
      </c>
      <c r="H22" s="15">
        <v>4</v>
      </c>
      <c r="I22" s="14">
        <v>10</v>
      </c>
      <c r="J22" s="145">
        <f t="shared" si="2"/>
        <v>7</v>
      </c>
      <c r="K22" s="14">
        <v>8.5</v>
      </c>
      <c r="L22" s="14"/>
      <c r="M22" s="145">
        <f t="shared" si="0"/>
        <v>8.5</v>
      </c>
      <c r="N22" s="14">
        <v>7</v>
      </c>
      <c r="O22" s="14" t="s">
        <v>382</v>
      </c>
      <c r="P22" s="145">
        <f t="shared" si="3"/>
        <v>7</v>
      </c>
      <c r="Q22" s="141">
        <f t="shared" si="4"/>
        <v>7.75</v>
      </c>
      <c r="R22" s="14">
        <f t="shared" si="5"/>
        <v>6.2</v>
      </c>
      <c r="S22" s="14">
        <v>6</v>
      </c>
      <c r="T22" s="14">
        <f t="shared" si="6"/>
        <v>1.2</v>
      </c>
      <c r="U22" s="46">
        <f t="shared" si="7"/>
        <v>7.4</v>
      </c>
    </row>
    <row r="23" spans="1:21" s="10" customFormat="1" ht="17.25" customHeight="1">
      <c r="A23" s="15">
        <v>18</v>
      </c>
      <c r="B23" s="31" t="s">
        <v>429</v>
      </c>
      <c r="C23" s="17" t="s">
        <v>430</v>
      </c>
      <c r="D23" s="81">
        <v>9.5</v>
      </c>
      <c r="E23" s="14">
        <v>8</v>
      </c>
      <c r="F23" s="14">
        <v>9.5</v>
      </c>
      <c r="G23" s="145">
        <f t="shared" si="1"/>
        <v>9</v>
      </c>
      <c r="H23" s="15">
        <v>6</v>
      </c>
      <c r="I23" s="14">
        <v>9.5</v>
      </c>
      <c r="J23" s="145">
        <f t="shared" si="2"/>
        <v>7.75</v>
      </c>
      <c r="K23" s="14">
        <v>8</v>
      </c>
      <c r="L23" s="14"/>
      <c r="M23" s="145">
        <f t="shared" si="0"/>
        <v>8</v>
      </c>
      <c r="N23" s="14">
        <v>7</v>
      </c>
      <c r="O23" s="14">
        <v>7</v>
      </c>
      <c r="P23" s="145">
        <f t="shared" si="3"/>
        <v>7</v>
      </c>
      <c r="Q23" s="141">
        <f t="shared" si="4"/>
        <v>7.93</v>
      </c>
      <c r="R23" s="14">
        <f t="shared" si="5"/>
        <v>6.34</v>
      </c>
      <c r="S23" s="14">
        <v>8.25</v>
      </c>
      <c r="T23" s="14">
        <f t="shared" si="6"/>
        <v>1.65</v>
      </c>
      <c r="U23" s="46">
        <f t="shared" si="7"/>
        <v>7.99</v>
      </c>
    </row>
    <row r="24" spans="1:21" s="10" customFormat="1" ht="17.25" customHeight="1">
      <c r="A24" s="15">
        <v>19</v>
      </c>
      <c r="B24" s="17"/>
      <c r="C24" s="17"/>
      <c r="D24" s="81"/>
      <c r="E24" s="15"/>
      <c r="F24" s="14"/>
      <c r="G24" s="135"/>
      <c r="H24" s="15"/>
      <c r="I24" s="14"/>
      <c r="J24" s="135"/>
      <c r="K24" s="20"/>
      <c r="L24" s="14"/>
      <c r="M24" s="135"/>
      <c r="N24" s="14"/>
      <c r="O24" s="14"/>
      <c r="P24" s="135"/>
      <c r="Q24" s="141"/>
      <c r="R24" s="14"/>
      <c r="S24" s="14"/>
      <c r="T24" s="14"/>
      <c r="U24" s="46"/>
    </row>
    <row r="25" spans="1:21" s="10" customFormat="1" ht="15">
      <c r="D25" s="80"/>
      <c r="H25" s="11"/>
      <c r="Q25" s="142"/>
      <c r="U25" s="43"/>
    </row>
    <row r="26" spans="1:21" s="10" customFormat="1" ht="15">
      <c r="D26" s="80"/>
      <c r="H26" s="11"/>
      <c r="Q26" s="142"/>
      <c r="U26" s="43"/>
    </row>
    <row r="27" spans="1:21" s="10" customFormat="1" ht="15">
      <c r="D27" s="80"/>
      <c r="H27" s="11"/>
      <c r="Q27" s="142"/>
      <c r="U27" s="43"/>
    </row>
    <row r="28" spans="1:21" s="10" customFormat="1" ht="15">
      <c r="D28" s="80"/>
      <c r="H28" s="11"/>
      <c r="Q28" s="142"/>
      <c r="U28" s="43"/>
    </row>
    <row r="29" spans="1:21" s="10" customFormat="1" ht="15">
      <c r="D29" s="80"/>
      <c r="H29" s="11"/>
      <c r="Q29" s="142"/>
      <c r="U29" s="43"/>
    </row>
    <row r="30" spans="1:21" s="10" customFormat="1" ht="15">
      <c r="D30" s="80"/>
      <c r="H30" s="11"/>
      <c r="Q30" s="142"/>
      <c r="U30" s="43"/>
    </row>
    <row r="31" spans="1:21" s="10" customFormat="1" ht="15">
      <c r="D31" s="80"/>
      <c r="H31" s="11"/>
      <c r="Q31" s="142"/>
      <c r="U31" s="43"/>
    </row>
    <row r="32" spans="1:21" s="10" customFormat="1" ht="15">
      <c r="D32" s="80"/>
      <c r="H32" s="11"/>
      <c r="Q32" s="142"/>
      <c r="U32" s="43"/>
    </row>
    <row r="33" spans="4:21" s="10" customFormat="1" ht="15">
      <c r="D33" s="80"/>
      <c r="H33" s="11"/>
      <c r="Q33" s="142"/>
      <c r="U33" s="43"/>
    </row>
    <row r="34" spans="4:21" s="10" customFormat="1" ht="15">
      <c r="D34" s="80"/>
      <c r="H34" s="11"/>
      <c r="Q34" s="142"/>
      <c r="U34" s="43"/>
    </row>
    <row r="35" spans="4:21" s="10" customFormat="1" ht="15">
      <c r="D35" s="80"/>
      <c r="H35" s="11"/>
      <c r="Q35" s="142"/>
      <c r="U35" s="43"/>
    </row>
    <row r="36" spans="4:21" s="10" customFormat="1" ht="15">
      <c r="D36" s="80"/>
      <c r="H36" s="11"/>
      <c r="Q36" s="142"/>
      <c r="U36" s="43"/>
    </row>
    <row r="37" spans="4:21" s="10" customFormat="1" ht="15">
      <c r="D37" s="80"/>
      <c r="H37" s="11"/>
      <c r="Q37" s="142"/>
      <c r="U37" s="43"/>
    </row>
    <row r="38" spans="4:21" s="10" customFormat="1" ht="15">
      <c r="D38" s="80"/>
      <c r="H38" s="11"/>
      <c r="Q38" s="142"/>
      <c r="U38" s="43"/>
    </row>
    <row r="39" spans="4:21" s="10" customFormat="1" ht="15">
      <c r="D39" s="80"/>
      <c r="H39" s="11"/>
      <c r="Q39" s="142"/>
      <c r="U39" s="43"/>
    </row>
    <row r="40" spans="4:21" s="10" customFormat="1" ht="15">
      <c r="D40" s="80"/>
      <c r="H40" s="11"/>
      <c r="Q40" s="142"/>
      <c r="U40" s="43"/>
    </row>
    <row r="41" spans="4:21" s="10" customFormat="1" ht="15">
      <c r="D41" s="80"/>
      <c r="H41" s="11"/>
      <c r="Q41" s="142"/>
      <c r="U41" s="43"/>
    </row>
    <row r="42" spans="4:21" s="10" customFormat="1" ht="15">
      <c r="D42" s="80"/>
      <c r="H42" s="11"/>
      <c r="Q42" s="142"/>
      <c r="U42" s="43"/>
    </row>
    <row r="43" spans="4:21" s="10" customFormat="1" ht="15">
      <c r="D43" s="80"/>
      <c r="H43" s="11"/>
      <c r="Q43" s="142"/>
      <c r="U43" s="43"/>
    </row>
    <row r="44" spans="4:21" s="10" customFormat="1" ht="15">
      <c r="D44" s="80"/>
      <c r="H44" s="11"/>
      <c r="Q44" s="142"/>
      <c r="U44" s="43"/>
    </row>
    <row r="45" spans="4:21" s="10" customFormat="1" ht="15">
      <c r="D45" s="80"/>
      <c r="H45" s="11"/>
      <c r="Q45" s="142"/>
      <c r="U45" s="43"/>
    </row>
    <row r="46" spans="4:21" s="10" customFormat="1" ht="15">
      <c r="D46" s="80"/>
      <c r="H46" s="11"/>
      <c r="Q46" s="142"/>
      <c r="U46" s="43"/>
    </row>
    <row r="47" spans="4:21" s="10" customFormat="1" ht="15">
      <c r="D47" s="80"/>
      <c r="H47" s="11"/>
      <c r="Q47" s="142"/>
      <c r="U47" s="43"/>
    </row>
    <row r="48" spans="4:21" s="10" customFormat="1" ht="15">
      <c r="D48" s="80"/>
      <c r="H48" s="11"/>
      <c r="Q48" s="142"/>
      <c r="U48" s="43"/>
    </row>
    <row r="49" spans="4:21" s="10" customFormat="1" ht="15">
      <c r="D49" s="80"/>
      <c r="H49" s="11"/>
      <c r="Q49" s="142"/>
      <c r="U49" s="43"/>
    </row>
    <row r="50" spans="4:21" s="10" customFormat="1" ht="15">
      <c r="D50" s="80"/>
      <c r="H50" s="11"/>
      <c r="Q50" s="142"/>
      <c r="U50" s="43"/>
    </row>
    <row r="51" spans="4:21" s="10" customFormat="1" ht="15">
      <c r="D51" s="80"/>
      <c r="H51" s="11"/>
      <c r="Q51" s="142"/>
      <c r="U51" s="43"/>
    </row>
    <row r="52" spans="4:21" s="10" customFormat="1" ht="15">
      <c r="D52" s="80"/>
      <c r="H52" s="11"/>
      <c r="Q52" s="142"/>
      <c r="U52" s="43"/>
    </row>
    <row r="53" spans="4:21" s="10" customFormat="1" ht="15">
      <c r="D53" s="80"/>
      <c r="H53" s="11"/>
      <c r="Q53" s="142"/>
      <c r="U53" s="43"/>
    </row>
    <row r="54" spans="4:21" s="10" customFormat="1" ht="15">
      <c r="D54" s="80"/>
      <c r="H54" s="11"/>
      <c r="Q54" s="142"/>
      <c r="U54" s="43"/>
    </row>
    <row r="55" spans="4:21" s="10" customFormat="1" ht="15">
      <c r="D55" s="80"/>
      <c r="H55" s="11"/>
      <c r="Q55" s="142"/>
      <c r="U55" s="43"/>
    </row>
    <row r="56" spans="4:21" s="10" customFormat="1" ht="15">
      <c r="D56" s="80"/>
      <c r="H56" s="11"/>
      <c r="Q56" s="142"/>
      <c r="U56" s="43"/>
    </row>
    <row r="57" spans="4:21" s="10" customFormat="1" ht="15">
      <c r="D57" s="80"/>
      <c r="H57" s="11"/>
      <c r="Q57" s="142"/>
      <c r="U57" s="43"/>
    </row>
    <row r="58" spans="4:21" s="10" customFormat="1" ht="15">
      <c r="D58" s="80"/>
      <c r="H58" s="11"/>
      <c r="Q58" s="142"/>
      <c r="U58" s="43"/>
    </row>
    <row r="59" spans="4:21" s="10" customFormat="1" ht="15">
      <c r="D59" s="80"/>
      <c r="H59" s="11"/>
      <c r="Q59" s="142"/>
      <c r="U59" s="43"/>
    </row>
    <row r="60" spans="4:21" s="10" customFormat="1" ht="15">
      <c r="D60" s="80"/>
      <c r="H60" s="11"/>
      <c r="Q60" s="142"/>
      <c r="U60" s="43"/>
    </row>
    <row r="61" spans="4:21" s="10" customFormat="1" ht="15">
      <c r="D61" s="80"/>
      <c r="H61" s="11"/>
      <c r="Q61" s="142"/>
      <c r="U61" s="43"/>
    </row>
    <row r="62" spans="4:21" s="10" customFormat="1" ht="15">
      <c r="D62" s="80"/>
      <c r="H62" s="11"/>
      <c r="Q62" s="142"/>
      <c r="U62" s="43"/>
    </row>
    <row r="63" spans="4:21" s="10" customFormat="1" ht="15">
      <c r="D63" s="80"/>
      <c r="H63" s="11"/>
      <c r="Q63" s="142"/>
      <c r="U63" s="43"/>
    </row>
    <row r="64" spans="4:21" s="10" customFormat="1" ht="15">
      <c r="D64" s="80"/>
      <c r="H64" s="11"/>
      <c r="Q64" s="142"/>
      <c r="U64" s="43"/>
    </row>
    <row r="65" spans="4:21" s="10" customFormat="1" ht="15">
      <c r="D65" s="80"/>
      <c r="H65" s="11"/>
      <c r="Q65" s="142"/>
      <c r="U65" s="43"/>
    </row>
    <row r="66" spans="4:21" s="10" customFormat="1" ht="15">
      <c r="D66" s="80"/>
      <c r="H66" s="11"/>
      <c r="Q66" s="142"/>
      <c r="U66" s="43"/>
    </row>
    <row r="67" spans="4:21" s="10" customFormat="1" ht="15">
      <c r="D67" s="80"/>
      <c r="H67" s="11"/>
      <c r="Q67" s="142"/>
      <c r="U67" s="43"/>
    </row>
    <row r="68" spans="4:21" s="10" customFormat="1" ht="15">
      <c r="D68" s="80"/>
      <c r="H68" s="11"/>
      <c r="Q68" s="142"/>
      <c r="U68" s="43"/>
    </row>
    <row r="69" spans="4:21" s="10" customFormat="1" ht="15">
      <c r="D69" s="80"/>
      <c r="H69" s="11"/>
      <c r="Q69" s="142"/>
      <c r="U69" s="43"/>
    </row>
    <row r="70" spans="4:21" s="10" customFormat="1" ht="15">
      <c r="D70" s="80"/>
      <c r="H70" s="11"/>
      <c r="Q70" s="142"/>
      <c r="U70" s="43"/>
    </row>
    <row r="71" spans="4:21" s="10" customFormat="1" ht="15">
      <c r="D71" s="80"/>
      <c r="H71" s="11"/>
      <c r="Q71" s="142"/>
      <c r="U71" s="43"/>
    </row>
    <row r="72" spans="4:21" s="10" customFormat="1" ht="15">
      <c r="D72" s="80"/>
      <c r="H72" s="11"/>
      <c r="Q72" s="142"/>
      <c r="U72" s="43"/>
    </row>
    <row r="73" spans="4:21" s="10" customFormat="1" ht="15">
      <c r="D73" s="80"/>
      <c r="H73" s="11"/>
      <c r="Q73" s="142"/>
      <c r="U73" s="43"/>
    </row>
    <row r="74" spans="4:21" s="10" customFormat="1" ht="15">
      <c r="D74" s="80"/>
      <c r="H74" s="11"/>
      <c r="Q74" s="142"/>
      <c r="U74" s="43"/>
    </row>
    <row r="75" spans="4:21" s="10" customFormat="1" ht="15">
      <c r="D75" s="80"/>
      <c r="H75" s="11"/>
      <c r="Q75" s="142"/>
      <c r="U75" s="43"/>
    </row>
    <row r="76" spans="4:21" s="10" customFormat="1" ht="15">
      <c r="D76" s="80"/>
      <c r="H76" s="11"/>
      <c r="Q76" s="142"/>
      <c r="U76" s="43"/>
    </row>
    <row r="77" spans="4:21" s="10" customFormat="1" ht="15">
      <c r="D77" s="80"/>
      <c r="H77" s="11"/>
      <c r="Q77" s="142"/>
      <c r="U77" s="43"/>
    </row>
    <row r="78" spans="4:21" s="10" customFormat="1" ht="15">
      <c r="D78" s="80"/>
      <c r="H78" s="11"/>
      <c r="Q78" s="142"/>
      <c r="U78" s="43"/>
    </row>
    <row r="79" spans="4:21" s="10" customFormat="1" ht="15">
      <c r="D79" s="80"/>
      <c r="H79" s="11"/>
      <c r="Q79" s="142"/>
      <c r="U79" s="43"/>
    </row>
    <row r="80" spans="4:21" s="10" customFormat="1" ht="15">
      <c r="D80" s="80"/>
      <c r="H80" s="11"/>
      <c r="Q80" s="142"/>
      <c r="U80" s="43"/>
    </row>
    <row r="81" spans="4:21" s="10" customFormat="1" ht="15">
      <c r="D81" s="80"/>
      <c r="H81" s="11"/>
      <c r="Q81" s="142"/>
      <c r="U81" s="43"/>
    </row>
    <row r="82" spans="4:21" s="10" customFormat="1" ht="15">
      <c r="D82" s="80"/>
      <c r="H82" s="11"/>
      <c r="Q82" s="142"/>
      <c r="U82" s="43"/>
    </row>
    <row r="83" spans="4:21" s="10" customFormat="1" ht="15">
      <c r="D83" s="80"/>
      <c r="H83" s="11"/>
      <c r="Q83" s="142"/>
      <c r="U83" s="43"/>
    </row>
    <row r="84" spans="4:21" s="10" customFormat="1" ht="15">
      <c r="D84" s="80"/>
      <c r="H84" s="11"/>
      <c r="Q84" s="142"/>
      <c r="U84" s="43"/>
    </row>
    <row r="85" spans="4:21" s="10" customFormat="1" ht="15">
      <c r="D85" s="80"/>
      <c r="H85" s="11"/>
      <c r="Q85" s="142"/>
      <c r="U85" s="43"/>
    </row>
    <row r="86" spans="4:21" s="10" customFormat="1" ht="15">
      <c r="D86" s="80"/>
      <c r="H86" s="11"/>
      <c r="Q86" s="142"/>
      <c r="U86" s="43"/>
    </row>
    <row r="87" spans="4:21" s="10" customFormat="1" ht="15">
      <c r="D87" s="80"/>
      <c r="H87" s="11"/>
      <c r="Q87" s="142"/>
      <c r="U87" s="43"/>
    </row>
    <row r="88" spans="4:21" s="10" customFormat="1" ht="15">
      <c r="D88" s="80"/>
      <c r="H88" s="11"/>
      <c r="Q88" s="142"/>
      <c r="U88" s="43"/>
    </row>
    <row r="89" spans="4:21" s="10" customFormat="1" ht="15">
      <c r="D89" s="80"/>
      <c r="H89" s="11"/>
      <c r="Q89" s="142"/>
      <c r="U89" s="43"/>
    </row>
    <row r="90" spans="4:21" s="10" customFormat="1" ht="15">
      <c r="D90" s="80"/>
      <c r="H90" s="11"/>
      <c r="Q90" s="142"/>
      <c r="U90" s="43"/>
    </row>
    <row r="91" spans="4:21" s="10" customFormat="1" ht="15">
      <c r="D91" s="80"/>
      <c r="H91" s="11"/>
      <c r="Q91" s="142"/>
      <c r="U91" s="43"/>
    </row>
    <row r="92" spans="4:21" s="10" customFormat="1" ht="15">
      <c r="D92" s="80"/>
      <c r="H92" s="11"/>
      <c r="Q92" s="142"/>
      <c r="U92" s="43"/>
    </row>
    <row r="93" spans="4:21" s="10" customFormat="1" ht="15">
      <c r="D93" s="80"/>
      <c r="H93" s="11"/>
      <c r="Q93" s="142"/>
      <c r="U93" s="43"/>
    </row>
    <row r="94" spans="4:21" s="10" customFormat="1" ht="15">
      <c r="D94" s="80"/>
      <c r="H94" s="11"/>
      <c r="Q94" s="142"/>
      <c r="U94" s="43"/>
    </row>
    <row r="95" spans="4:21" s="10" customFormat="1" ht="15">
      <c r="D95" s="80"/>
      <c r="H95" s="11"/>
      <c r="Q95" s="142"/>
      <c r="U95" s="43"/>
    </row>
    <row r="96" spans="4:21" s="10" customFormat="1" ht="15">
      <c r="D96" s="80"/>
      <c r="H96" s="11"/>
      <c r="Q96" s="142"/>
      <c r="U96" s="43"/>
    </row>
    <row r="97" spans="4:21" s="10" customFormat="1" ht="15">
      <c r="D97" s="80"/>
      <c r="H97" s="11"/>
      <c r="Q97" s="142"/>
      <c r="U97" s="43"/>
    </row>
    <row r="98" spans="4:21" s="10" customFormat="1" ht="15">
      <c r="D98" s="80"/>
      <c r="H98" s="11"/>
      <c r="Q98" s="142"/>
      <c r="U98" s="43"/>
    </row>
    <row r="99" spans="4:21" s="10" customFormat="1" ht="15">
      <c r="D99" s="80"/>
      <c r="H99" s="11"/>
      <c r="Q99" s="142"/>
      <c r="U99" s="43"/>
    </row>
    <row r="100" spans="4:21" s="10" customFormat="1" ht="15">
      <c r="D100" s="80"/>
      <c r="H100" s="11"/>
      <c r="Q100" s="142"/>
      <c r="U100" s="43"/>
    </row>
    <row r="101" spans="4:21" s="10" customFormat="1" ht="15">
      <c r="D101" s="80"/>
      <c r="H101" s="11"/>
      <c r="Q101" s="142"/>
      <c r="U101" s="43"/>
    </row>
    <row r="102" spans="4:21" s="10" customFormat="1" ht="15">
      <c r="D102" s="80"/>
      <c r="H102" s="11"/>
      <c r="Q102" s="142"/>
      <c r="U102" s="43"/>
    </row>
    <row r="103" spans="4:21" s="10" customFormat="1" ht="15">
      <c r="D103" s="80"/>
      <c r="H103" s="11"/>
      <c r="Q103" s="142"/>
      <c r="U103" s="43"/>
    </row>
    <row r="104" spans="4:21" s="10" customFormat="1" ht="15">
      <c r="D104" s="80"/>
      <c r="H104" s="11"/>
      <c r="Q104" s="142"/>
      <c r="U104" s="43"/>
    </row>
    <row r="105" spans="4:21" s="10" customFormat="1" ht="15">
      <c r="D105" s="80"/>
      <c r="H105" s="11"/>
      <c r="Q105" s="142"/>
      <c r="U105" s="43"/>
    </row>
    <row r="106" spans="4:21" s="10" customFormat="1" ht="15">
      <c r="D106" s="80"/>
      <c r="H106" s="11"/>
      <c r="Q106" s="142"/>
      <c r="U106" s="43"/>
    </row>
    <row r="107" spans="4:21" s="10" customFormat="1" ht="15">
      <c r="D107" s="80"/>
      <c r="H107" s="11"/>
      <c r="Q107" s="142"/>
      <c r="U107" s="43"/>
    </row>
    <row r="108" spans="4:21" s="10" customFormat="1" ht="15">
      <c r="D108" s="80"/>
      <c r="H108" s="11"/>
      <c r="Q108" s="142"/>
      <c r="U108" s="43"/>
    </row>
    <row r="109" spans="4:21" s="10" customFormat="1" ht="15">
      <c r="D109" s="80"/>
      <c r="H109" s="11"/>
      <c r="Q109" s="142"/>
      <c r="U109" s="43"/>
    </row>
    <row r="110" spans="4:21" s="10" customFormat="1" ht="15">
      <c r="D110" s="80"/>
      <c r="H110" s="11"/>
      <c r="Q110" s="142"/>
      <c r="U110" s="43"/>
    </row>
    <row r="111" spans="4:21" s="10" customFormat="1" ht="15">
      <c r="D111" s="80"/>
      <c r="H111" s="11"/>
      <c r="Q111" s="142"/>
      <c r="U111" s="43"/>
    </row>
    <row r="112" spans="4:21" s="10" customFormat="1" ht="15">
      <c r="D112" s="80"/>
      <c r="H112" s="11"/>
      <c r="Q112" s="142"/>
      <c r="U112" s="43"/>
    </row>
    <row r="113" spans="4:21" s="10" customFormat="1" ht="15">
      <c r="D113" s="80"/>
      <c r="H113" s="11"/>
      <c r="Q113" s="142"/>
      <c r="U113" s="43"/>
    </row>
    <row r="114" spans="4:21" s="10" customFormat="1" ht="15">
      <c r="D114" s="80"/>
      <c r="H114" s="11"/>
      <c r="Q114" s="142"/>
      <c r="U114" s="43"/>
    </row>
    <row r="115" spans="4:21" s="10" customFormat="1" ht="15">
      <c r="D115" s="80"/>
      <c r="H115" s="11"/>
      <c r="Q115" s="142"/>
      <c r="U115" s="43"/>
    </row>
    <row r="116" spans="4:21" s="10" customFormat="1" ht="15">
      <c r="D116" s="80"/>
      <c r="H116" s="11"/>
      <c r="Q116" s="142"/>
      <c r="U116" s="43"/>
    </row>
    <row r="117" spans="4:21" s="10" customFormat="1" ht="15">
      <c r="D117" s="80"/>
      <c r="H117" s="11"/>
      <c r="Q117" s="142"/>
      <c r="U117" s="43"/>
    </row>
    <row r="118" spans="4:21" s="10" customFormat="1" ht="15">
      <c r="D118" s="80"/>
      <c r="H118" s="11"/>
      <c r="Q118" s="142"/>
      <c r="U118" s="43"/>
    </row>
    <row r="119" spans="4:21" s="10" customFormat="1" ht="15">
      <c r="D119" s="80"/>
      <c r="H119" s="11"/>
      <c r="Q119" s="142"/>
      <c r="U119" s="43"/>
    </row>
    <row r="120" spans="4:21" s="10" customFormat="1" ht="15">
      <c r="D120" s="80"/>
      <c r="H120" s="11"/>
      <c r="Q120" s="142"/>
      <c r="U120" s="43"/>
    </row>
    <row r="121" spans="4:21" s="10" customFormat="1" ht="15">
      <c r="D121" s="80"/>
      <c r="H121" s="11"/>
      <c r="Q121" s="142"/>
      <c r="U121" s="43"/>
    </row>
    <row r="122" spans="4:21" s="10" customFormat="1" ht="15">
      <c r="D122" s="80"/>
      <c r="H122" s="11"/>
      <c r="Q122" s="142"/>
      <c r="U122" s="43"/>
    </row>
    <row r="123" spans="4:21" s="10" customFormat="1" ht="15">
      <c r="D123" s="80"/>
      <c r="H123" s="11"/>
      <c r="Q123" s="142"/>
      <c r="U123" s="43"/>
    </row>
    <row r="124" spans="4:21" s="10" customFormat="1" ht="15">
      <c r="D124" s="80"/>
      <c r="H124" s="11"/>
      <c r="Q124" s="142"/>
      <c r="U124" s="43"/>
    </row>
    <row r="125" spans="4:21" s="10" customFormat="1" ht="15">
      <c r="D125" s="80"/>
      <c r="H125" s="11"/>
      <c r="Q125" s="142"/>
      <c r="U125" s="43"/>
    </row>
    <row r="126" spans="4:21" s="10" customFormat="1" ht="15">
      <c r="D126" s="80"/>
      <c r="H126" s="11"/>
      <c r="Q126" s="142"/>
      <c r="U126" s="43"/>
    </row>
    <row r="127" spans="4:21" s="10" customFormat="1" ht="15">
      <c r="D127" s="80"/>
      <c r="H127" s="11"/>
      <c r="Q127" s="142"/>
      <c r="U127" s="43"/>
    </row>
    <row r="128" spans="4:21" s="10" customFormat="1" ht="15">
      <c r="D128" s="80"/>
      <c r="H128" s="11"/>
      <c r="Q128" s="142"/>
      <c r="U128" s="43"/>
    </row>
    <row r="129" spans="4:21" s="10" customFormat="1" ht="15">
      <c r="D129" s="80"/>
      <c r="H129" s="11"/>
      <c r="Q129" s="142"/>
      <c r="U129" s="43"/>
    </row>
    <row r="130" spans="4:21" s="10" customFormat="1" ht="15">
      <c r="D130" s="80"/>
      <c r="H130" s="11"/>
      <c r="Q130" s="142"/>
      <c r="U130" s="43"/>
    </row>
    <row r="131" spans="4:21" s="10" customFormat="1" ht="15">
      <c r="D131" s="80"/>
      <c r="H131" s="11"/>
      <c r="Q131" s="142"/>
      <c r="U131" s="43"/>
    </row>
    <row r="132" spans="4:21" s="10" customFormat="1" ht="15">
      <c r="D132" s="80"/>
      <c r="H132" s="11"/>
      <c r="Q132" s="142"/>
      <c r="U132" s="43"/>
    </row>
    <row r="133" spans="4:21" s="10" customFormat="1" ht="15">
      <c r="D133" s="80"/>
      <c r="H133" s="11"/>
      <c r="Q133" s="142"/>
      <c r="U133" s="43"/>
    </row>
    <row r="134" spans="4:21" s="10" customFormat="1" ht="15">
      <c r="D134" s="80"/>
      <c r="H134" s="11"/>
      <c r="Q134" s="142"/>
      <c r="U134" s="43"/>
    </row>
    <row r="135" spans="4:21" s="10" customFormat="1" ht="15">
      <c r="D135" s="80"/>
      <c r="H135" s="11"/>
      <c r="Q135" s="142"/>
      <c r="U135" s="43"/>
    </row>
    <row r="136" spans="4:21" s="10" customFormat="1" ht="15">
      <c r="D136" s="80"/>
      <c r="H136" s="11"/>
      <c r="Q136" s="142"/>
      <c r="U136" s="43"/>
    </row>
    <row r="137" spans="4:21" s="10" customFormat="1" ht="15">
      <c r="D137" s="80"/>
      <c r="H137" s="11"/>
      <c r="Q137" s="142"/>
      <c r="U137" s="43"/>
    </row>
    <row r="138" spans="4:21" s="10" customFormat="1" ht="15">
      <c r="D138" s="80"/>
      <c r="H138" s="11"/>
      <c r="Q138" s="142"/>
      <c r="U138" s="43"/>
    </row>
    <row r="139" spans="4:21" s="10" customFormat="1" ht="15">
      <c r="D139" s="80"/>
      <c r="H139" s="11"/>
      <c r="Q139" s="142"/>
      <c r="U139" s="43"/>
    </row>
    <row r="140" spans="4:21" s="10" customFormat="1" ht="15">
      <c r="D140" s="80"/>
      <c r="H140" s="11"/>
      <c r="Q140" s="142"/>
      <c r="U140" s="43"/>
    </row>
    <row r="141" spans="4:21" s="10" customFormat="1" ht="15">
      <c r="D141" s="80"/>
      <c r="H141" s="11"/>
      <c r="Q141" s="142"/>
      <c r="U141" s="43"/>
    </row>
    <row r="142" spans="4:21" s="10" customFormat="1" ht="15">
      <c r="D142" s="80"/>
      <c r="H142" s="11"/>
      <c r="Q142" s="142"/>
      <c r="U142" s="43"/>
    </row>
    <row r="143" spans="4:21" s="10" customFormat="1" ht="15">
      <c r="D143" s="80"/>
      <c r="H143" s="11"/>
      <c r="Q143" s="142"/>
      <c r="U143" s="43"/>
    </row>
    <row r="144" spans="4:21" s="10" customFormat="1" ht="15">
      <c r="D144" s="80"/>
      <c r="H144" s="11"/>
      <c r="Q144" s="142"/>
      <c r="U144" s="43"/>
    </row>
    <row r="145" spans="4:21" s="10" customFormat="1" ht="15">
      <c r="D145" s="80"/>
      <c r="H145" s="11"/>
      <c r="Q145" s="142"/>
      <c r="U145" s="43"/>
    </row>
    <row r="146" spans="4:21" s="10" customFormat="1" ht="15">
      <c r="D146" s="80"/>
      <c r="H146" s="11"/>
      <c r="Q146" s="142"/>
      <c r="U146" s="43"/>
    </row>
    <row r="147" spans="4:21" s="10" customFormat="1" ht="15">
      <c r="D147" s="80"/>
      <c r="H147" s="11"/>
      <c r="Q147" s="142"/>
      <c r="U147" s="43"/>
    </row>
    <row r="148" spans="4:21" s="10" customFormat="1" ht="15">
      <c r="D148" s="80"/>
      <c r="H148" s="11"/>
      <c r="Q148" s="142"/>
      <c r="U148" s="43"/>
    </row>
    <row r="149" spans="4:21" s="10" customFormat="1" ht="15">
      <c r="D149" s="80"/>
      <c r="H149" s="11"/>
      <c r="Q149" s="142"/>
      <c r="U149" s="43"/>
    </row>
    <row r="150" spans="4:21" s="10" customFormat="1" ht="15">
      <c r="D150" s="80"/>
      <c r="H150" s="11"/>
      <c r="Q150" s="142"/>
      <c r="U150" s="43"/>
    </row>
    <row r="151" spans="4:21" s="10" customFormat="1" ht="15">
      <c r="D151" s="80"/>
      <c r="H151" s="11"/>
      <c r="Q151" s="142"/>
      <c r="U151" s="43"/>
    </row>
    <row r="152" spans="4:21" s="10" customFormat="1" ht="15">
      <c r="D152" s="80"/>
      <c r="H152" s="11"/>
      <c r="Q152" s="142"/>
      <c r="U152" s="43"/>
    </row>
    <row r="153" spans="4:21" s="10" customFormat="1" ht="15">
      <c r="D153" s="80"/>
      <c r="H153" s="11"/>
      <c r="Q153" s="142"/>
      <c r="U153" s="43"/>
    </row>
    <row r="154" spans="4:21" s="10" customFormat="1" ht="15">
      <c r="D154" s="80"/>
      <c r="H154" s="11"/>
      <c r="Q154" s="142"/>
      <c r="U154" s="43"/>
    </row>
    <row r="155" spans="4:21" s="10" customFormat="1" ht="15">
      <c r="D155" s="80"/>
      <c r="H155" s="11"/>
      <c r="Q155" s="142"/>
      <c r="U155" s="43"/>
    </row>
    <row r="156" spans="4:21" s="10" customFormat="1" ht="15">
      <c r="D156" s="80"/>
      <c r="H156" s="11"/>
      <c r="Q156" s="142"/>
      <c r="U156" s="43"/>
    </row>
    <row r="157" spans="4:21" s="10" customFormat="1" ht="15">
      <c r="D157" s="80"/>
      <c r="H157" s="11"/>
      <c r="Q157" s="142"/>
      <c r="U157" s="43"/>
    </row>
    <row r="158" spans="4:21" s="10" customFormat="1" ht="15">
      <c r="D158" s="80"/>
      <c r="H158" s="11"/>
      <c r="Q158" s="142"/>
      <c r="U158" s="43"/>
    </row>
    <row r="159" spans="4:21" s="10" customFormat="1" ht="15">
      <c r="D159" s="80"/>
      <c r="H159" s="11"/>
      <c r="Q159" s="142"/>
      <c r="U159" s="43"/>
    </row>
    <row r="160" spans="4:21" s="10" customFormat="1" ht="15">
      <c r="D160" s="80"/>
      <c r="H160" s="11"/>
      <c r="Q160" s="142"/>
      <c r="U160" s="43"/>
    </row>
    <row r="161" spans="4:21" s="10" customFormat="1" ht="15">
      <c r="D161" s="80"/>
      <c r="H161" s="11"/>
      <c r="Q161" s="142"/>
      <c r="U161" s="43"/>
    </row>
    <row r="162" spans="4:21" s="10" customFormat="1" ht="15">
      <c r="D162" s="80"/>
      <c r="H162" s="11"/>
      <c r="Q162" s="142"/>
      <c r="U162" s="43"/>
    </row>
    <row r="163" spans="4:21" s="10" customFormat="1" ht="15">
      <c r="D163" s="80"/>
      <c r="H163" s="11"/>
      <c r="Q163" s="142"/>
      <c r="U163" s="43"/>
    </row>
    <row r="164" spans="4:21" s="10" customFormat="1" ht="15">
      <c r="D164" s="80"/>
      <c r="H164" s="11"/>
      <c r="Q164" s="142"/>
      <c r="U164" s="43"/>
    </row>
    <row r="165" spans="4:21" s="10" customFormat="1" ht="15">
      <c r="D165" s="80"/>
      <c r="H165" s="11"/>
      <c r="Q165" s="142"/>
      <c r="U165" s="43"/>
    </row>
    <row r="166" spans="4:21" s="10" customFormat="1" ht="15">
      <c r="D166" s="80"/>
      <c r="H166" s="11"/>
      <c r="Q166" s="142"/>
      <c r="U166" s="43"/>
    </row>
    <row r="167" spans="4:21" s="10" customFormat="1" ht="15">
      <c r="D167" s="80"/>
      <c r="H167" s="11"/>
      <c r="Q167" s="142"/>
      <c r="U167" s="43"/>
    </row>
    <row r="168" spans="4:21" s="10" customFormat="1" ht="15">
      <c r="D168" s="80"/>
      <c r="H168" s="11"/>
      <c r="Q168" s="142"/>
      <c r="U168" s="43"/>
    </row>
    <row r="169" spans="4:21" s="10" customFormat="1" ht="15">
      <c r="D169" s="80"/>
      <c r="H169" s="11"/>
      <c r="Q169" s="142"/>
      <c r="U169" s="43"/>
    </row>
    <row r="170" spans="4:21" s="10" customFormat="1" ht="15">
      <c r="D170" s="80"/>
      <c r="H170" s="11"/>
      <c r="Q170" s="142"/>
      <c r="U170" s="43"/>
    </row>
    <row r="171" spans="4:21" s="10" customFormat="1" ht="15">
      <c r="D171" s="80"/>
      <c r="H171" s="11"/>
      <c r="Q171" s="142"/>
      <c r="U171" s="43"/>
    </row>
    <row r="172" spans="4:21" s="10" customFormat="1" ht="15">
      <c r="D172" s="80"/>
      <c r="H172" s="11"/>
      <c r="Q172" s="142"/>
      <c r="U172" s="43"/>
    </row>
    <row r="173" spans="4:21" s="10" customFormat="1" ht="15">
      <c r="D173" s="80"/>
      <c r="H173" s="11"/>
      <c r="Q173" s="142"/>
      <c r="U173" s="43"/>
    </row>
    <row r="174" spans="4:21" s="10" customFormat="1" ht="15">
      <c r="D174" s="80"/>
      <c r="H174" s="11"/>
      <c r="Q174" s="142"/>
      <c r="U174" s="43"/>
    </row>
    <row r="175" spans="4:21" s="10" customFormat="1" ht="15">
      <c r="D175" s="80"/>
      <c r="H175" s="11"/>
      <c r="Q175" s="142"/>
      <c r="U175" s="43"/>
    </row>
    <row r="176" spans="4:21" s="10" customFormat="1" ht="15">
      <c r="D176" s="80"/>
      <c r="H176" s="11"/>
      <c r="Q176" s="142"/>
      <c r="U176" s="43"/>
    </row>
    <row r="177" spans="4:21" s="10" customFormat="1" ht="15">
      <c r="D177" s="80"/>
      <c r="H177" s="11"/>
      <c r="Q177" s="142"/>
      <c r="U177" s="43"/>
    </row>
    <row r="178" spans="4:21" s="10" customFormat="1" ht="15">
      <c r="D178" s="80"/>
      <c r="H178" s="11"/>
      <c r="Q178" s="142"/>
      <c r="U178" s="43"/>
    </row>
    <row r="179" spans="4:21" s="10" customFormat="1" ht="15">
      <c r="D179" s="80"/>
      <c r="H179" s="11"/>
      <c r="Q179" s="142"/>
      <c r="U179" s="43"/>
    </row>
    <row r="180" spans="4:21" s="10" customFormat="1" ht="15">
      <c r="D180" s="80"/>
      <c r="H180" s="11"/>
      <c r="Q180" s="142"/>
      <c r="U180" s="43"/>
    </row>
    <row r="181" spans="4:21" s="10" customFormat="1" ht="15">
      <c r="D181" s="80"/>
      <c r="G181" s="1"/>
      <c r="H181" s="11"/>
      <c r="J181" s="1"/>
      <c r="M181" s="1"/>
      <c r="P181" s="1"/>
      <c r="Q181" s="142"/>
      <c r="U181" s="43"/>
    </row>
    <row r="182" spans="4:21" s="10" customFormat="1" ht="15">
      <c r="D182" s="80"/>
      <c r="G182" s="1"/>
      <c r="H182" s="11"/>
      <c r="J182" s="1"/>
      <c r="M182" s="1"/>
      <c r="P182" s="1"/>
      <c r="Q182" s="142"/>
      <c r="U182" s="43"/>
    </row>
    <row r="183" spans="4:21" s="10" customFormat="1" ht="15">
      <c r="D183" s="80"/>
      <c r="G183" s="1"/>
      <c r="H183" s="11"/>
      <c r="J183" s="1"/>
      <c r="M183" s="1"/>
      <c r="P183" s="1"/>
      <c r="Q183" s="142"/>
      <c r="U183" s="43"/>
    </row>
    <row r="184" spans="4:21" s="10" customFormat="1" ht="15">
      <c r="D184" s="80"/>
      <c r="G184" s="1"/>
      <c r="H184" s="11"/>
      <c r="J184" s="1"/>
      <c r="M184" s="1"/>
      <c r="P184" s="1"/>
      <c r="Q184" s="142"/>
      <c r="U184" s="43"/>
    </row>
    <row r="185" spans="4:21" s="10" customFormat="1" ht="15">
      <c r="D185" s="80"/>
      <c r="G185" s="1"/>
      <c r="H185" s="11"/>
      <c r="J185" s="1"/>
      <c r="M185" s="1"/>
      <c r="P185" s="1"/>
      <c r="Q185" s="142"/>
      <c r="U185" s="43"/>
    </row>
    <row r="186" spans="4:21" s="10" customFormat="1" ht="15">
      <c r="D186" s="80"/>
      <c r="G186" s="1"/>
      <c r="H186" s="11"/>
      <c r="J186" s="1"/>
      <c r="M186" s="1"/>
      <c r="P186" s="1"/>
      <c r="Q186" s="142"/>
      <c r="U186" s="43"/>
    </row>
    <row r="187" spans="4:21" s="10" customFormat="1" ht="15">
      <c r="D187" s="80"/>
      <c r="G187" s="1"/>
      <c r="H187" s="11"/>
      <c r="J187" s="1"/>
      <c r="M187" s="1"/>
      <c r="P187" s="1"/>
      <c r="Q187" s="142"/>
      <c r="U187" s="43"/>
    </row>
    <row r="188" spans="4:21" s="10" customFormat="1" ht="15">
      <c r="D188" s="80"/>
      <c r="G188" s="1"/>
      <c r="H188" s="11"/>
      <c r="J188" s="1"/>
      <c r="M188" s="1"/>
      <c r="P188" s="1"/>
      <c r="Q188" s="142"/>
      <c r="U188" s="43"/>
    </row>
    <row r="189" spans="4:21" s="10" customFormat="1" ht="15">
      <c r="D189" s="80"/>
      <c r="G189" s="1"/>
      <c r="H189" s="11"/>
      <c r="J189" s="1"/>
      <c r="M189" s="1"/>
      <c r="P189" s="1"/>
      <c r="Q189" s="142"/>
      <c r="U189" s="43"/>
    </row>
    <row r="190" spans="4:21" s="10" customFormat="1" ht="15">
      <c r="D190" s="80"/>
      <c r="G190" s="1"/>
      <c r="H190" s="11"/>
      <c r="J190" s="1"/>
      <c r="M190" s="1"/>
      <c r="P190" s="1"/>
      <c r="Q190" s="142"/>
      <c r="U190" s="43"/>
    </row>
    <row r="191" spans="4:21" s="10" customFormat="1" ht="15">
      <c r="D191" s="80"/>
      <c r="G191" s="1"/>
      <c r="H191" s="11"/>
      <c r="J191" s="1"/>
      <c r="M191" s="1"/>
      <c r="P191" s="1"/>
      <c r="Q191" s="142"/>
      <c r="U191" s="43"/>
    </row>
    <row r="192" spans="4:21" s="10" customFormat="1" ht="15">
      <c r="D192" s="80"/>
      <c r="G192" s="1"/>
      <c r="H192" s="11"/>
      <c r="J192" s="1"/>
      <c r="M192" s="1"/>
      <c r="P192" s="1"/>
      <c r="Q192" s="142"/>
      <c r="U192" s="43"/>
    </row>
    <row r="193" spans="4:21" s="10" customFormat="1" ht="15">
      <c r="D193" s="80"/>
      <c r="G193" s="1"/>
      <c r="H193" s="11"/>
      <c r="J193" s="1"/>
      <c r="M193" s="1"/>
      <c r="P193" s="1"/>
      <c r="Q193" s="142"/>
      <c r="U193" s="43"/>
    </row>
    <row r="194" spans="4:21" s="10" customFormat="1" ht="15">
      <c r="D194" s="80"/>
      <c r="G194" s="1"/>
      <c r="H194" s="11"/>
      <c r="J194" s="1"/>
      <c r="M194" s="1"/>
      <c r="P194" s="1"/>
      <c r="Q194" s="142"/>
      <c r="U194" s="43"/>
    </row>
    <row r="195" spans="4:21" s="10" customFormat="1" ht="15">
      <c r="D195" s="80"/>
      <c r="G195" s="1"/>
      <c r="H195" s="11"/>
      <c r="J195" s="1"/>
      <c r="M195" s="1"/>
      <c r="P195" s="1"/>
      <c r="Q195" s="142"/>
      <c r="U195" s="43"/>
    </row>
    <row r="196" spans="4:21" s="10" customFormat="1" ht="15">
      <c r="D196" s="80"/>
      <c r="G196" s="1"/>
      <c r="H196" s="11"/>
      <c r="J196" s="1"/>
      <c r="M196" s="1"/>
      <c r="P196" s="1"/>
      <c r="Q196" s="142"/>
      <c r="U196" s="43"/>
    </row>
  </sheetData>
  <pageMargins left="0.39370078740157483" right="0.19685039370078741" top="0.59055118110236227" bottom="0.78740157480314965" header="0" footer="0"/>
  <pageSetup paperSize="9" scale="6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27"/>
  <sheetViews>
    <sheetView showGridLines="0" topLeftCell="A26" zoomScale="85" workbookViewId="0">
      <selection activeCell="D33" sqref="D33:J33"/>
    </sheetView>
  </sheetViews>
  <sheetFormatPr baseColWidth="10" defaultRowHeight="12.75"/>
  <cols>
    <col min="1" max="1" width="3.375" style="58" customWidth="1"/>
    <col min="2" max="2" width="24.5" style="58" customWidth="1"/>
    <col min="3" max="3" width="24.75" style="58" customWidth="1"/>
    <col min="4" max="4" width="6.25" style="1" customWidth="1"/>
    <col min="5" max="17" width="5.125" style="58" customWidth="1"/>
    <col min="18" max="16384" width="11" style="58"/>
  </cols>
  <sheetData>
    <row r="1" spans="1:17" s="39" customFormat="1" ht="26.25" customHeight="1">
      <c r="B1" s="40" t="e">
        <f>+#REF!</f>
        <v>#REF!</v>
      </c>
      <c r="D1" s="6"/>
    </row>
    <row r="2" spans="1:17" s="41" customFormat="1" ht="18.75" customHeight="1">
      <c r="B2" s="41" t="s">
        <v>332</v>
      </c>
      <c r="D2" s="5"/>
    </row>
    <row r="3" spans="1:17" s="42" customFormat="1" ht="17.25" customHeight="1">
      <c r="B3" s="42" t="s">
        <v>5</v>
      </c>
      <c r="D3" s="3"/>
    </row>
    <row r="4" spans="1:17" s="43" customFormat="1" ht="19.5" customHeight="1">
      <c r="D4" s="10">
        <f t="shared" ref="D4:J4" si="0">SUM(D5:D30)</f>
        <v>13</v>
      </c>
      <c r="E4" s="10">
        <f t="shared" si="0"/>
        <v>11</v>
      </c>
      <c r="F4" s="10">
        <f t="shared" si="0"/>
        <v>22</v>
      </c>
      <c r="G4" s="10">
        <f t="shared" si="0"/>
        <v>11</v>
      </c>
      <c r="H4" s="10">
        <f t="shared" si="0"/>
        <v>25</v>
      </c>
      <c r="I4" s="10">
        <f t="shared" si="0"/>
        <v>19</v>
      </c>
      <c r="J4" s="10">
        <f t="shared" si="0"/>
        <v>22</v>
      </c>
    </row>
    <row r="5" spans="1:17" s="43" customFormat="1" ht="15" customHeight="1">
      <c r="A5" s="44" t="s">
        <v>0</v>
      </c>
      <c r="B5" s="44" t="s">
        <v>3</v>
      </c>
      <c r="C5" s="45" t="s">
        <v>2</v>
      </c>
      <c r="D5" s="13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 s="43" customFormat="1" ht="18" customHeight="1">
      <c r="A6" s="47">
        <v>1</v>
      </c>
      <c r="B6" s="46" t="s">
        <v>222</v>
      </c>
      <c r="C6" s="46" t="s">
        <v>223</v>
      </c>
      <c r="D6" s="17">
        <v>1</v>
      </c>
      <c r="E6" s="46">
        <v>1</v>
      </c>
      <c r="F6" s="46">
        <v>1</v>
      </c>
      <c r="G6" s="46"/>
      <c r="H6" s="46">
        <v>1</v>
      </c>
      <c r="I6" s="46"/>
      <c r="J6" s="46">
        <v>1</v>
      </c>
      <c r="K6" s="46"/>
      <c r="L6" s="46"/>
      <c r="M6" s="46"/>
      <c r="N6" s="46"/>
      <c r="O6" s="46"/>
      <c r="P6" s="46"/>
      <c r="Q6" s="46"/>
    </row>
    <row r="7" spans="1:17" s="43" customFormat="1" ht="18" customHeight="1">
      <c r="A7" s="47">
        <v>2</v>
      </c>
      <c r="B7" s="48" t="s">
        <v>254</v>
      </c>
      <c r="C7" s="49" t="s">
        <v>255</v>
      </c>
      <c r="D7" s="17"/>
      <c r="E7" s="46"/>
      <c r="F7" s="46">
        <v>1</v>
      </c>
      <c r="G7" s="46"/>
      <c r="H7" s="46">
        <v>1</v>
      </c>
      <c r="I7" s="46">
        <v>1</v>
      </c>
      <c r="J7" s="46">
        <v>1</v>
      </c>
      <c r="K7" s="46"/>
      <c r="L7" s="46"/>
      <c r="M7" s="46"/>
      <c r="N7" s="46"/>
      <c r="O7" s="46"/>
      <c r="P7" s="46"/>
      <c r="Q7" s="46"/>
    </row>
    <row r="8" spans="1:17" s="43" customFormat="1" ht="18" customHeight="1">
      <c r="A8" s="47">
        <v>3</v>
      </c>
      <c r="B8" s="50" t="s">
        <v>318</v>
      </c>
      <c r="C8" s="49" t="s">
        <v>319</v>
      </c>
      <c r="D8" s="14"/>
      <c r="E8" s="46"/>
      <c r="F8" s="46">
        <v>1</v>
      </c>
      <c r="G8" s="46"/>
      <c r="H8" s="46">
        <v>1</v>
      </c>
      <c r="I8" s="46">
        <v>1</v>
      </c>
      <c r="J8" s="46">
        <v>1</v>
      </c>
      <c r="K8" s="46"/>
      <c r="L8" s="46"/>
      <c r="M8" s="46"/>
      <c r="N8" s="46"/>
      <c r="O8" s="46"/>
      <c r="P8" s="46"/>
      <c r="Q8" s="46"/>
    </row>
    <row r="9" spans="1:17" s="43" customFormat="1" ht="18" customHeight="1">
      <c r="A9" s="47">
        <v>4</v>
      </c>
      <c r="B9" s="51" t="s">
        <v>320</v>
      </c>
      <c r="C9" s="49" t="s">
        <v>328</v>
      </c>
      <c r="D9" s="17">
        <v>1</v>
      </c>
      <c r="E9" s="46">
        <v>1</v>
      </c>
      <c r="F9" s="46">
        <v>1</v>
      </c>
      <c r="G9" s="46"/>
      <c r="H9" s="46">
        <v>1</v>
      </c>
      <c r="I9" s="46">
        <v>1</v>
      </c>
      <c r="J9" s="46">
        <v>1</v>
      </c>
      <c r="K9" s="46"/>
      <c r="L9" s="46"/>
      <c r="M9" s="46"/>
      <c r="N9" s="46"/>
      <c r="O9" s="46"/>
      <c r="P9" s="46"/>
      <c r="Q9" s="46"/>
    </row>
    <row r="10" spans="1:17" s="43" customFormat="1" ht="18" customHeight="1">
      <c r="A10" s="47">
        <v>5</v>
      </c>
      <c r="B10" s="48" t="s">
        <v>241</v>
      </c>
      <c r="C10" s="49" t="s">
        <v>242</v>
      </c>
      <c r="D10" s="17"/>
      <c r="E10" s="46"/>
      <c r="F10" s="46"/>
      <c r="G10" s="46"/>
      <c r="H10" s="46">
        <v>1</v>
      </c>
      <c r="I10" s="46"/>
      <c r="J10" s="46">
        <v>1</v>
      </c>
      <c r="K10" s="46"/>
      <c r="L10" s="46"/>
      <c r="M10" s="46"/>
      <c r="N10" s="46"/>
      <c r="O10" s="46"/>
      <c r="P10" s="46"/>
      <c r="Q10" s="46"/>
    </row>
    <row r="11" spans="1:17" s="43" customFormat="1" ht="18" customHeight="1">
      <c r="A11" s="47">
        <v>6</v>
      </c>
      <c r="B11" s="48" t="s">
        <v>281</v>
      </c>
      <c r="C11" s="49" t="s">
        <v>282</v>
      </c>
      <c r="D11" s="17"/>
      <c r="E11" s="46">
        <v>1</v>
      </c>
      <c r="F11" s="46">
        <v>1</v>
      </c>
      <c r="G11" s="46"/>
      <c r="H11" s="46">
        <v>1</v>
      </c>
      <c r="I11" s="46">
        <v>1</v>
      </c>
      <c r="J11" s="46">
        <v>1</v>
      </c>
      <c r="K11" s="46"/>
      <c r="L11" s="46"/>
      <c r="M11" s="46"/>
      <c r="N11" s="46"/>
      <c r="O11" s="46"/>
      <c r="P11" s="46"/>
      <c r="Q11" s="46"/>
    </row>
    <row r="12" spans="1:17" s="43" customFormat="1" ht="18" customHeight="1">
      <c r="A12" s="47">
        <v>7</v>
      </c>
      <c r="B12" s="46" t="s">
        <v>137</v>
      </c>
      <c r="C12" s="52" t="s">
        <v>138</v>
      </c>
      <c r="D12" s="17"/>
      <c r="E12" s="46"/>
      <c r="F12" s="46">
        <v>1</v>
      </c>
      <c r="G12" s="46"/>
      <c r="H12" s="46">
        <v>1</v>
      </c>
      <c r="I12" s="46"/>
      <c r="J12" s="46"/>
      <c r="K12" s="46"/>
      <c r="L12" s="46"/>
      <c r="M12" s="46"/>
      <c r="N12" s="46"/>
      <c r="O12" s="46"/>
      <c r="P12" s="46"/>
      <c r="Q12" s="46"/>
    </row>
    <row r="13" spans="1:17" s="43" customFormat="1" ht="18" customHeight="1">
      <c r="A13" s="47">
        <v>8</v>
      </c>
      <c r="B13" s="48" t="s">
        <v>278</v>
      </c>
      <c r="C13" s="53" t="s">
        <v>279</v>
      </c>
      <c r="D13" s="14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/>
      <c r="L13" s="46"/>
      <c r="M13" s="46"/>
      <c r="N13" s="46"/>
      <c r="O13" s="46"/>
      <c r="P13" s="46"/>
      <c r="Q13" s="46"/>
    </row>
    <row r="14" spans="1:17" s="43" customFormat="1" ht="18" customHeight="1">
      <c r="A14" s="47">
        <v>9</v>
      </c>
      <c r="B14" s="46" t="s">
        <v>139</v>
      </c>
      <c r="C14" s="53" t="s">
        <v>140</v>
      </c>
      <c r="D14" s="17">
        <v>1</v>
      </c>
      <c r="E14" s="46">
        <v>1</v>
      </c>
      <c r="F14" s="46">
        <v>1</v>
      </c>
      <c r="G14" s="46"/>
      <c r="H14" s="46">
        <v>1</v>
      </c>
      <c r="I14" s="46"/>
      <c r="J14" s="46">
        <v>1</v>
      </c>
      <c r="K14" s="46"/>
      <c r="L14" s="46"/>
      <c r="M14" s="46"/>
      <c r="N14" s="46"/>
      <c r="O14" s="46"/>
      <c r="P14" s="46"/>
      <c r="Q14" s="46"/>
    </row>
    <row r="15" spans="1:17" s="43" customFormat="1" ht="18" customHeight="1">
      <c r="A15" s="47">
        <v>10</v>
      </c>
      <c r="B15" s="46" t="s">
        <v>124</v>
      </c>
      <c r="C15" s="52" t="s">
        <v>136</v>
      </c>
      <c r="D15" s="24"/>
      <c r="E15" s="46"/>
      <c r="F15" s="46">
        <v>1</v>
      </c>
      <c r="G15" s="46">
        <v>1</v>
      </c>
      <c r="H15" s="46">
        <v>1</v>
      </c>
      <c r="I15" s="46">
        <v>1</v>
      </c>
      <c r="J15" s="46">
        <v>1</v>
      </c>
      <c r="K15" s="46"/>
      <c r="L15" s="46"/>
      <c r="M15" s="46"/>
      <c r="N15" s="46"/>
      <c r="O15" s="46"/>
      <c r="P15" s="46"/>
      <c r="Q15" s="46"/>
    </row>
    <row r="16" spans="1:17" s="43" customFormat="1" ht="18" customHeight="1">
      <c r="A16" s="47">
        <v>11</v>
      </c>
      <c r="B16" s="48" t="s">
        <v>285</v>
      </c>
      <c r="C16" s="53" t="s">
        <v>286</v>
      </c>
      <c r="D16" s="24"/>
      <c r="E16" s="46"/>
      <c r="F16" s="46"/>
      <c r="G16" s="46"/>
      <c r="H16" s="46">
        <v>1</v>
      </c>
      <c r="I16" s="46">
        <v>1</v>
      </c>
      <c r="J16" s="46">
        <v>1</v>
      </c>
      <c r="K16" s="46"/>
      <c r="L16" s="46"/>
      <c r="M16" s="46"/>
      <c r="N16" s="46"/>
      <c r="O16" s="46"/>
      <c r="P16" s="46"/>
      <c r="Q16" s="46"/>
    </row>
    <row r="17" spans="1:17" s="43" customFormat="1" ht="18" customHeight="1">
      <c r="A17" s="47">
        <v>12</v>
      </c>
      <c r="B17" s="46" t="s">
        <v>112</v>
      </c>
      <c r="C17" s="49" t="s">
        <v>133</v>
      </c>
      <c r="D17" s="24">
        <v>1</v>
      </c>
      <c r="E17" s="46">
        <v>1</v>
      </c>
      <c r="F17" s="46">
        <v>1</v>
      </c>
      <c r="G17" s="46">
        <v>1</v>
      </c>
      <c r="H17" s="46">
        <v>1</v>
      </c>
      <c r="I17" s="46">
        <v>1</v>
      </c>
      <c r="J17" s="46">
        <v>1</v>
      </c>
      <c r="K17" s="46"/>
      <c r="L17" s="46"/>
      <c r="M17" s="46"/>
      <c r="N17" s="46"/>
      <c r="O17" s="46"/>
      <c r="P17" s="46"/>
      <c r="Q17" s="46"/>
    </row>
    <row r="18" spans="1:17" s="43" customFormat="1" ht="18" customHeight="1">
      <c r="A18" s="47">
        <v>13</v>
      </c>
      <c r="B18" s="46" t="s">
        <v>16</v>
      </c>
      <c r="C18" s="46" t="s">
        <v>17</v>
      </c>
      <c r="D18" s="25">
        <v>1</v>
      </c>
      <c r="E18" s="46"/>
      <c r="F18" s="46">
        <v>1</v>
      </c>
      <c r="G18" s="46">
        <v>1</v>
      </c>
      <c r="H18" s="46">
        <v>1</v>
      </c>
      <c r="I18" s="46">
        <v>1</v>
      </c>
      <c r="J18" s="46"/>
      <c r="K18" s="46"/>
      <c r="L18" s="46"/>
      <c r="M18" s="46"/>
      <c r="N18" s="46"/>
      <c r="O18" s="46"/>
      <c r="P18" s="46"/>
      <c r="Q18" s="46"/>
    </row>
    <row r="19" spans="1:17" s="43" customFormat="1" ht="18" customHeight="1">
      <c r="A19" s="47">
        <v>14</v>
      </c>
      <c r="B19" s="48" t="s">
        <v>122</v>
      </c>
      <c r="C19" s="49" t="s">
        <v>125</v>
      </c>
      <c r="D19" s="24">
        <v>1</v>
      </c>
      <c r="E19" s="46">
        <v>1</v>
      </c>
      <c r="F19" s="46"/>
      <c r="G19" s="46"/>
      <c r="H19" s="46">
        <v>1</v>
      </c>
      <c r="I19" s="46">
        <v>1</v>
      </c>
      <c r="J19" s="46">
        <v>1</v>
      </c>
      <c r="K19" s="46"/>
      <c r="L19" s="46"/>
      <c r="M19" s="46"/>
      <c r="N19" s="46"/>
      <c r="O19" s="46"/>
      <c r="P19" s="46"/>
      <c r="Q19" s="46"/>
    </row>
    <row r="20" spans="1:17" s="43" customFormat="1" ht="18" customHeight="1">
      <c r="A20" s="47">
        <v>15</v>
      </c>
      <c r="B20" s="48" t="s">
        <v>243</v>
      </c>
      <c r="C20" s="49" t="s">
        <v>244</v>
      </c>
      <c r="D20" s="24">
        <v>1</v>
      </c>
      <c r="E20" s="46">
        <v>1</v>
      </c>
      <c r="F20" s="46">
        <v>1</v>
      </c>
      <c r="G20" s="46">
        <v>1</v>
      </c>
      <c r="H20" s="46">
        <v>1</v>
      </c>
      <c r="I20" s="46">
        <v>1</v>
      </c>
      <c r="J20" s="46">
        <v>1</v>
      </c>
      <c r="K20" s="46"/>
      <c r="L20" s="46"/>
      <c r="M20" s="46"/>
      <c r="N20" s="46"/>
      <c r="O20" s="46"/>
      <c r="P20" s="46"/>
      <c r="Q20" s="46"/>
    </row>
    <row r="21" spans="1:17" s="43" customFormat="1" ht="18" customHeight="1">
      <c r="A21" s="47">
        <v>16</v>
      </c>
      <c r="B21" s="51" t="s">
        <v>354</v>
      </c>
      <c r="C21" s="49" t="s">
        <v>355</v>
      </c>
      <c r="D21" s="35">
        <v>1</v>
      </c>
      <c r="E21" s="46"/>
      <c r="F21" s="46">
        <v>1</v>
      </c>
      <c r="G21" s="46">
        <v>1</v>
      </c>
      <c r="H21" s="46">
        <v>1</v>
      </c>
      <c r="I21" s="46">
        <v>1</v>
      </c>
      <c r="J21" s="46">
        <v>1</v>
      </c>
      <c r="K21" s="46"/>
      <c r="L21" s="46"/>
      <c r="M21" s="46"/>
      <c r="N21" s="46"/>
      <c r="O21" s="46"/>
      <c r="P21" s="46"/>
      <c r="Q21" s="46"/>
    </row>
    <row r="22" spans="1:17" s="43" customFormat="1" ht="18" customHeight="1">
      <c r="A22" s="47">
        <v>17</v>
      </c>
      <c r="B22" s="48" t="s">
        <v>289</v>
      </c>
      <c r="C22" s="53" t="s">
        <v>290</v>
      </c>
      <c r="D22" s="24">
        <v>1</v>
      </c>
      <c r="E22" s="46"/>
      <c r="F22" s="46">
        <v>1</v>
      </c>
      <c r="G22" s="46">
        <v>1</v>
      </c>
      <c r="H22" s="46">
        <v>1</v>
      </c>
      <c r="I22" s="46">
        <v>1</v>
      </c>
      <c r="J22" s="46">
        <v>1</v>
      </c>
      <c r="K22" s="46"/>
      <c r="L22" s="46"/>
      <c r="M22" s="46"/>
      <c r="N22" s="46"/>
      <c r="O22" s="46"/>
      <c r="P22" s="46"/>
      <c r="Q22" s="46"/>
    </row>
    <row r="23" spans="1:17" s="43" customFormat="1" ht="18" customHeight="1">
      <c r="A23" s="47">
        <v>18</v>
      </c>
      <c r="B23" s="54" t="s">
        <v>366</v>
      </c>
      <c r="C23" s="55" t="s">
        <v>367</v>
      </c>
      <c r="D23" s="25"/>
      <c r="E23" s="46"/>
      <c r="F23" s="46">
        <v>1</v>
      </c>
      <c r="G23" s="46"/>
      <c r="H23" s="46">
        <v>1</v>
      </c>
      <c r="I23" s="46"/>
      <c r="J23" s="46">
        <v>1</v>
      </c>
      <c r="K23" s="46"/>
      <c r="L23" s="46"/>
      <c r="M23" s="46"/>
      <c r="N23" s="46"/>
      <c r="O23" s="46"/>
      <c r="P23" s="46"/>
      <c r="Q23" s="46"/>
    </row>
    <row r="24" spans="1:17" s="43" customFormat="1" ht="18" customHeight="1">
      <c r="A24" s="47">
        <v>19</v>
      </c>
      <c r="B24" s="51" t="s">
        <v>329</v>
      </c>
      <c r="C24" s="53" t="s">
        <v>330</v>
      </c>
      <c r="D24" s="24"/>
      <c r="E24" s="46">
        <v>1</v>
      </c>
      <c r="F24" s="46">
        <v>1</v>
      </c>
      <c r="G24" s="46"/>
      <c r="H24" s="46">
        <v>1</v>
      </c>
      <c r="I24" s="46">
        <v>1</v>
      </c>
      <c r="J24" s="46">
        <v>1</v>
      </c>
      <c r="K24" s="46"/>
      <c r="L24" s="46"/>
      <c r="M24" s="46"/>
      <c r="N24" s="46"/>
      <c r="O24" s="46"/>
      <c r="P24" s="46"/>
      <c r="Q24" s="46"/>
    </row>
    <row r="25" spans="1:17" s="43" customFormat="1" ht="18" customHeight="1">
      <c r="A25" s="47">
        <v>20</v>
      </c>
      <c r="B25" s="46" t="s">
        <v>126</v>
      </c>
      <c r="C25" s="52" t="s">
        <v>127</v>
      </c>
      <c r="D25" s="24">
        <v>1</v>
      </c>
      <c r="E25" s="46">
        <v>1</v>
      </c>
      <c r="F25" s="46">
        <v>1</v>
      </c>
      <c r="G25" s="46">
        <v>1</v>
      </c>
      <c r="H25" s="46">
        <v>1</v>
      </c>
      <c r="I25" s="46">
        <v>1</v>
      </c>
      <c r="J25" s="46">
        <v>1</v>
      </c>
      <c r="K25" s="46"/>
      <c r="L25" s="46"/>
      <c r="M25" s="46"/>
      <c r="N25" s="46"/>
      <c r="O25" s="46"/>
      <c r="P25" s="46"/>
      <c r="Q25" s="46"/>
    </row>
    <row r="26" spans="1:17" s="43" customFormat="1" ht="18" customHeight="1">
      <c r="A26" s="47">
        <v>21</v>
      </c>
      <c r="B26" s="46" t="s">
        <v>36</v>
      </c>
      <c r="C26" s="52" t="s">
        <v>37</v>
      </c>
      <c r="D26" s="24">
        <v>1</v>
      </c>
      <c r="E26" s="46"/>
      <c r="F26" s="46">
        <v>1</v>
      </c>
      <c r="G26" s="46">
        <v>1</v>
      </c>
      <c r="H26" s="46">
        <v>1</v>
      </c>
      <c r="I26" s="46">
        <v>1</v>
      </c>
      <c r="J26" s="46">
        <v>1</v>
      </c>
      <c r="K26" s="46"/>
      <c r="L26" s="46"/>
      <c r="M26" s="46"/>
      <c r="N26" s="46"/>
      <c r="O26" s="46"/>
      <c r="P26" s="46"/>
      <c r="Q26" s="46"/>
    </row>
    <row r="27" spans="1:17" s="43" customFormat="1" ht="18" customHeight="1">
      <c r="A27" s="47">
        <v>22</v>
      </c>
      <c r="B27" s="51" t="s">
        <v>352</v>
      </c>
      <c r="C27" s="53" t="s">
        <v>353</v>
      </c>
      <c r="D27" s="24"/>
      <c r="E27" s="46">
        <v>1</v>
      </c>
      <c r="F27" s="46">
        <v>1</v>
      </c>
      <c r="G27" s="46"/>
      <c r="H27" s="46">
        <v>1</v>
      </c>
      <c r="I27" s="46">
        <v>1</v>
      </c>
      <c r="J27" s="46">
        <v>1</v>
      </c>
      <c r="K27" s="46"/>
      <c r="L27" s="46"/>
      <c r="M27" s="46"/>
      <c r="N27" s="46"/>
      <c r="O27" s="46"/>
      <c r="P27" s="46"/>
      <c r="Q27" s="46"/>
    </row>
    <row r="28" spans="1:17" s="43" customFormat="1" ht="18" customHeight="1">
      <c r="A28" s="47">
        <v>23</v>
      </c>
      <c r="B28" s="46" t="s">
        <v>212</v>
      </c>
      <c r="C28" s="52" t="s">
        <v>220</v>
      </c>
      <c r="D28" s="24"/>
      <c r="E28" s="46"/>
      <c r="F28" s="46">
        <v>1</v>
      </c>
      <c r="G28" s="46"/>
      <c r="H28" s="46">
        <v>1</v>
      </c>
      <c r="I28" s="46">
        <v>1</v>
      </c>
      <c r="J28" s="46">
        <v>1</v>
      </c>
      <c r="K28" s="46"/>
      <c r="L28" s="46"/>
      <c r="M28" s="46"/>
      <c r="N28" s="46"/>
      <c r="O28" s="46"/>
      <c r="P28" s="46"/>
      <c r="Q28" s="46"/>
    </row>
    <row r="29" spans="1:17" s="43" customFormat="1" ht="18" customHeight="1">
      <c r="A29" s="47">
        <v>24</v>
      </c>
      <c r="B29" s="46" t="s">
        <v>128</v>
      </c>
      <c r="C29" s="53" t="s">
        <v>129</v>
      </c>
      <c r="D29" s="24"/>
      <c r="E29" s="46"/>
      <c r="F29" s="46">
        <v>1</v>
      </c>
      <c r="G29" s="46">
        <v>1</v>
      </c>
      <c r="H29" s="46">
        <v>1</v>
      </c>
      <c r="I29" s="46"/>
      <c r="J29" s="46"/>
      <c r="K29" s="46"/>
      <c r="L29" s="46"/>
      <c r="M29" s="46"/>
      <c r="N29" s="46"/>
      <c r="O29" s="46"/>
      <c r="P29" s="46"/>
      <c r="Q29" s="46"/>
    </row>
    <row r="30" spans="1:17" s="43" customFormat="1" ht="18" customHeight="1">
      <c r="A30" s="47">
        <v>25</v>
      </c>
      <c r="B30" s="46" t="s">
        <v>224</v>
      </c>
      <c r="C30" s="53" t="s">
        <v>225</v>
      </c>
      <c r="D30" s="17">
        <v>1</v>
      </c>
      <c r="E30" s="46"/>
      <c r="F30" s="46">
        <v>1</v>
      </c>
      <c r="G30" s="46">
        <v>1</v>
      </c>
      <c r="H30" s="46">
        <v>1</v>
      </c>
      <c r="I30" s="46">
        <v>1</v>
      </c>
      <c r="J30" s="46">
        <v>1</v>
      </c>
      <c r="K30" s="46"/>
      <c r="L30" s="46"/>
      <c r="M30" s="46"/>
      <c r="N30" s="46"/>
      <c r="O30" s="46"/>
      <c r="P30" s="46"/>
      <c r="Q30" s="46"/>
    </row>
    <row r="31" spans="1:17" s="43" customFormat="1" ht="18" customHeight="1">
      <c r="A31" s="47"/>
      <c r="B31" s="46"/>
      <c r="C31" s="53"/>
      <c r="D31" s="24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  <row r="32" spans="1:17" s="43" customFormat="1" ht="18" customHeight="1">
      <c r="A32" s="47"/>
      <c r="B32" s="46"/>
      <c r="C32" s="53"/>
      <c r="D32" s="24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43" customFormat="1" ht="18" customHeight="1">
      <c r="A33" s="47"/>
      <c r="B33" s="56"/>
      <c r="C33" s="53"/>
      <c r="D33" s="10">
        <f t="shared" ref="D33:J33" si="1">SUM(D34:D59)</f>
        <v>8</v>
      </c>
      <c r="E33" s="10">
        <f t="shared" si="1"/>
        <v>11</v>
      </c>
      <c r="F33" s="10">
        <f t="shared" si="1"/>
        <v>22</v>
      </c>
      <c r="G33" s="10">
        <f t="shared" si="1"/>
        <v>14</v>
      </c>
      <c r="H33" s="10">
        <f t="shared" si="1"/>
        <v>24</v>
      </c>
      <c r="I33" s="10">
        <f t="shared" si="1"/>
        <v>24</v>
      </c>
      <c r="J33" s="10">
        <f t="shared" si="1"/>
        <v>23</v>
      </c>
      <c r="K33" s="46"/>
      <c r="L33" s="46"/>
      <c r="M33" s="46"/>
      <c r="N33" s="46"/>
      <c r="O33" s="46"/>
      <c r="P33" s="46"/>
      <c r="Q33" s="46"/>
    </row>
    <row r="34" spans="1:17" s="10" customFormat="1" ht="18" customHeight="1">
      <c r="A34" s="15">
        <v>1</v>
      </c>
      <c r="B34" s="22" t="s">
        <v>283</v>
      </c>
      <c r="C34" s="17" t="s">
        <v>284</v>
      </c>
      <c r="D34" s="17">
        <v>1</v>
      </c>
      <c r="E34" s="46"/>
      <c r="F34" s="46"/>
      <c r="G34" s="46"/>
      <c r="H34" s="46"/>
      <c r="I34" s="46">
        <v>1</v>
      </c>
      <c r="J34" s="46"/>
      <c r="K34" s="46"/>
      <c r="L34" s="46"/>
      <c r="M34" s="46"/>
      <c r="N34" s="46"/>
      <c r="O34" s="46"/>
      <c r="P34" s="46"/>
      <c r="Q34" s="46"/>
    </row>
    <row r="35" spans="1:17" s="10" customFormat="1" ht="18" customHeight="1">
      <c r="A35" s="15">
        <v>2</v>
      </c>
      <c r="B35" s="32" t="s">
        <v>308</v>
      </c>
      <c r="C35" s="17" t="s">
        <v>226</v>
      </c>
      <c r="D35" s="17">
        <v>1</v>
      </c>
      <c r="E35" s="46">
        <v>1</v>
      </c>
      <c r="F35" s="46">
        <v>1</v>
      </c>
      <c r="G35" s="46"/>
      <c r="H35" s="46">
        <v>1</v>
      </c>
      <c r="I35" s="46">
        <v>1</v>
      </c>
      <c r="J35" s="46">
        <v>1</v>
      </c>
      <c r="K35" s="46"/>
      <c r="L35" s="46"/>
      <c r="M35" s="46"/>
      <c r="N35" s="46"/>
      <c r="O35" s="46"/>
      <c r="P35" s="46"/>
      <c r="Q35" s="46"/>
    </row>
    <row r="36" spans="1:17" s="10" customFormat="1" ht="18" customHeight="1">
      <c r="A36" s="15">
        <v>3</v>
      </c>
      <c r="B36" s="21" t="s">
        <v>197</v>
      </c>
      <c r="C36" s="14" t="s">
        <v>141</v>
      </c>
      <c r="D36" s="14"/>
      <c r="E36" s="46"/>
      <c r="F36" s="46">
        <v>1</v>
      </c>
      <c r="G36" s="46"/>
      <c r="H36" s="46">
        <v>1</v>
      </c>
      <c r="I36" s="46">
        <v>1</v>
      </c>
      <c r="J36" s="46">
        <v>1</v>
      </c>
      <c r="K36" s="46"/>
      <c r="L36" s="46"/>
      <c r="M36" s="46"/>
      <c r="N36" s="46"/>
      <c r="O36" s="46"/>
      <c r="P36" s="46"/>
      <c r="Q36" s="46"/>
    </row>
    <row r="37" spans="1:17" s="10" customFormat="1" ht="18" customHeight="1">
      <c r="A37" s="15">
        <v>4</v>
      </c>
      <c r="B37" s="32" t="s">
        <v>356</v>
      </c>
      <c r="C37" s="17" t="s">
        <v>357</v>
      </c>
      <c r="D37" s="17">
        <v>1</v>
      </c>
      <c r="E37" s="46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/>
      <c r="L37" s="46"/>
      <c r="M37" s="46"/>
      <c r="N37" s="46"/>
      <c r="O37" s="46"/>
      <c r="P37" s="46"/>
      <c r="Q37" s="46"/>
    </row>
    <row r="38" spans="1:17" s="10" customFormat="1" ht="18" customHeight="1">
      <c r="A38" s="15">
        <v>5</v>
      </c>
      <c r="B38" s="21" t="s">
        <v>213</v>
      </c>
      <c r="C38" s="17" t="s">
        <v>218</v>
      </c>
      <c r="D38" s="17"/>
      <c r="E38" s="46"/>
      <c r="F38" s="46">
        <v>1</v>
      </c>
      <c r="G38" s="46">
        <v>1</v>
      </c>
      <c r="H38" s="46">
        <v>1</v>
      </c>
      <c r="I38" s="46">
        <v>1</v>
      </c>
      <c r="J38" s="46">
        <v>1</v>
      </c>
      <c r="K38" s="46"/>
      <c r="L38" s="46"/>
      <c r="M38" s="46"/>
      <c r="N38" s="46"/>
      <c r="O38" s="46"/>
      <c r="P38" s="46"/>
      <c r="Q38" s="46"/>
    </row>
    <row r="39" spans="1:17" s="10" customFormat="1" ht="18" customHeight="1">
      <c r="A39" s="15">
        <v>6</v>
      </c>
      <c r="B39" s="22" t="s">
        <v>240</v>
      </c>
      <c r="C39" s="17" t="s">
        <v>228</v>
      </c>
      <c r="D39" s="17"/>
      <c r="E39" s="46">
        <v>1</v>
      </c>
      <c r="F39" s="46">
        <v>1</v>
      </c>
      <c r="G39" s="46">
        <v>1</v>
      </c>
      <c r="H39" s="46">
        <v>1</v>
      </c>
      <c r="I39" s="46">
        <v>1</v>
      </c>
      <c r="J39" s="46">
        <v>1</v>
      </c>
      <c r="K39" s="46"/>
      <c r="L39" s="46"/>
      <c r="M39" s="46"/>
      <c r="N39" s="46"/>
      <c r="O39" s="46"/>
      <c r="P39" s="46"/>
      <c r="Q39" s="46"/>
    </row>
    <row r="40" spans="1:17" s="10" customFormat="1" ht="18" customHeight="1">
      <c r="A40" s="15">
        <v>7</v>
      </c>
      <c r="B40" s="21" t="s">
        <v>215</v>
      </c>
      <c r="C40" s="17" t="s">
        <v>216</v>
      </c>
      <c r="D40" s="17"/>
      <c r="E40" s="46"/>
      <c r="F40" s="46">
        <v>1</v>
      </c>
      <c r="G40" s="46">
        <v>1</v>
      </c>
      <c r="H40" s="46">
        <v>1</v>
      </c>
      <c r="I40" s="46">
        <v>1</v>
      </c>
      <c r="J40" s="46">
        <v>1</v>
      </c>
      <c r="K40" s="46"/>
      <c r="L40" s="46"/>
      <c r="M40" s="46"/>
      <c r="N40" s="46"/>
      <c r="O40" s="46"/>
      <c r="P40" s="46"/>
      <c r="Q40" s="46"/>
    </row>
    <row r="41" spans="1:17" s="10" customFormat="1" ht="18" customHeight="1">
      <c r="A41" s="15">
        <v>8</v>
      </c>
      <c r="B41" s="21" t="s">
        <v>113</v>
      </c>
      <c r="C41" s="14" t="s">
        <v>130</v>
      </c>
      <c r="D41" s="14">
        <v>1</v>
      </c>
      <c r="E41" s="46">
        <v>1</v>
      </c>
      <c r="F41" s="46">
        <v>1</v>
      </c>
      <c r="G41" s="46">
        <v>1</v>
      </c>
      <c r="H41" s="46">
        <v>1</v>
      </c>
      <c r="I41" s="46">
        <v>1</v>
      </c>
      <c r="J41" s="46">
        <v>1</v>
      </c>
      <c r="K41" s="46"/>
      <c r="L41" s="46"/>
      <c r="M41" s="46"/>
      <c r="N41" s="46"/>
      <c r="O41" s="46"/>
      <c r="P41" s="46"/>
      <c r="Q41" s="46"/>
    </row>
    <row r="42" spans="1:17" s="10" customFormat="1" ht="18" customHeight="1">
      <c r="A42" s="15">
        <v>9</v>
      </c>
      <c r="B42" s="21" t="s">
        <v>214</v>
      </c>
      <c r="C42" s="17" t="s">
        <v>217</v>
      </c>
      <c r="D42" s="17"/>
      <c r="E42" s="46"/>
      <c r="F42" s="46">
        <v>1</v>
      </c>
      <c r="G42" s="46"/>
      <c r="H42" s="46">
        <v>1</v>
      </c>
      <c r="I42" s="46">
        <v>1</v>
      </c>
      <c r="J42" s="46"/>
      <c r="K42" s="46"/>
      <c r="L42" s="46"/>
      <c r="M42" s="46"/>
      <c r="N42" s="46"/>
      <c r="O42" s="46"/>
      <c r="P42" s="46"/>
      <c r="Q42" s="46"/>
    </row>
    <row r="43" spans="1:17" s="10" customFormat="1" ht="18" customHeight="1">
      <c r="A43" s="15">
        <v>10</v>
      </c>
      <c r="B43" s="21" t="s">
        <v>134</v>
      </c>
      <c r="C43" s="24" t="s">
        <v>135</v>
      </c>
      <c r="D43" s="24"/>
      <c r="E43" s="46"/>
      <c r="F43" s="46"/>
      <c r="G43" s="46">
        <v>1</v>
      </c>
      <c r="H43" s="46">
        <v>1</v>
      </c>
      <c r="I43" s="46">
        <v>1</v>
      </c>
      <c r="J43" s="46">
        <v>1</v>
      </c>
      <c r="K43" s="46"/>
      <c r="L43" s="46"/>
      <c r="M43" s="46"/>
      <c r="N43" s="46"/>
      <c r="O43" s="46"/>
      <c r="P43" s="46"/>
      <c r="Q43" s="46"/>
    </row>
    <row r="44" spans="1:17" s="10" customFormat="1" ht="18" customHeight="1">
      <c r="A44" s="15">
        <v>11</v>
      </c>
      <c r="B44" s="21" t="s">
        <v>198</v>
      </c>
      <c r="C44" s="24" t="s">
        <v>221</v>
      </c>
      <c r="D44" s="24">
        <v>1</v>
      </c>
      <c r="E44" s="46">
        <v>1</v>
      </c>
      <c r="F44" s="46">
        <v>1</v>
      </c>
      <c r="G44" s="46">
        <v>1</v>
      </c>
      <c r="H44" s="46">
        <v>1</v>
      </c>
      <c r="I44" s="46">
        <v>1</v>
      </c>
      <c r="J44" s="46">
        <v>1</v>
      </c>
      <c r="K44" s="46"/>
      <c r="L44" s="46"/>
      <c r="M44" s="46"/>
      <c r="N44" s="46"/>
      <c r="O44" s="46"/>
      <c r="P44" s="46"/>
      <c r="Q44" s="46"/>
    </row>
    <row r="45" spans="1:17" s="10" customFormat="1" ht="18" customHeight="1">
      <c r="A45" s="15">
        <v>12</v>
      </c>
      <c r="B45" s="22" t="s">
        <v>287</v>
      </c>
      <c r="C45" s="24" t="s">
        <v>288</v>
      </c>
      <c r="D45" s="24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  <c r="K45" s="46"/>
      <c r="L45" s="46"/>
      <c r="M45" s="46"/>
      <c r="N45" s="46"/>
      <c r="O45" s="46"/>
      <c r="P45" s="46"/>
      <c r="Q45" s="46"/>
    </row>
    <row r="46" spans="1:17" s="10" customFormat="1" ht="18" customHeight="1">
      <c r="A46" s="15">
        <v>13</v>
      </c>
      <c r="B46" s="21" t="s">
        <v>163</v>
      </c>
      <c r="C46" s="25" t="s">
        <v>219</v>
      </c>
      <c r="D46" s="25"/>
      <c r="E46" s="46"/>
      <c r="F46" s="46">
        <v>1</v>
      </c>
      <c r="G46" s="46"/>
      <c r="H46" s="46">
        <v>1</v>
      </c>
      <c r="I46" s="46"/>
      <c r="J46" s="46">
        <v>1</v>
      </c>
      <c r="K46" s="46"/>
      <c r="L46" s="46"/>
      <c r="M46" s="46"/>
      <c r="N46" s="46"/>
      <c r="O46" s="46"/>
      <c r="P46" s="46"/>
      <c r="Q46" s="46"/>
    </row>
    <row r="47" spans="1:17" s="10" customFormat="1" ht="18" customHeight="1">
      <c r="A47" s="15">
        <v>14</v>
      </c>
      <c r="B47" s="22" t="s">
        <v>274</v>
      </c>
      <c r="C47" s="24" t="s">
        <v>277</v>
      </c>
      <c r="D47" s="24"/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  <c r="K47" s="46"/>
      <c r="L47" s="46"/>
      <c r="M47" s="46"/>
      <c r="N47" s="46"/>
      <c r="O47" s="46"/>
      <c r="P47" s="46"/>
      <c r="Q47" s="46"/>
    </row>
    <row r="48" spans="1:17" s="10" customFormat="1" ht="18" customHeight="1">
      <c r="A48" s="15">
        <v>15</v>
      </c>
      <c r="B48" s="32" t="s">
        <v>303</v>
      </c>
      <c r="C48" s="24" t="s">
        <v>304</v>
      </c>
      <c r="D48" s="24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  <c r="K48" s="46"/>
      <c r="L48" s="46"/>
      <c r="M48" s="46"/>
      <c r="N48" s="46"/>
      <c r="O48" s="46"/>
      <c r="P48" s="46"/>
      <c r="Q48" s="46"/>
    </row>
    <row r="49" spans="1:17" s="10" customFormat="1" ht="18" customHeight="1">
      <c r="A49" s="15">
        <v>16</v>
      </c>
      <c r="B49" s="30" t="s">
        <v>366</v>
      </c>
      <c r="C49" s="35" t="s">
        <v>368</v>
      </c>
      <c r="D49" s="35"/>
      <c r="E49" s="46">
        <v>1</v>
      </c>
      <c r="F49" s="46">
        <v>1</v>
      </c>
      <c r="G49" s="46"/>
      <c r="H49" s="46">
        <v>1</v>
      </c>
      <c r="I49" s="46">
        <v>1</v>
      </c>
      <c r="J49" s="46">
        <v>1</v>
      </c>
      <c r="K49" s="46"/>
      <c r="L49" s="46"/>
      <c r="M49" s="46"/>
      <c r="N49" s="46"/>
      <c r="O49" s="46"/>
      <c r="P49" s="46"/>
      <c r="Q49" s="46"/>
    </row>
    <row r="50" spans="1:17" s="10" customFormat="1" ht="18" customHeight="1">
      <c r="A50" s="15">
        <v>17</v>
      </c>
      <c r="B50" s="22" t="s">
        <v>280</v>
      </c>
      <c r="C50" s="24" t="s">
        <v>297</v>
      </c>
      <c r="D50" s="24"/>
      <c r="E50" s="46"/>
      <c r="F50" s="46">
        <v>1</v>
      </c>
      <c r="G50" s="46">
        <v>1</v>
      </c>
      <c r="H50" s="46">
        <v>1</v>
      </c>
      <c r="I50" s="46">
        <v>1</v>
      </c>
      <c r="J50" s="46">
        <v>1</v>
      </c>
      <c r="K50" s="46"/>
      <c r="L50" s="46"/>
      <c r="M50" s="46"/>
      <c r="N50" s="46"/>
      <c r="O50" s="46"/>
      <c r="P50" s="46"/>
      <c r="Q50" s="46"/>
    </row>
    <row r="51" spans="1:17" s="10" customFormat="1" ht="18" customHeight="1">
      <c r="A51" s="15">
        <v>18</v>
      </c>
      <c r="B51" s="21" t="s">
        <v>131</v>
      </c>
      <c r="C51" s="25" t="s">
        <v>132</v>
      </c>
      <c r="D51" s="25"/>
      <c r="E51" s="46">
        <v>1</v>
      </c>
      <c r="F51" s="46">
        <v>1</v>
      </c>
      <c r="G51" s="46">
        <v>1</v>
      </c>
      <c r="H51" s="46">
        <v>1</v>
      </c>
      <c r="I51" s="46">
        <v>1</v>
      </c>
      <c r="J51" s="46">
        <v>1</v>
      </c>
      <c r="K51" s="46"/>
      <c r="L51" s="46"/>
      <c r="M51" s="46"/>
      <c r="N51" s="46"/>
      <c r="O51" s="46"/>
      <c r="P51" s="46"/>
      <c r="Q51" s="46"/>
    </row>
    <row r="52" spans="1:17" s="10" customFormat="1" ht="18" customHeight="1">
      <c r="A52" s="15">
        <v>19</v>
      </c>
      <c r="B52" s="32" t="s">
        <v>326</v>
      </c>
      <c r="C52" s="24" t="s">
        <v>327</v>
      </c>
      <c r="D52" s="24"/>
      <c r="E52" s="46"/>
      <c r="F52" s="46">
        <v>1</v>
      </c>
      <c r="G52" s="46"/>
      <c r="H52" s="46">
        <v>1</v>
      </c>
      <c r="I52" s="46">
        <v>1</v>
      </c>
      <c r="J52" s="46">
        <v>1</v>
      </c>
      <c r="K52" s="46"/>
      <c r="L52" s="46"/>
      <c r="M52" s="46"/>
      <c r="N52" s="46"/>
      <c r="O52" s="46"/>
      <c r="P52" s="46"/>
      <c r="Q52" s="46"/>
    </row>
    <row r="53" spans="1:17" s="10" customFormat="1" ht="18" customHeight="1">
      <c r="A53" s="15">
        <v>20</v>
      </c>
      <c r="B53" s="32" t="s">
        <v>298</v>
      </c>
      <c r="C53" s="24" t="s">
        <v>305</v>
      </c>
      <c r="D53" s="24"/>
      <c r="E53" s="46"/>
      <c r="F53" s="46">
        <v>1</v>
      </c>
      <c r="G53" s="46">
        <v>1</v>
      </c>
      <c r="H53" s="46">
        <v>1</v>
      </c>
      <c r="I53" s="46">
        <v>1</v>
      </c>
      <c r="J53" s="46">
        <v>1</v>
      </c>
      <c r="K53" s="46"/>
      <c r="L53" s="46"/>
      <c r="M53" s="46"/>
      <c r="N53" s="46"/>
      <c r="O53" s="46"/>
      <c r="P53" s="46"/>
      <c r="Q53" s="46"/>
    </row>
    <row r="54" spans="1:17" s="10" customFormat="1" ht="18" customHeight="1">
      <c r="A54" s="15">
        <v>21</v>
      </c>
      <c r="B54" s="22" t="s">
        <v>256</v>
      </c>
      <c r="C54" s="24" t="s">
        <v>257</v>
      </c>
      <c r="D54" s="24"/>
      <c r="E54" s="46"/>
      <c r="F54" s="46">
        <v>1</v>
      </c>
      <c r="G54" s="46"/>
      <c r="H54" s="46">
        <v>1</v>
      </c>
      <c r="I54" s="46">
        <v>1</v>
      </c>
      <c r="J54" s="46">
        <v>1</v>
      </c>
      <c r="K54" s="46"/>
      <c r="L54" s="46"/>
      <c r="M54" s="46"/>
      <c r="N54" s="46"/>
      <c r="O54" s="46"/>
      <c r="P54" s="46"/>
      <c r="Q54" s="46"/>
    </row>
    <row r="55" spans="1:17" s="10" customFormat="1" ht="18" customHeight="1">
      <c r="A55" s="15">
        <v>22</v>
      </c>
      <c r="B55" s="32" t="s">
        <v>316</v>
      </c>
      <c r="C55" s="24" t="s">
        <v>317</v>
      </c>
      <c r="D55" s="24"/>
      <c r="E55" s="46"/>
      <c r="F55" s="46">
        <v>1</v>
      </c>
      <c r="G55" s="46"/>
      <c r="H55" s="46">
        <v>1</v>
      </c>
      <c r="I55" s="46">
        <v>1</v>
      </c>
      <c r="J55" s="46">
        <v>1</v>
      </c>
      <c r="K55" s="46"/>
      <c r="L55" s="46"/>
      <c r="M55" s="46"/>
      <c r="N55" s="46"/>
      <c r="O55" s="46"/>
      <c r="P55" s="46"/>
      <c r="Q55" s="46"/>
    </row>
    <row r="56" spans="1:17" s="10" customFormat="1" ht="18" customHeight="1">
      <c r="A56" s="15">
        <v>23</v>
      </c>
      <c r="B56" s="32" t="s">
        <v>350</v>
      </c>
      <c r="C56" s="24" t="s">
        <v>351</v>
      </c>
      <c r="D56" s="24"/>
      <c r="E56" s="46"/>
      <c r="F56" s="46">
        <v>1</v>
      </c>
      <c r="G56" s="46"/>
      <c r="H56" s="46">
        <v>1</v>
      </c>
      <c r="I56" s="46">
        <v>1</v>
      </c>
      <c r="J56" s="46">
        <v>1</v>
      </c>
      <c r="K56" s="46"/>
      <c r="L56" s="46"/>
      <c r="M56" s="46"/>
      <c r="N56" s="46"/>
      <c r="O56" s="46"/>
      <c r="P56" s="46"/>
      <c r="Q56" s="46"/>
    </row>
    <row r="57" spans="1:17" s="10" customFormat="1" ht="18" customHeight="1">
      <c r="A57" s="15">
        <v>24</v>
      </c>
      <c r="B57" s="32" t="s">
        <v>369</v>
      </c>
      <c r="C57" s="24" t="s">
        <v>370</v>
      </c>
      <c r="D57" s="24"/>
      <c r="E57" s="46">
        <v>1</v>
      </c>
      <c r="F57" s="46">
        <v>1</v>
      </c>
      <c r="G57" s="46"/>
      <c r="H57" s="46">
        <v>1</v>
      </c>
      <c r="I57" s="46">
        <v>1</v>
      </c>
      <c r="J57" s="46">
        <v>1</v>
      </c>
      <c r="K57" s="46"/>
      <c r="L57" s="46"/>
      <c r="M57" s="46"/>
      <c r="N57" s="46"/>
      <c r="O57" s="46"/>
      <c r="P57" s="46"/>
      <c r="Q57" s="46"/>
    </row>
    <row r="58" spans="1:17" s="10" customFormat="1" ht="18" customHeight="1">
      <c r="A58" s="15">
        <v>25</v>
      </c>
      <c r="B58" s="21" t="s">
        <v>142</v>
      </c>
      <c r="C58" s="17" t="s">
        <v>143</v>
      </c>
      <c r="D58" s="17">
        <v>1</v>
      </c>
      <c r="E58" s="46"/>
      <c r="F58" s="46"/>
      <c r="G58" s="46">
        <v>1</v>
      </c>
      <c r="H58" s="46">
        <v>1</v>
      </c>
      <c r="I58" s="46">
        <v>1</v>
      </c>
      <c r="J58" s="46">
        <v>1</v>
      </c>
      <c r="K58" s="46"/>
      <c r="L58" s="46"/>
      <c r="M58" s="46"/>
      <c r="N58" s="46"/>
      <c r="O58" s="46"/>
      <c r="P58" s="46"/>
      <c r="Q58" s="46"/>
    </row>
    <row r="59" spans="1:17" s="57" customFormat="1" ht="91.5">
      <c r="D59" s="60" t="s">
        <v>384</v>
      </c>
      <c r="E59" s="61" t="s">
        <v>385</v>
      </c>
      <c r="F59" s="61" t="s">
        <v>386</v>
      </c>
      <c r="G59" s="61" t="s">
        <v>387</v>
      </c>
      <c r="H59" s="61" t="s">
        <v>388</v>
      </c>
      <c r="I59" s="61" t="s">
        <v>389</v>
      </c>
      <c r="J59" s="61" t="s">
        <v>390</v>
      </c>
    </row>
    <row r="60" spans="1:17" s="43" customFormat="1" ht="15">
      <c r="B60" s="43">
        <f>COUNTA(B6:B33)</f>
        <v>25</v>
      </c>
      <c r="C60" s="43">
        <f t="shared" ref="C60:I60" si="2">COUNTA(C6:C33)</f>
        <v>25</v>
      </c>
      <c r="D60" s="38"/>
      <c r="E60" s="43">
        <f t="shared" si="2"/>
        <v>12</v>
      </c>
      <c r="F60" s="43">
        <f t="shared" si="2"/>
        <v>23</v>
      </c>
      <c r="G60" s="43">
        <f t="shared" si="2"/>
        <v>12</v>
      </c>
      <c r="H60" s="43">
        <f t="shared" si="2"/>
        <v>26</v>
      </c>
      <c r="I60" s="43">
        <f t="shared" si="2"/>
        <v>20</v>
      </c>
    </row>
    <row r="61" spans="1:17" s="43" customFormat="1" ht="15">
      <c r="D61" s="10"/>
    </row>
    <row r="62" spans="1:17" s="43" customFormat="1" ht="15">
      <c r="D62" s="10"/>
    </row>
    <row r="63" spans="1:17" s="43" customFormat="1" ht="15">
      <c r="D63" s="10"/>
    </row>
    <row r="64" spans="1:17" s="43" customFormat="1" ht="15">
      <c r="D64" s="10"/>
    </row>
    <row r="65" spans="4:4" s="43" customFormat="1" ht="15">
      <c r="D65" s="10"/>
    </row>
    <row r="66" spans="4:4" s="43" customFormat="1" ht="15">
      <c r="D66" s="10"/>
    </row>
    <row r="67" spans="4:4" s="43" customFormat="1" ht="15">
      <c r="D67" s="10"/>
    </row>
    <row r="68" spans="4:4" s="43" customFormat="1" ht="15">
      <c r="D68" s="10"/>
    </row>
    <row r="69" spans="4:4" s="43" customFormat="1" ht="15">
      <c r="D69" s="10"/>
    </row>
    <row r="70" spans="4:4" s="43" customFormat="1" ht="15">
      <c r="D70" s="10"/>
    </row>
    <row r="71" spans="4:4" s="43" customFormat="1" ht="15">
      <c r="D71" s="10"/>
    </row>
    <row r="72" spans="4:4" s="43" customFormat="1" ht="15">
      <c r="D72" s="10"/>
    </row>
    <row r="73" spans="4:4" s="43" customFormat="1" ht="15">
      <c r="D73" s="10"/>
    </row>
    <row r="74" spans="4:4" s="43" customFormat="1" ht="15">
      <c r="D74" s="10"/>
    </row>
    <row r="75" spans="4:4" s="43" customFormat="1" ht="15">
      <c r="D75" s="10"/>
    </row>
    <row r="76" spans="4:4" s="43" customFormat="1" ht="15">
      <c r="D76" s="10"/>
    </row>
    <row r="77" spans="4:4" s="43" customFormat="1" ht="15">
      <c r="D77" s="10"/>
    </row>
    <row r="78" spans="4:4" s="43" customFormat="1" ht="15">
      <c r="D78" s="10"/>
    </row>
    <row r="79" spans="4:4" s="43" customFormat="1" ht="15">
      <c r="D79" s="10"/>
    </row>
    <row r="80" spans="4:4" s="43" customFormat="1" ht="15">
      <c r="D80" s="10"/>
    </row>
    <row r="81" spans="4:4" s="43" customFormat="1" ht="15">
      <c r="D81" s="10"/>
    </row>
    <row r="82" spans="4:4" s="43" customFormat="1" ht="15">
      <c r="D82" s="10"/>
    </row>
    <row r="83" spans="4:4" s="43" customFormat="1" ht="15">
      <c r="D83" s="10"/>
    </row>
    <row r="84" spans="4:4" s="43" customFormat="1" ht="15">
      <c r="D84" s="10"/>
    </row>
    <row r="85" spans="4:4" s="43" customFormat="1" ht="15">
      <c r="D85" s="10"/>
    </row>
    <row r="86" spans="4:4" s="43" customFormat="1" ht="15">
      <c r="D86" s="10"/>
    </row>
    <row r="87" spans="4:4" s="43" customFormat="1" ht="15">
      <c r="D87" s="10"/>
    </row>
    <row r="88" spans="4:4" s="43" customFormat="1" ht="15">
      <c r="D88" s="10"/>
    </row>
    <row r="89" spans="4:4" s="43" customFormat="1" ht="15">
      <c r="D89" s="10"/>
    </row>
    <row r="90" spans="4:4" s="43" customFormat="1" ht="15">
      <c r="D90" s="10"/>
    </row>
    <row r="91" spans="4:4" s="43" customFormat="1" ht="15">
      <c r="D91" s="10"/>
    </row>
    <row r="92" spans="4:4" s="43" customFormat="1" ht="15">
      <c r="D92" s="10"/>
    </row>
    <row r="93" spans="4:4" s="43" customFormat="1" ht="15">
      <c r="D93" s="10"/>
    </row>
    <row r="94" spans="4:4" s="43" customFormat="1" ht="15">
      <c r="D94" s="10"/>
    </row>
    <row r="95" spans="4:4" s="43" customFormat="1" ht="15">
      <c r="D95" s="10"/>
    </row>
    <row r="96" spans="4:4" s="43" customFormat="1" ht="15">
      <c r="D96" s="10"/>
    </row>
    <row r="97" spans="4:4" s="43" customFormat="1" ht="15">
      <c r="D97" s="10"/>
    </row>
    <row r="98" spans="4:4" s="43" customFormat="1" ht="15">
      <c r="D98" s="10"/>
    </row>
    <row r="99" spans="4:4" s="43" customFormat="1" ht="15">
      <c r="D99" s="10"/>
    </row>
    <row r="100" spans="4:4" s="43" customFormat="1" ht="15">
      <c r="D100" s="10"/>
    </row>
    <row r="101" spans="4:4" s="43" customFormat="1" ht="15">
      <c r="D101" s="10"/>
    </row>
    <row r="102" spans="4:4" s="43" customFormat="1" ht="15">
      <c r="D102" s="10"/>
    </row>
    <row r="103" spans="4:4" s="43" customFormat="1" ht="15">
      <c r="D103" s="10"/>
    </row>
    <row r="104" spans="4:4" s="43" customFormat="1" ht="15">
      <c r="D104" s="10"/>
    </row>
    <row r="105" spans="4:4" s="43" customFormat="1" ht="15">
      <c r="D105" s="10"/>
    </row>
    <row r="106" spans="4:4" s="43" customFormat="1" ht="15">
      <c r="D106" s="10"/>
    </row>
    <row r="107" spans="4:4" s="43" customFormat="1" ht="15">
      <c r="D107" s="10"/>
    </row>
    <row r="108" spans="4:4" s="43" customFormat="1" ht="15">
      <c r="D108" s="10"/>
    </row>
    <row r="109" spans="4:4" s="43" customFormat="1" ht="15">
      <c r="D109" s="10"/>
    </row>
    <row r="110" spans="4:4" s="43" customFormat="1" ht="15">
      <c r="D110" s="10"/>
    </row>
    <row r="111" spans="4:4" s="43" customFormat="1" ht="15">
      <c r="D111" s="10"/>
    </row>
    <row r="112" spans="4:4" s="43" customFormat="1" ht="15">
      <c r="D112" s="10"/>
    </row>
    <row r="113" spans="4:4" s="43" customFormat="1" ht="15">
      <c r="D113" s="10"/>
    </row>
    <row r="114" spans="4:4" s="43" customFormat="1" ht="15">
      <c r="D114" s="10"/>
    </row>
    <row r="115" spans="4:4" s="43" customFormat="1" ht="15">
      <c r="D115" s="10"/>
    </row>
    <row r="116" spans="4:4" s="43" customFormat="1" ht="15">
      <c r="D116" s="10"/>
    </row>
    <row r="117" spans="4:4" s="43" customFormat="1" ht="15">
      <c r="D117" s="10"/>
    </row>
    <row r="118" spans="4:4" s="43" customFormat="1" ht="15">
      <c r="D118" s="10"/>
    </row>
    <row r="119" spans="4:4" s="43" customFormat="1" ht="15">
      <c r="D119" s="10"/>
    </row>
    <row r="120" spans="4:4" s="43" customFormat="1" ht="15">
      <c r="D120" s="10"/>
    </row>
    <row r="121" spans="4:4" s="43" customFormat="1" ht="15">
      <c r="D121" s="10"/>
    </row>
    <row r="122" spans="4:4" s="43" customFormat="1" ht="15">
      <c r="D122" s="10"/>
    </row>
    <row r="123" spans="4:4" s="43" customFormat="1" ht="15">
      <c r="D123" s="10"/>
    </row>
    <row r="124" spans="4:4" s="43" customFormat="1" ht="15">
      <c r="D124" s="10"/>
    </row>
    <row r="125" spans="4:4" s="43" customFormat="1" ht="15">
      <c r="D125" s="10"/>
    </row>
    <row r="126" spans="4:4" s="43" customFormat="1" ht="15">
      <c r="D126" s="10"/>
    </row>
    <row r="127" spans="4:4" s="43" customFormat="1" ht="15">
      <c r="D127" s="10"/>
    </row>
    <row r="128" spans="4:4" s="43" customFormat="1" ht="15">
      <c r="D128" s="10"/>
    </row>
    <row r="129" spans="4:4" s="43" customFormat="1" ht="15">
      <c r="D129" s="10"/>
    </row>
    <row r="130" spans="4:4" s="43" customFormat="1" ht="15">
      <c r="D130" s="10"/>
    </row>
    <row r="131" spans="4:4" s="43" customFormat="1" ht="15">
      <c r="D131" s="10"/>
    </row>
    <row r="132" spans="4:4" s="43" customFormat="1" ht="15">
      <c r="D132" s="10"/>
    </row>
    <row r="133" spans="4:4" s="43" customFormat="1" ht="15">
      <c r="D133" s="10"/>
    </row>
    <row r="134" spans="4:4" s="43" customFormat="1" ht="15">
      <c r="D134" s="10"/>
    </row>
    <row r="135" spans="4:4" s="43" customFormat="1" ht="15">
      <c r="D135" s="10"/>
    </row>
    <row r="136" spans="4:4" s="43" customFormat="1" ht="15">
      <c r="D136" s="10"/>
    </row>
    <row r="137" spans="4:4" s="43" customFormat="1" ht="15">
      <c r="D137" s="10"/>
    </row>
    <row r="138" spans="4:4" s="43" customFormat="1" ht="15">
      <c r="D138" s="10"/>
    </row>
    <row r="139" spans="4:4" s="43" customFormat="1" ht="15">
      <c r="D139" s="10"/>
    </row>
    <row r="140" spans="4:4" s="43" customFormat="1" ht="15">
      <c r="D140" s="10"/>
    </row>
    <row r="141" spans="4:4" s="43" customFormat="1" ht="15">
      <c r="D141" s="10"/>
    </row>
    <row r="142" spans="4:4" s="43" customFormat="1" ht="15">
      <c r="D142" s="10"/>
    </row>
    <row r="143" spans="4:4" s="43" customFormat="1" ht="15">
      <c r="D143" s="10"/>
    </row>
    <row r="144" spans="4:4" s="43" customFormat="1" ht="15">
      <c r="D144" s="10"/>
    </row>
    <row r="145" spans="4:4" s="43" customFormat="1" ht="15">
      <c r="D145" s="10"/>
    </row>
    <row r="146" spans="4:4" s="43" customFormat="1" ht="15">
      <c r="D146" s="10"/>
    </row>
    <row r="147" spans="4:4" s="43" customFormat="1" ht="15">
      <c r="D147" s="10"/>
    </row>
    <row r="148" spans="4:4" s="43" customFormat="1" ht="15">
      <c r="D148" s="10"/>
    </row>
    <row r="149" spans="4:4" s="43" customFormat="1" ht="15">
      <c r="D149" s="10"/>
    </row>
    <row r="150" spans="4:4" s="43" customFormat="1" ht="15">
      <c r="D150" s="10"/>
    </row>
    <row r="151" spans="4:4" s="43" customFormat="1" ht="15">
      <c r="D151" s="10"/>
    </row>
    <row r="152" spans="4:4" s="43" customFormat="1" ht="15">
      <c r="D152" s="10"/>
    </row>
    <row r="153" spans="4:4" s="43" customFormat="1" ht="15">
      <c r="D153" s="10"/>
    </row>
    <row r="154" spans="4:4" s="43" customFormat="1" ht="15">
      <c r="D154" s="10"/>
    </row>
    <row r="155" spans="4:4" s="43" customFormat="1" ht="15">
      <c r="D155" s="10"/>
    </row>
    <row r="156" spans="4:4" s="43" customFormat="1" ht="15">
      <c r="D156" s="10"/>
    </row>
    <row r="157" spans="4:4" s="43" customFormat="1" ht="15">
      <c r="D157" s="10"/>
    </row>
    <row r="158" spans="4:4" s="43" customFormat="1" ht="15">
      <c r="D158" s="10"/>
    </row>
    <row r="159" spans="4:4" s="43" customFormat="1" ht="15">
      <c r="D159" s="10"/>
    </row>
    <row r="160" spans="4:4" s="43" customFormat="1" ht="15">
      <c r="D160" s="10"/>
    </row>
    <row r="161" spans="4:4" s="43" customFormat="1" ht="15">
      <c r="D161" s="10"/>
    </row>
    <row r="162" spans="4:4" s="43" customFormat="1" ht="15">
      <c r="D162" s="10"/>
    </row>
    <row r="163" spans="4:4" s="43" customFormat="1" ht="15">
      <c r="D163" s="10"/>
    </row>
    <row r="164" spans="4:4" s="43" customFormat="1" ht="15">
      <c r="D164" s="10"/>
    </row>
    <row r="165" spans="4:4" s="43" customFormat="1" ht="15">
      <c r="D165" s="10"/>
    </row>
    <row r="166" spans="4:4" s="43" customFormat="1" ht="15">
      <c r="D166" s="10"/>
    </row>
    <row r="167" spans="4:4" s="43" customFormat="1" ht="15">
      <c r="D167" s="10"/>
    </row>
    <row r="168" spans="4:4" s="43" customFormat="1" ht="15">
      <c r="D168" s="10"/>
    </row>
    <row r="169" spans="4:4" s="43" customFormat="1" ht="15">
      <c r="D169" s="10"/>
    </row>
    <row r="170" spans="4:4" s="43" customFormat="1" ht="15">
      <c r="D170" s="10"/>
    </row>
    <row r="171" spans="4:4" s="43" customFormat="1" ht="15">
      <c r="D171" s="10"/>
    </row>
    <row r="172" spans="4:4" s="43" customFormat="1" ht="15">
      <c r="D172" s="10"/>
    </row>
    <row r="173" spans="4:4" s="43" customFormat="1" ht="15">
      <c r="D173" s="10"/>
    </row>
    <row r="174" spans="4:4" s="43" customFormat="1" ht="15">
      <c r="D174" s="10"/>
    </row>
    <row r="175" spans="4:4" s="43" customFormat="1" ht="15">
      <c r="D175" s="10"/>
    </row>
    <row r="176" spans="4:4" s="43" customFormat="1" ht="15">
      <c r="D176" s="10"/>
    </row>
    <row r="177" spans="4:4" s="43" customFormat="1" ht="15">
      <c r="D177" s="10"/>
    </row>
    <row r="178" spans="4:4" s="43" customFormat="1" ht="15">
      <c r="D178" s="10"/>
    </row>
    <row r="179" spans="4:4" s="43" customFormat="1" ht="15">
      <c r="D179" s="10"/>
    </row>
    <row r="180" spans="4:4" s="43" customFormat="1" ht="15">
      <c r="D180" s="10"/>
    </row>
    <row r="181" spans="4:4" s="43" customFormat="1" ht="15">
      <c r="D181" s="10"/>
    </row>
    <row r="182" spans="4:4" s="43" customFormat="1" ht="15">
      <c r="D182" s="10"/>
    </row>
    <row r="183" spans="4:4" s="43" customFormat="1" ht="15">
      <c r="D183" s="10"/>
    </row>
    <row r="184" spans="4:4" s="43" customFormat="1" ht="15">
      <c r="D184" s="10"/>
    </row>
    <row r="185" spans="4:4" s="43" customFormat="1" ht="15">
      <c r="D185" s="10"/>
    </row>
    <row r="186" spans="4:4" s="43" customFormat="1" ht="15">
      <c r="D186" s="10"/>
    </row>
    <row r="187" spans="4:4" s="43" customFormat="1" ht="15">
      <c r="D187" s="10"/>
    </row>
    <row r="188" spans="4:4" s="43" customFormat="1" ht="15">
      <c r="D188" s="10"/>
    </row>
    <row r="189" spans="4:4" s="43" customFormat="1" ht="15">
      <c r="D189" s="10"/>
    </row>
    <row r="190" spans="4:4" s="43" customFormat="1" ht="15">
      <c r="D190" s="10"/>
    </row>
    <row r="191" spans="4:4" s="43" customFormat="1" ht="15">
      <c r="D191" s="10"/>
    </row>
    <row r="192" spans="4:4" s="43" customFormat="1" ht="15">
      <c r="D192" s="10"/>
    </row>
    <row r="193" spans="4:4" s="43" customFormat="1" ht="15">
      <c r="D193" s="10"/>
    </row>
    <row r="194" spans="4:4" s="43" customFormat="1" ht="15">
      <c r="D194" s="10"/>
    </row>
    <row r="195" spans="4:4" s="43" customFormat="1" ht="15">
      <c r="D195" s="10"/>
    </row>
    <row r="196" spans="4:4" s="43" customFormat="1" ht="15">
      <c r="D196" s="10"/>
    </row>
    <row r="197" spans="4:4" s="43" customFormat="1" ht="15">
      <c r="D197" s="10"/>
    </row>
    <row r="198" spans="4:4" s="43" customFormat="1" ht="15">
      <c r="D198" s="10"/>
    </row>
    <row r="199" spans="4:4" s="43" customFormat="1" ht="15">
      <c r="D199" s="10"/>
    </row>
    <row r="200" spans="4:4" s="43" customFormat="1" ht="15">
      <c r="D200" s="10"/>
    </row>
    <row r="201" spans="4:4" s="43" customFormat="1" ht="15">
      <c r="D201" s="10"/>
    </row>
    <row r="202" spans="4:4" s="43" customFormat="1" ht="15">
      <c r="D202" s="10"/>
    </row>
    <row r="203" spans="4:4" s="43" customFormat="1" ht="15">
      <c r="D203" s="10"/>
    </row>
    <row r="204" spans="4:4" s="43" customFormat="1" ht="15">
      <c r="D204" s="10"/>
    </row>
    <row r="205" spans="4:4" s="43" customFormat="1" ht="15">
      <c r="D205" s="10"/>
    </row>
    <row r="206" spans="4:4" s="43" customFormat="1" ht="15">
      <c r="D206" s="10"/>
    </row>
    <row r="207" spans="4:4" s="43" customFormat="1" ht="15">
      <c r="D207" s="10"/>
    </row>
    <row r="208" spans="4:4" s="43" customFormat="1" ht="15">
      <c r="D208" s="10"/>
    </row>
    <row r="209" spans="4:4" s="43" customFormat="1" ht="15">
      <c r="D209" s="10"/>
    </row>
    <row r="210" spans="4:4" s="43" customFormat="1" ht="15">
      <c r="D210" s="10"/>
    </row>
    <row r="211" spans="4:4" s="43" customFormat="1" ht="15">
      <c r="D211" s="10"/>
    </row>
    <row r="212" spans="4:4" s="43" customFormat="1" ht="15">
      <c r="D212" s="10"/>
    </row>
    <row r="213" spans="4:4" s="43" customFormat="1" ht="15">
      <c r="D213" s="10"/>
    </row>
    <row r="214" spans="4:4" s="43" customFormat="1" ht="15">
      <c r="D214" s="1"/>
    </row>
    <row r="215" spans="4:4" s="43" customFormat="1" ht="15">
      <c r="D215" s="1"/>
    </row>
    <row r="216" spans="4:4" s="43" customFormat="1" ht="15">
      <c r="D216" s="1"/>
    </row>
    <row r="217" spans="4:4" s="43" customFormat="1" ht="15">
      <c r="D217" s="1"/>
    </row>
    <row r="218" spans="4:4" s="43" customFormat="1" ht="15">
      <c r="D218" s="1"/>
    </row>
    <row r="219" spans="4:4" s="43" customFormat="1" ht="15">
      <c r="D219" s="1"/>
    </row>
    <row r="220" spans="4:4" s="43" customFormat="1" ht="15">
      <c r="D220" s="1"/>
    </row>
    <row r="221" spans="4:4" s="43" customFormat="1" ht="15">
      <c r="D221" s="1"/>
    </row>
    <row r="222" spans="4:4" s="43" customFormat="1" ht="15">
      <c r="D222" s="1"/>
    </row>
    <row r="223" spans="4:4" s="43" customFormat="1" ht="15">
      <c r="D223" s="1"/>
    </row>
    <row r="224" spans="4:4" s="43" customFormat="1" ht="15">
      <c r="D224" s="1"/>
    </row>
    <row r="225" spans="4:4" s="43" customFormat="1" ht="15">
      <c r="D225" s="1"/>
    </row>
    <row r="226" spans="4:4" s="43" customFormat="1" ht="15">
      <c r="D226" s="1"/>
    </row>
    <row r="227" spans="4:4" s="43" customFormat="1" ht="15">
      <c r="D227" s="1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A4" sqref="A4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4.12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80.25">
      <c r="A4" s="179"/>
      <c r="M4" s="38"/>
      <c r="U4" s="38"/>
      <c r="Y4" s="38"/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46"/>
      <c r="O7" s="46"/>
      <c r="P7" s="46"/>
      <c r="Q7" s="46"/>
      <c r="R7" s="46"/>
      <c r="S7" s="46"/>
      <c r="T7" s="46"/>
      <c r="U7" s="145" t="e">
        <f>TRUNC(AVERAGE(N7:T7),2)</f>
        <v>#DIV/0!</v>
      </c>
      <c r="V7" s="46"/>
      <c r="W7" s="46"/>
      <c r="X7" s="46"/>
      <c r="Y7" s="145" t="e">
        <f t="shared" ref="Y7:Y31" si="0">TRUNC(AVERAGE(V7:X7),2)</f>
        <v>#DIV/0!</v>
      </c>
      <c r="Z7" s="46"/>
      <c r="AA7" s="46"/>
      <c r="AB7" s="46"/>
      <c r="AC7" s="145" t="e">
        <f t="shared" ref="AC7:AC31" si="1">TRUNC(AVERAGE(Z7:AB7),2)</f>
        <v>#DIV/0!</v>
      </c>
      <c r="AD7" s="136" t="e">
        <f>TRUNC(AVERAGE(M7,U7,Y7,AC7),2)</f>
        <v>#DIV/0!</v>
      </c>
      <c r="AE7" s="46" t="e">
        <f>TRUNC((AD7*0.8),2)</f>
        <v>#DIV/0!</v>
      </c>
      <c r="AF7" s="14"/>
      <c r="AG7" s="14">
        <f>TRUNC((AF7*0.2),2)</f>
        <v>0</v>
      </c>
      <c r="AH7" s="81" t="e">
        <f>TRUNC((AE7+AG7),1)</f>
        <v>#DIV/0!</v>
      </c>
    </row>
    <row r="8" spans="1:34" s="43" customFormat="1" ht="18" customHeight="1">
      <c r="A8" s="182">
        <v>2</v>
      </c>
      <c r="B8" s="48"/>
      <c r="C8" s="49"/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1" si="2">TRUNC(AVERAGE(D8:L8),2)</f>
        <v>#DIV/0!</v>
      </c>
      <c r="N8" s="46"/>
      <c r="O8" s="46"/>
      <c r="P8" s="46"/>
      <c r="Q8" s="46"/>
      <c r="R8" s="46"/>
      <c r="S8" s="46"/>
      <c r="T8" s="46"/>
      <c r="U8" s="145" t="e">
        <f t="shared" ref="U8:U31" si="3">TRUNC(AVERAGE(N8:T8),2)</f>
        <v>#DIV/0!</v>
      </c>
      <c r="V8" s="46"/>
      <c r="W8" s="46"/>
      <c r="X8" s="46"/>
      <c r="Y8" s="145" t="e">
        <f t="shared" si="0"/>
        <v>#DIV/0!</v>
      </c>
      <c r="Z8" s="46"/>
      <c r="AA8" s="46"/>
      <c r="AB8" s="46"/>
      <c r="AC8" s="145" t="e">
        <f t="shared" si="1"/>
        <v>#DIV/0!</v>
      </c>
      <c r="AD8" s="136" t="e">
        <f t="shared" ref="AD8:AD39" si="4">TRUNC(AVERAGE(M8,U8,Y8,AC8),2)</f>
        <v>#DIV/0!</v>
      </c>
      <c r="AE8" s="46" t="e">
        <f t="shared" ref="AE8:AE39" si="5">TRUNC((AD8*0.8),2)</f>
        <v>#DIV/0!</v>
      </c>
      <c r="AF8" s="14"/>
      <c r="AG8" s="14">
        <f t="shared" ref="AG8:AG39" si="6">TRUNC((AF8*0.2),2)</f>
        <v>0</v>
      </c>
      <c r="AH8" s="81" t="e">
        <f t="shared" ref="AH8:AH39" si="7">TRUNC((AE8+AG8),1)</f>
        <v>#DIV/0!</v>
      </c>
    </row>
    <row r="9" spans="1:34" s="43" customFormat="1" ht="18" customHeight="1">
      <c r="A9" s="182">
        <v>3</v>
      </c>
      <c r="B9" s="50"/>
      <c r="C9" s="49"/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46"/>
      <c r="O9" s="46"/>
      <c r="P9" s="46"/>
      <c r="Q9" s="46"/>
      <c r="R9" s="46"/>
      <c r="S9" s="46"/>
      <c r="T9" s="46"/>
      <c r="U9" s="145" t="e">
        <f t="shared" si="3"/>
        <v>#DIV/0!</v>
      </c>
      <c r="V9" s="46"/>
      <c r="W9" s="46"/>
      <c r="X9" s="46"/>
      <c r="Y9" s="145" t="e">
        <f t="shared" si="0"/>
        <v>#DIV/0!</v>
      </c>
      <c r="Z9" s="46"/>
      <c r="AA9" s="46"/>
      <c r="AB9" s="46"/>
      <c r="AC9" s="145" t="e">
        <f t="shared" si="1"/>
        <v>#DIV/0!</v>
      </c>
      <c r="AD9" s="136" t="e">
        <f t="shared" si="4"/>
        <v>#DIV/0!</v>
      </c>
      <c r="AE9" s="46" t="e">
        <f t="shared" si="5"/>
        <v>#DIV/0!</v>
      </c>
      <c r="AF9" s="14"/>
      <c r="AG9" s="14">
        <f t="shared" si="6"/>
        <v>0</v>
      </c>
      <c r="AH9" s="81" t="e">
        <f t="shared" si="7"/>
        <v>#DIV/0!</v>
      </c>
    </row>
    <row r="10" spans="1:34" s="43" customFormat="1" ht="18" customHeight="1">
      <c r="A10" s="182">
        <v>4</v>
      </c>
      <c r="B10" s="51"/>
      <c r="C10" s="49"/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46"/>
      <c r="O10" s="46"/>
      <c r="P10" s="46"/>
      <c r="Q10" s="46"/>
      <c r="R10" s="46"/>
      <c r="S10" s="46"/>
      <c r="T10" s="46"/>
      <c r="U10" s="145" t="e">
        <f t="shared" si="3"/>
        <v>#DIV/0!</v>
      </c>
      <c r="V10" s="46"/>
      <c r="W10" s="46"/>
      <c r="X10" s="46"/>
      <c r="Y10" s="145" t="e">
        <f t="shared" si="0"/>
        <v>#DIV/0!</v>
      </c>
      <c r="Z10" s="46"/>
      <c r="AA10" s="46"/>
      <c r="AB10" s="46"/>
      <c r="AC10" s="145" t="e">
        <f t="shared" si="1"/>
        <v>#DIV/0!</v>
      </c>
      <c r="AD10" s="136" t="e">
        <f t="shared" si="4"/>
        <v>#DIV/0!</v>
      </c>
      <c r="AE10" s="46" t="e">
        <f t="shared" si="5"/>
        <v>#DIV/0!</v>
      </c>
      <c r="AF10" s="14"/>
      <c r="AG10" s="14">
        <f t="shared" si="6"/>
        <v>0</v>
      </c>
      <c r="AH10" s="81" t="e">
        <f t="shared" si="7"/>
        <v>#DIV/0!</v>
      </c>
    </row>
    <row r="11" spans="1:34" s="43" customFormat="1" ht="18" customHeight="1">
      <c r="A11" s="182">
        <v>5</v>
      </c>
      <c r="B11" s="48"/>
      <c r="C11" s="49"/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46"/>
      <c r="O11" s="46"/>
      <c r="P11" s="46"/>
      <c r="Q11" s="46"/>
      <c r="R11" s="46"/>
      <c r="S11" s="46"/>
      <c r="T11" s="46"/>
      <c r="U11" s="145" t="e">
        <f t="shared" si="3"/>
        <v>#DIV/0!</v>
      </c>
      <c r="V11" s="46"/>
      <c r="W11" s="46"/>
      <c r="X11" s="46"/>
      <c r="Y11" s="145" t="e">
        <f t="shared" si="0"/>
        <v>#DIV/0!</v>
      </c>
      <c r="Z11" s="46"/>
      <c r="AA11" s="46"/>
      <c r="AB11" s="46"/>
      <c r="AC11" s="145" t="e">
        <f t="shared" si="1"/>
        <v>#DIV/0!</v>
      </c>
      <c r="AD11" s="136" t="e">
        <f t="shared" si="4"/>
        <v>#DIV/0!</v>
      </c>
      <c r="AE11" s="46" t="e">
        <f t="shared" si="5"/>
        <v>#DIV/0!</v>
      </c>
      <c r="AF11" s="14"/>
      <c r="AG11" s="14">
        <f t="shared" si="6"/>
        <v>0</v>
      </c>
      <c r="AH11" s="81" t="e">
        <f t="shared" si="7"/>
        <v>#DIV/0!</v>
      </c>
    </row>
    <row r="12" spans="1:34" s="43" customFormat="1" ht="18" customHeight="1">
      <c r="A12" s="182">
        <v>6</v>
      </c>
      <c r="B12" s="48"/>
      <c r="C12" s="49"/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46"/>
      <c r="O12" s="46"/>
      <c r="P12" s="46"/>
      <c r="Q12" s="46"/>
      <c r="R12" s="46"/>
      <c r="S12" s="46"/>
      <c r="T12" s="46"/>
      <c r="U12" s="145" t="e">
        <f t="shared" si="3"/>
        <v>#DIV/0!</v>
      </c>
      <c r="V12" s="46"/>
      <c r="W12" s="46"/>
      <c r="X12" s="46"/>
      <c r="Y12" s="145" t="e">
        <f t="shared" si="0"/>
        <v>#DIV/0!</v>
      </c>
      <c r="Z12" s="46"/>
      <c r="AA12" s="46"/>
      <c r="AB12" s="46"/>
      <c r="AC12" s="145" t="e">
        <f t="shared" si="1"/>
        <v>#DIV/0!</v>
      </c>
      <c r="AD12" s="136" t="e">
        <f t="shared" si="4"/>
        <v>#DIV/0!</v>
      </c>
      <c r="AE12" s="46" t="e">
        <f t="shared" si="5"/>
        <v>#DIV/0!</v>
      </c>
      <c r="AF12" s="14"/>
      <c r="AG12" s="14">
        <f t="shared" si="6"/>
        <v>0</v>
      </c>
      <c r="AH12" s="81" t="e">
        <f t="shared" si="7"/>
        <v>#DIV/0!</v>
      </c>
    </row>
    <row r="13" spans="1:34" s="43" customFormat="1" ht="18" customHeight="1">
      <c r="A13" s="182">
        <v>7</v>
      </c>
      <c r="B13" s="46"/>
      <c r="C13" s="52"/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46"/>
      <c r="O13" s="46"/>
      <c r="P13" s="46"/>
      <c r="Q13" s="46"/>
      <c r="R13" s="46"/>
      <c r="S13" s="46"/>
      <c r="T13" s="46"/>
      <c r="U13" s="145" t="e">
        <f t="shared" si="3"/>
        <v>#DIV/0!</v>
      </c>
      <c r="V13" s="46"/>
      <c r="W13" s="46"/>
      <c r="X13" s="46"/>
      <c r="Y13" s="145" t="e">
        <f t="shared" si="0"/>
        <v>#DIV/0!</v>
      </c>
      <c r="Z13" s="46"/>
      <c r="AA13" s="46"/>
      <c r="AB13" s="46"/>
      <c r="AC13" s="145" t="e">
        <f t="shared" si="1"/>
        <v>#DIV/0!</v>
      </c>
      <c r="AD13" s="136" t="e">
        <f t="shared" si="4"/>
        <v>#DIV/0!</v>
      </c>
      <c r="AE13" s="46" t="e">
        <f t="shared" si="5"/>
        <v>#DIV/0!</v>
      </c>
      <c r="AF13" s="14"/>
      <c r="AG13" s="14">
        <f t="shared" si="6"/>
        <v>0</v>
      </c>
      <c r="AH13" s="81" t="e">
        <f t="shared" si="7"/>
        <v>#DIV/0!</v>
      </c>
    </row>
    <row r="14" spans="1:34" s="43" customFormat="1" ht="18" customHeight="1">
      <c r="A14" s="182">
        <v>8</v>
      </c>
      <c r="B14" s="48"/>
      <c r="C14" s="53"/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46"/>
      <c r="O14" s="46"/>
      <c r="P14" s="46"/>
      <c r="Q14" s="46"/>
      <c r="R14" s="46"/>
      <c r="S14" s="46"/>
      <c r="T14" s="46"/>
      <c r="U14" s="145" t="e">
        <f t="shared" si="3"/>
        <v>#DIV/0!</v>
      </c>
      <c r="V14" s="46"/>
      <c r="W14" s="46"/>
      <c r="X14" s="46"/>
      <c r="Y14" s="145" t="e">
        <f t="shared" si="0"/>
        <v>#DIV/0!</v>
      </c>
      <c r="Z14" s="46"/>
      <c r="AA14" s="46"/>
      <c r="AB14" s="46"/>
      <c r="AC14" s="145" t="e">
        <f t="shared" si="1"/>
        <v>#DIV/0!</v>
      </c>
      <c r="AD14" s="136" t="e">
        <f t="shared" si="4"/>
        <v>#DIV/0!</v>
      </c>
      <c r="AE14" s="46" t="e">
        <f t="shared" si="5"/>
        <v>#DIV/0!</v>
      </c>
      <c r="AF14" s="14"/>
      <c r="AG14" s="14">
        <f t="shared" si="6"/>
        <v>0</v>
      </c>
      <c r="AH14" s="81" t="e">
        <f t="shared" si="7"/>
        <v>#DIV/0!</v>
      </c>
    </row>
    <row r="15" spans="1:34" s="43" customFormat="1" ht="18" customHeight="1">
      <c r="A15" s="182">
        <v>9</v>
      </c>
      <c r="B15" s="46"/>
      <c r="C15" s="53"/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46"/>
      <c r="O15" s="46"/>
      <c r="P15" s="46"/>
      <c r="Q15" s="46"/>
      <c r="R15" s="46"/>
      <c r="S15" s="46"/>
      <c r="T15" s="46"/>
      <c r="U15" s="145" t="e">
        <f t="shared" si="3"/>
        <v>#DIV/0!</v>
      </c>
      <c r="V15" s="46"/>
      <c r="W15" s="46"/>
      <c r="X15" s="46"/>
      <c r="Y15" s="145" t="e">
        <f t="shared" si="0"/>
        <v>#DIV/0!</v>
      </c>
      <c r="Z15" s="46"/>
      <c r="AA15" s="46"/>
      <c r="AB15" s="46"/>
      <c r="AC15" s="145" t="e">
        <f t="shared" si="1"/>
        <v>#DIV/0!</v>
      </c>
      <c r="AD15" s="136" t="e">
        <f t="shared" si="4"/>
        <v>#DIV/0!</v>
      </c>
      <c r="AE15" s="46" t="e">
        <f t="shared" si="5"/>
        <v>#DIV/0!</v>
      </c>
      <c r="AF15" s="14"/>
      <c r="AG15" s="14">
        <f t="shared" si="6"/>
        <v>0</v>
      </c>
      <c r="AH15" s="81" t="e">
        <f t="shared" si="7"/>
        <v>#DIV/0!</v>
      </c>
    </row>
    <row r="16" spans="1:34" s="43" customFormat="1" ht="18" customHeight="1">
      <c r="A16" s="182">
        <v>10</v>
      </c>
      <c r="B16" s="46"/>
      <c r="C16" s="52"/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46"/>
      <c r="O16" s="46"/>
      <c r="P16" s="46"/>
      <c r="Q16" s="46"/>
      <c r="R16" s="46"/>
      <c r="S16" s="46"/>
      <c r="T16" s="46"/>
      <c r="U16" s="145" t="e">
        <f t="shared" si="3"/>
        <v>#DIV/0!</v>
      </c>
      <c r="V16" s="46"/>
      <c r="W16" s="46"/>
      <c r="X16" s="46"/>
      <c r="Y16" s="145" t="e">
        <f t="shared" si="0"/>
        <v>#DIV/0!</v>
      </c>
      <c r="Z16" s="46"/>
      <c r="AA16" s="46"/>
      <c r="AB16" s="46"/>
      <c r="AC16" s="145" t="e">
        <f t="shared" si="1"/>
        <v>#DIV/0!</v>
      </c>
      <c r="AD16" s="136" t="e">
        <f t="shared" si="4"/>
        <v>#DIV/0!</v>
      </c>
      <c r="AE16" s="46" t="e">
        <f t="shared" si="5"/>
        <v>#DIV/0!</v>
      </c>
      <c r="AF16" s="14"/>
      <c r="AG16" s="14">
        <f t="shared" si="6"/>
        <v>0</v>
      </c>
      <c r="AH16" s="81" t="e">
        <f t="shared" si="7"/>
        <v>#DIV/0!</v>
      </c>
    </row>
    <row r="17" spans="1:34" s="43" customFormat="1" ht="18" customHeight="1">
      <c r="A17" s="182">
        <v>11</v>
      </c>
      <c r="B17" s="48"/>
      <c r="C17" s="53"/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46"/>
      <c r="O17" s="46"/>
      <c r="P17" s="46"/>
      <c r="Q17" s="46"/>
      <c r="R17" s="46"/>
      <c r="S17" s="46"/>
      <c r="T17" s="46"/>
      <c r="U17" s="145" t="e">
        <f t="shared" si="3"/>
        <v>#DIV/0!</v>
      </c>
      <c r="V17" s="46"/>
      <c r="W17" s="46"/>
      <c r="X17" s="46"/>
      <c r="Y17" s="145" t="e">
        <f t="shared" si="0"/>
        <v>#DIV/0!</v>
      </c>
      <c r="Z17" s="46"/>
      <c r="AA17" s="46"/>
      <c r="AB17" s="46"/>
      <c r="AC17" s="145" t="e">
        <f t="shared" si="1"/>
        <v>#DIV/0!</v>
      </c>
      <c r="AD17" s="136" t="e">
        <f t="shared" si="4"/>
        <v>#DIV/0!</v>
      </c>
      <c r="AE17" s="46" t="e">
        <f t="shared" si="5"/>
        <v>#DIV/0!</v>
      </c>
      <c r="AF17" s="14"/>
      <c r="AG17" s="14">
        <f t="shared" si="6"/>
        <v>0</v>
      </c>
      <c r="AH17" s="81" t="e">
        <f t="shared" si="7"/>
        <v>#DIV/0!</v>
      </c>
    </row>
    <row r="18" spans="1:34" s="43" customFormat="1" ht="18" customHeight="1">
      <c r="A18" s="182">
        <v>12</v>
      </c>
      <c r="B18" s="46"/>
      <c r="C18" s="49"/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46"/>
      <c r="O18" s="46"/>
      <c r="P18" s="46"/>
      <c r="Q18" s="46"/>
      <c r="R18" s="46"/>
      <c r="S18" s="46"/>
      <c r="T18" s="46"/>
      <c r="U18" s="145" t="e">
        <f t="shared" si="3"/>
        <v>#DIV/0!</v>
      </c>
      <c r="V18" s="46"/>
      <c r="W18" s="46"/>
      <c r="X18" s="46"/>
      <c r="Y18" s="145" t="e">
        <f t="shared" si="0"/>
        <v>#DIV/0!</v>
      </c>
      <c r="Z18" s="46"/>
      <c r="AA18" s="46"/>
      <c r="AB18" s="46"/>
      <c r="AC18" s="145" t="e">
        <f t="shared" si="1"/>
        <v>#DIV/0!</v>
      </c>
      <c r="AD18" s="136" t="e">
        <f t="shared" si="4"/>
        <v>#DIV/0!</v>
      </c>
      <c r="AE18" s="46" t="e">
        <f t="shared" si="5"/>
        <v>#DIV/0!</v>
      </c>
      <c r="AF18" s="14"/>
      <c r="AG18" s="14">
        <f t="shared" si="6"/>
        <v>0</v>
      </c>
      <c r="AH18" s="81" t="e">
        <f t="shared" si="7"/>
        <v>#DIV/0!</v>
      </c>
    </row>
    <row r="19" spans="1:34" s="43" customFormat="1" ht="18" customHeight="1">
      <c r="A19" s="182">
        <v>13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46"/>
      <c r="O19" s="46"/>
      <c r="P19" s="46"/>
      <c r="Q19" s="46"/>
      <c r="R19" s="46"/>
      <c r="S19" s="46"/>
      <c r="T19" s="46"/>
      <c r="U19" s="145" t="e">
        <f t="shared" si="3"/>
        <v>#DIV/0!</v>
      </c>
      <c r="V19" s="46"/>
      <c r="W19" s="46"/>
      <c r="X19" s="46"/>
      <c r="Y19" s="145" t="e">
        <f t="shared" si="0"/>
        <v>#DIV/0!</v>
      </c>
      <c r="Z19" s="46"/>
      <c r="AA19" s="46"/>
      <c r="AB19" s="46"/>
      <c r="AC19" s="145" t="e">
        <f t="shared" si="1"/>
        <v>#DIV/0!</v>
      </c>
      <c r="AD19" s="136" t="e">
        <f t="shared" si="4"/>
        <v>#DIV/0!</v>
      </c>
      <c r="AE19" s="46" t="e">
        <f t="shared" si="5"/>
        <v>#DIV/0!</v>
      </c>
      <c r="AF19" s="14"/>
      <c r="AG19" s="14">
        <f t="shared" si="6"/>
        <v>0</v>
      </c>
      <c r="AH19" s="81" t="e">
        <f t="shared" si="7"/>
        <v>#DIV/0!</v>
      </c>
    </row>
    <row r="20" spans="1:34" s="43" customFormat="1" ht="18" customHeight="1">
      <c r="A20" s="182">
        <v>14</v>
      </c>
      <c r="B20" s="48"/>
      <c r="C20" s="49"/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46"/>
      <c r="O20" s="46"/>
      <c r="P20" s="46"/>
      <c r="Q20" s="46"/>
      <c r="R20" s="46"/>
      <c r="S20" s="46"/>
      <c r="T20" s="46"/>
      <c r="U20" s="145" t="e">
        <f t="shared" si="3"/>
        <v>#DIV/0!</v>
      </c>
      <c r="V20" s="46"/>
      <c r="W20" s="46"/>
      <c r="X20" s="46"/>
      <c r="Y20" s="145" t="e">
        <f t="shared" si="0"/>
        <v>#DIV/0!</v>
      </c>
      <c r="Z20" s="46"/>
      <c r="AA20" s="46"/>
      <c r="AB20" s="46"/>
      <c r="AC20" s="145" t="e">
        <f t="shared" si="1"/>
        <v>#DIV/0!</v>
      </c>
      <c r="AD20" s="136" t="e">
        <f t="shared" si="4"/>
        <v>#DIV/0!</v>
      </c>
      <c r="AE20" s="46" t="e">
        <f t="shared" si="5"/>
        <v>#DIV/0!</v>
      </c>
      <c r="AF20" s="14"/>
      <c r="AG20" s="14">
        <f t="shared" si="6"/>
        <v>0</v>
      </c>
      <c r="AH20" s="81" t="e">
        <f t="shared" si="7"/>
        <v>#DIV/0!</v>
      </c>
    </row>
    <row r="21" spans="1:34" s="43" customFormat="1" ht="18" customHeight="1">
      <c r="A21" s="182">
        <v>15</v>
      </c>
      <c r="B21" s="48"/>
      <c r="C21" s="49"/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46"/>
      <c r="O21" s="46"/>
      <c r="P21" s="46"/>
      <c r="Q21" s="46"/>
      <c r="R21" s="46"/>
      <c r="S21" s="46"/>
      <c r="T21" s="46"/>
      <c r="U21" s="145" t="e">
        <f t="shared" si="3"/>
        <v>#DIV/0!</v>
      </c>
      <c r="V21" s="46"/>
      <c r="W21" s="46"/>
      <c r="X21" s="46"/>
      <c r="Y21" s="145" t="e">
        <f t="shared" si="0"/>
        <v>#DIV/0!</v>
      </c>
      <c r="Z21" s="46"/>
      <c r="AA21" s="46"/>
      <c r="AB21" s="46"/>
      <c r="AC21" s="145" t="e">
        <f t="shared" si="1"/>
        <v>#DIV/0!</v>
      </c>
      <c r="AD21" s="136" t="e">
        <f t="shared" si="4"/>
        <v>#DIV/0!</v>
      </c>
      <c r="AE21" s="46" t="e">
        <f t="shared" si="5"/>
        <v>#DIV/0!</v>
      </c>
      <c r="AF21" s="14"/>
      <c r="AG21" s="14">
        <f t="shared" si="6"/>
        <v>0</v>
      </c>
      <c r="AH21" s="81" t="e">
        <f t="shared" si="7"/>
        <v>#DIV/0!</v>
      </c>
    </row>
    <row r="22" spans="1:34" s="43" customFormat="1" ht="18" customHeight="1">
      <c r="A22" s="182">
        <v>16</v>
      </c>
      <c r="B22" s="51"/>
      <c r="C22" s="49"/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46"/>
      <c r="O22" s="46"/>
      <c r="P22" s="46"/>
      <c r="Q22" s="46"/>
      <c r="R22" s="46"/>
      <c r="S22" s="46"/>
      <c r="T22" s="46"/>
      <c r="U22" s="145" t="e">
        <f t="shared" si="3"/>
        <v>#DIV/0!</v>
      </c>
      <c r="V22" s="46"/>
      <c r="W22" s="46"/>
      <c r="X22" s="46"/>
      <c r="Y22" s="145" t="e">
        <f t="shared" si="0"/>
        <v>#DIV/0!</v>
      </c>
      <c r="Z22" s="46"/>
      <c r="AA22" s="46"/>
      <c r="AB22" s="46"/>
      <c r="AC22" s="145" t="e">
        <f t="shared" si="1"/>
        <v>#DIV/0!</v>
      </c>
      <c r="AD22" s="136" t="e">
        <f t="shared" si="4"/>
        <v>#DIV/0!</v>
      </c>
      <c r="AE22" s="46" t="e">
        <f t="shared" si="5"/>
        <v>#DIV/0!</v>
      </c>
      <c r="AF22" s="14"/>
      <c r="AG22" s="14">
        <f t="shared" si="6"/>
        <v>0</v>
      </c>
      <c r="AH22" s="81" t="e">
        <f t="shared" si="7"/>
        <v>#DIV/0!</v>
      </c>
    </row>
    <row r="23" spans="1:34" s="43" customFormat="1" ht="18" customHeight="1">
      <c r="A23" s="182">
        <v>17</v>
      </c>
      <c r="B23" s="48"/>
      <c r="C23" s="53"/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46"/>
      <c r="O23" s="46"/>
      <c r="P23" s="46"/>
      <c r="Q23" s="46"/>
      <c r="R23" s="46"/>
      <c r="S23" s="46"/>
      <c r="T23" s="46"/>
      <c r="U23" s="145" t="e">
        <f t="shared" si="3"/>
        <v>#DIV/0!</v>
      </c>
      <c r="V23" s="46"/>
      <c r="W23" s="46"/>
      <c r="X23" s="46"/>
      <c r="Y23" s="145" t="e">
        <f t="shared" si="0"/>
        <v>#DIV/0!</v>
      </c>
      <c r="Z23" s="46"/>
      <c r="AA23" s="46"/>
      <c r="AB23" s="46"/>
      <c r="AC23" s="145" t="e">
        <f t="shared" si="1"/>
        <v>#DIV/0!</v>
      </c>
      <c r="AD23" s="136" t="e">
        <f t="shared" si="4"/>
        <v>#DIV/0!</v>
      </c>
      <c r="AE23" s="46" t="e">
        <f t="shared" si="5"/>
        <v>#DIV/0!</v>
      </c>
      <c r="AF23" s="14"/>
      <c r="AG23" s="14">
        <f t="shared" si="6"/>
        <v>0</v>
      </c>
      <c r="AH23" s="81" t="e">
        <f t="shared" si="7"/>
        <v>#DIV/0!</v>
      </c>
    </row>
    <row r="24" spans="1:34" s="43" customFormat="1" ht="18" customHeight="1">
      <c r="A24" s="182">
        <v>18</v>
      </c>
      <c r="B24" s="51"/>
      <c r="C24" s="53"/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46"/>
      <c r="O24" s="46"/>
      <c r="P24" s="46"/>
      <c r="Q24" s="46"/>
      <c r="R24" s="46"/>
      <c r="S24" s="46"/>
      <c r="T24" s="46"/>
      <c r="U24" s="145" t="e">
        <f t="shared" si="3"/>
        <v>#DIV/0!</v>
      </c>
      <c r="V24" s="46"/>
      <c r="W24" s="46"/>
      <c r="X24" s="46"/>
      <c r="Y24" s="145" t="e">
        <f t="shared" si="0"/>
        <v>#DIV/0!</v>
      </c>
      <c r="Z24" s="46"/>
      <c r="AA24" s="46"/>
      <c r="AB24" s="46"/>
      <c r="AC24" s="145" t="e">
        <f t="shared" si="1"/>
        <v>#DIV/0!</v>
      </c>
      <c r="AD24" s="136" t="e">
        <f t="shared" si="4"/>
        <v>#DIV/0!</v>
      </c>
      <c r="AE24" s="46" t="e">
        <f t="shared" si="5"/>
        <v>#DIV/0!</v>
      </c>
      <c r="AF24" s="14"/>
      <c r="AG24" s="14">
        <f t="shared" si="6"/>
        <v>0</v>
      </c>
      <c r="AH24" s="81" t="e">
        <f t="shared" si="7"/>
        <v>#DIV/0!</v>
      </c>
    </row>
    <row r="25" spans="1:34" s="43" customFormat="1" ht="18" customHeight="1">
      <c r="A25" s="182">
        <v>19</v>
      </c>
      <c r="B25" s="51"/>
      <c r="C25" s="53"/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46"/>
      <c r="O25" s="46"/>
      <c r="P25" s="46"/>
      <c r="Q25" s="46"/>
      <c r="R25" s="46"/>
      <c r="S25" s="46"/>
      <c r="T25" s="46"/>
      <c r="U25" s="145" t="e">
        <f t="shared" si="3"/>
        <v>#DIV/0!</v>
      </c>
      <c r="V25" s="46"/>
      <c r="W25" s="46"/>
      <c r="X25" s="46"/>
      <c r="Y25" s="145" t="e">
        <f t="shared" si="0"/>
        <v>#DIV/0!</v>
      </c>
      <c r="Z25" s="46"/>
      <c r="AA25" s="46"/>
      <c r="AB25" s="46"/>
      <c r="AC25" s="145" t="e">
        <f t="shared" si="1"/>
        <v>#DIV/0!</v>
      </c>
      <c r="AD25" s="136" t="e">
        <f t="shared" si="4"/>
        <v>#DIV/0!</v>
      </c>
      <c r="AE25" s="46" t="e">
        <f t="shared" si="5"/>
        <v>#DIV/0!</v>
      </c>
      <c r="AF25" s="14"/>
      <c r="AG25" s="14">
        <f t="shared" si="6"/>
        <v>0</v>
      </c>
      <c r="AH25" s="81" t="e">
        <f t="shared" si="7"/>
        <v>#DIV/0!</v>
      </c>
    </row>
    <row r="26" spans="1:34" s="43" customFormat="1" ht="18" customHeight="1">
      <c r="A26" s="182">
        <v>20</v>
      </c>
      <c r="B26" s="46"/>
      <c r="C26" s="52"/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46"/>
      <c r="O26" s="46"/>
      <c r="P26" s="46"/>
      <c r="Q26" s="46"/>
      <c r="R26" s="46"/>
      <c r="S26" s="46"/>
      <c r="T26" s="46"/>
      <c r="U26" s="145" t="e">
        <f t="shared" si="3"/>
        <v>#DIV/0!</v>
      </c>
      <c r="V26" s="46"/>
      <c r="W26" s="46"/>
      <c r="X26" s="46"/>
      <c r="Y26" s="145" t="e">
        <f t="shared" si="0"/>
        <v>#DIV/0!</v>
      </c>
      <c r="Z26" s="46"/>
      <c r="AA26" s="46"/>
      <c r="AB26" s="46"/>
      <c r="AC26" s="145" t="e">
        <f t="shared" si="1"/>
        <v>#DIV/0!</v>
      </c>
      <c r="AD26" s="136" t="e">
        <f t="shared" si="4"/>
        <v>#DIV/0!</v>
      </c>
      <c r="AE26" s="46" t="e">
        <f t="shared" si="5"/>
        <v>#DIV/0!</v>
      </c>
      <c r="AF26" s="14"/>
      <c r="AG26" s="14">
        <f t="shared" si="6"/>
        <v>0</v>
      </c>
      <c r="AH26" s="81" t="e">
        <f t="shared" si="7"/>
        <v>#DIV/0!</v>
      </c>
    </row>
    <row r="27" spans="1:34" s="43" customFormat="1" ht="18" customHeight="1">
      <c r="A27" s="182">
        <v>21</v>
      </c>
      <c r="B27" s="46"/>
      <c r="C27" s="52"/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46"/>
      <c r="O27" s="46"/>
      <c r="P27" s="46"/>
      <c r="Q27" s="46"/>
      <c r="R27" s="46"/>
      <c r="S27" s="46"/>
      <c r="T27" s="46"/>
      <c r="U27" s="145" t="e">
        <f t="shared" si="3"/>
        <v>#DIV/0!</v>
      </c>
      <c r="V27" s="46"/>
      <c r="W27" s="46"/>
      <c r="X27" s="46"/>
      <c r="Y27" s="145" t="e">
        <f t="shared" si="0"/>
        <v>#DIV/0!</v>
      </c>
      <c r="Z27" s="46"/>
      <c r="AA27" s="46"/>
      <c r="AB27" s="46"/>
      <c r="AC27" s="145" t="e">
        <f t="shared" si="1"/>
        <v>#DIV/0!</v>
      </c>
      <c r="AD27" s="136" t="e">
        <f t="shared" si="4"/>
        <v>#DIV/0!</v>
      </c>
      <c r="AE27" s="46" t="e">
        <f t="shared" si="5"/>
        <v>#DIV/0!</v>
      </c>
      <c r="AF27" s="14"/>
      <c r="AG27" s="14">
        <f t="shared" si="6"/>
        <v>0</v>
      </c>
      <c r="AH27" s="81" t="e">
        <f t="shared" si="7"/>
        <v>#DIV/0!</v>
      </c>
    </row>
    <row r="28" spans="1:34" s="43" customFormat="1" ht="18" customHeight="1">
      <c r="A28" s="182">
        <v>22</v>
      </c>
      <c r="B28" s="51"/>
      <c r="C28" s="53"/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46"/>
      <c r="O28" s="46"/>
      <c r="P28" s="46"/>
      <c r="Q28" s="46"/>
      <c r="R28" s="46"/>
      <c r="S28" s="46"/>
      <c r="T28" s="46"/>
      <c r="U28" s="145" t="e">
        <f t="shared" si="3"/>
        <v>#DIV/0!</v>
      </c>
      <c r="V28" s="46"/>
      <c r="W28" s="46"/>
      <c r="X28" s="46"/>
      <c r="Y28" s="145" t="e">
        <f t="shared" si="0"/>
        <v>#DIV/0!</v>
      </c>
      <c r="Z28" s="46"/>
      <c r="AA28" s="46"/>
      <c r="AB28" s="46"/>
      <c r="AC28" s="145" t="e">
        <f t="shared" si="1"/>
        <v>#DIV/0!</v>
      </c>
      <c r="AD28" s="136" t="e">
        <f t="shared" si="4"/>
        <v>#DIV/0!</v>
      </c>
      <c r="AE28" s="46" t="e">
        <f t="shared" si="5"/>
        <v>#DIV/0!</v>
      </c>
      <c r="AF28" s="14"/>
      <c r="AG28" s="14">
        <f t="shared" si="6"/>
        <v>0</v>
      </c>
      <c r="AH28" s="81" t="e">
        <f t="shared" si="7"/>
        <v>#DIV/0!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0"/>
        <v>#DIV/0!</v>
      </c>
      <c r="Z29" s="46"/>
      <c r="AA29" s="46"/>
      <c r="AB29" s="46"/>
      <c r="AC29" s="145" t="e">
        <f t="shared" si="1"/>
        <v>#DIV/0!</v>
      </c>
      <c r="AD29" s="136" t="e">
        <f t="shared" si="4"/>
        <v>#DIV/0!</v>
      </c>
      <c r="AE29" s="46" t="e">
        <f t="shared" si="5"/>
        <v>#DIV/0!</v>
      </c>
      <c r="AF29" s="14"/>
      <c r="AG29" s="14">
        <f t="shared" si="6"/>
        <v>0</v>
      </c>
      <c r="AH29" s="81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si="4"/>
        <v>#DIV/0!</v>
      </c>
      <c r="AE30" s="46" t="e">
        <f t="shared" si="5"/>
        <v>#DIV/0!</v>
      </c>
      <c r="AF30" s="14"/>
      <c r="AG30" s="14">
        <f t="shared" si="6"/>
        <v>0</v>
      </c>
      <c r="AH30" s="81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4"/>
        <v>#DIV/0!</v>
      </c>
      <c r="AE31" s="46" t="e">
        <f t="shared" si="5"/>
        <v>#DIV/0!</v>
      </c>
      <c r="AF31" s="14"/>
      <c r="AG31" s="14">
        <f t="shared" si="6"/>
        <v>0</v>
      </c>
      <c r="AH31" s="81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ref="M32:M39" si="8">TRUNC(AVERAGE(D32:L32),2)</f>
        <v>#DIV/0!</v>
      </c>
      <c r="N32" s="46"/>
      <c r="O32" s="46"/>
      <c r="P32" s="46"/>
      <c r="Q32" s="46"/>
      <c r="R32" s="46"/>
      <c r="S32" s="46"/>
      <c r="T32" s="46"/>
      <c r="U32" s="145" t="e">
        <f t="shared" ref="U32:U39" si="9">TRUNC(AVERAGE(N32:T32),2)</f>
        <v>#DIV/0!</v>
      </c>
      <c r="V32" s="46"/>
      <c r="W32" s="46"/>
      <c r="X32" s="46"/>
      <c r="Y32" s="145" t="e">
        <f t="shared" ref="Y32:Y39" si="10">TRUNC(AVERAGE(V32:X32),2)</f>
        <v>#DIV/0!</v>
      </c>
      <c r="Z32" s="46"/>
      <c r="AA32" s="46"/>
      <c r="AB32" s="46"/>
      <c r="AC32" s="145" t="e">
        <f t="shared" ref="AC32:AC39" si="11">TRUNC(AVERAGE(Z32:AB32),2)</f>
        <v>#DIV/0!</v>
      </c>
      <c r="AD32" s="136" t="e">
        <f t="shared" si="4"/>
        <v>#DIV/0!</v>
      </c>
      <c r="AE32" s="46" t="e">
        <f t="shared" si="5"/>
        <v>#DIV/0!</v>
      </c>
      <c r="AF32" s="14"/>
      <c r="AG32" s="14">
        <f t="shared" si="6"/>
        <v>0</v>
      </c>
      <c r="AH32" s="81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8"/>
        <v>#DIV/0!</v>
      </c>
      <c r="N33" s="46"/>
      <c r="O33" s="46"/>
      <c r="P33" s="46"/>
      <c r="Q33" s="46"/>
      <c r="R33" s="46"/>
      <c r="S33" s="46"/>
      <c r="T33" s="46"/>
      <c r="U33" s="145" t="e">
        <f t="shared" si="9"/>
        <v>#DIV/0!</v>
      </c>
      <c r="V33" s="46"/>
      <c r="W33" s="46"/>
      <c r="X33" s="46"/>
      <c r="Y33" s="145" t="e">
        <f t="shared" si="10"/>
        <v>#DIV/0!</v>
      </c>
      <c r="Z33" s="46"/>
      <c r="AA33" s="46"/>
      <c r="AB33" s="46"/>
      <c r="AC33" s="145" t="e">
        <f t="shared" si="11"/>
        <v>#DIV/0!</v>
      </c>
      <c r="AD33" s="136" t="e">
        <f t="shared" si="4"/>
        <v>#DIV/0!</v>
      </c>
      <c r="AE33" s="46" t="e">
        <f t="shared" si="5"/>
        <v>#DIV/0!</v>
      </c>
      <c r="AF33" s="14"/>
      <c r="AG33" s="14">
        <f t="shared" si="6"/>
        <v>0</v>
      </c>
      <c r="AH33" s="81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8"/>
        <v>#DIV/0!</v>
      </c>
      <c r="N34" s="46"/>
      <c r="O34" s="46"/>
      <c r="P34" s="46"/>
      <c r="Q34" s="46"/>
      <c r="R34" s="46"/>
      <c r="S34" s="46"/>
      <c r="T34" s="46"/>
      <c r="U34" s="145" t="e">
        <f t="shared" si="9"/>
        <v>#DIV/0!</v>
      </c>
      <c r="V34" s="46"/>
      <c r="W34" s="46"/>
      <c r="X34" s="46"/>
      <c r="Y34" s="145" t="e">
        <f t="shared" si="10"/>
        <v>#DIV/0!</v>
      </c>
      <c r="Z34" s="46"/>
      <c r="AA34" s="46"/>
      <c r="AB34" s="46"/>
      <c r="AC34" s="145" t="e">
        <f t="shared" si="11"/>
        <v>#DIV/0!</v>
      </c>
      <c r="AD34" s="136" t="e">
        <f t="shared" si="4"/>
        <v>#DIV/0!</v>
      </c>
      <c r="AE34" s="46" t="e">
        <f t="shared" si="5"/>
        <v>#DIV/0!</v>
      </c>
      <c r="AF34" s="14"/>
      <c r="AG34" s="14">
        <f t="shared" si="6"/>
        <v>0</v>
      </c>
      <c r="AH34" s="81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8"/>
        <v>#DIV/0!</v>
      </c>
      <c r="N35" s="46"/>
      <c r="O35" s="46"/>
      <c r="P35" s="46"/>
      <c r="Q35" s="46"/>
      <c r="R35" s="46"/>
      <c r="S35" s="46"/>
      <c r="T35" s="46"/>
      <c r="U35" s="145" t="e">
        <f t="shared" si="9"/>
        <v>#DIV/0!</v>
      </c>
      <c r="V35" s="46"/>
      <c r="W35" s="46"/>
      <c r="X35" s="46"/>
      <c r="Y35" s="145" t="e">
        <f t="shared" si="10"/>
        <v>#DIV/0!</v>
      </c>
      <c r="Z35" s="46"/>
      <c r="AA35" s="46"/>
      <c r="AB35" s="46"/>
      <c r="AC35" s="145" t="e">
        <f t="shared" si="11"/>
        <v>#DIV/0!</v>
      </c>
      <c r="AD35" s="136" t="e">
        <f t="shared" si="4"/>
        <v>#DIV/0!</v>
      </c>
      <c r="AE35" s="46" t="e">
        <f t="shared" si="5"/>
        <v>#DIV/0!</v>
      </c>
      <c r="AF35" s="14"/>
      <c r="AG35" s="14">
        <f t="shared" si="6"/>
        <v>0</v>
      </c>
      <c r="AH35" s="81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8"/>
        <v>#DIV/0!</v>
      </c>
      <c r="N36" s="46"/>
      <c r="O36" s="46"/>
      <c r="P36" s="46"/>
      <c r="Q36" s="46"/>
      <c r="R36" s="46"/>
      <c r="S36" s="46"/>
      <c r="T36" s="46"/>
      <c r="U36" s="145" t="e">
        <f t="shared" si="9"/>
        <v>#DIV/0!</v>
      </c>
      <c r="V36" s="46"/>
      <c r="W36" s="46"/>
      <c r="X36" s="46"/>
      <c r="Y36" s="145" t="e">
        <f t="shared" si="10"/>
        <v>#DIV/0!</v>
      </c>
      <c r="Z36" s="46"/>
      <c r="AA36" s="46"/>
      <c r="AB36" s="46"/>
      <c r="AC36" s="145" t="e">
        <f t="shared" si="11"/>
        <v>#DIV/0!</v>
      </c>
      <c r="AD36" s="136" t="e">
        <f t="shared" si="4"/>
        <v>#DIV/0!</v>
      </c>
      <c r="AE36" s="46" t="e">
        <f t="shared" si="5"/>
        <v>#DIV/0!</v>
      </c>
      <c r="AF36" s="14"/>
      <c r="AG36" s="14">
        <f t="shared" si="6"/>
        <v>0</v>
      </c>
      <c r="AH36" s="81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8"/>
        <v>#DIV/0!</v>
      </c>
      <c r="N37" s="46"/>
      <c r="O37" s="46"/>
      <c r="P37" s="46"/>
      <c r="Q37" s="46"/>
      <c r="R37" s="46"/>
      <c r="S37" s="46"/>
      <c r="T37" s="46"/>
      <c r="U37" s="145" t="e">
        <f t="shared" si="9"/>
        <v>#DIV/0!</v>
      </c>
      <c r="V37" s="46"/>
      <c r="W37" s="46"/>
      <c r="X37" s="46"/>
      <c r="Y37" s="145" t="e">
        <f t="shared" si="10"/>
        <v>#DIV/0!</v>
      </c>
      <c r="Z37" s="46"/>
      <c r="AA37" s="46"/>
      <c r="AB37" s="46"/>
      <c r="AC37" s="145" t="e">
        <f t="shared" si="11"/>
        <v>#DIV/0!</v>
      </c>
      <c r="AD37" s="136" t="e">
        <f t="shared" si="4"/>
        <v>#DIV/0!</v>
      </c>
      <c r="AE37" s="46" t="e">
        <f t="shared" si="5"/>
        <v>#DIV/0!</v>
      </c>
      <c r="AF37" s="14"/>
      <c r="AG37" s="14">
        <f t="shared" si="6"/>
        <v>0</v>
      </c>
      <c r="AH37" s="81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8"/>
        <v>#DIV/0!</v>
      </c>
      <c r="N38" s="46"/>
      <c r="O38" s="46"/>
      <c r="P38" s="46"/>
      <c r="Q38" s="46"/>
      <c r="R38" s="46"/>
      <c r="S38" s="46"/>
      <c r="T38" s="46"/>
      <c r="U38" s="145" t="e">
        <f t="shared" si="9"/>
        <v>#DIV/0!</v>
      </c>
      <c r="V38" s="46"/>
      <c r="W38" s="46"/>
      <c r="X38" s="46"/>
      <c r="Y38" s="145" t="e">
        <f t="shared" si="10"/>
        <v>#DIV/0!</v>
      </c>
      <c r="Z38" s="46"/>
      <c r="AA38" s="46"/>
      <c r="AB38" s="46"/>
      <c r="AC38" s="145" t="e">
        <f t="shared" si="11"/>
        <v>#DIV/0!</v>
      </c>
      <c r="AD38" s="136" t="e">
        <f t="shared" si="4"/>
        <v>#DIV/0!</v>
      </c>
      <c r="AE38" s="46" t="e">
        <f t="shared" si="5"/>
        <v>#DIV/0!</v>
      </c>
      <c r="AF38" s="14"/>
      <c r="AG38" s="14">
        <f t="shared" si="6"/>
        <v>0</v>
      </c>
      <c r="AH38" s="81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8"/>
        <v>#DIV/0!</v>
      </c>
      <c r="N39" s="46"/>
      <c r="O39" s="46"/>
      <c r="P39" s="46"/>
      <c r="Q39" s="46"/>
      <c r="R39" s="46"/>
      <c r="S39" s="46"/>
      <c r="T39" s="46"/>
      <c r="U39" s="145" t="e">
        <f t="shared" si="9"/>
        <v>#DIV/0!</v>
      </c>
      <c r="V39" s="46"/>
      <c r="W39" s="46"/>
      <c r="X39" s="46"/>
      <c r="Y39" s="145" t="e">
        <f t="shared" si="10"/>
        <v>#DIV/0!</v>
      </c>
      <c r="Z39" s="46"/>
      <c r="AA39" s="46"/>
      <c r="AB39" s="46"/>
      <c r="AC39" s="145" t="e">
        <f t="shared" si="11"/>
        <v>#DIV/0!</v>
      </c>
      <c r="AD39" s="136" t="e">
        <f t="shared" si="4"/>
        <v>#DIV/0!</v>
      </c>
      <c r="AE39" s="46" t="e">
        <f t="shared" si="5"/>
        <v>#DIV/0!</v>
      </c>
      <c r="AF39" s="14"/>
      <c r="AG39" s="14">
        <f t="shared" si="6"/>
        <v>0</v>
      </c>
      <c r="AH39" s="81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8">
    <pageSetUpPr fitToPage="1"/>
  </sheetPr>
  <dimension ref="A1:N199"/>
  <sheetViews>
    <sheetView showGridLines="0" topLeftCell="A4" zoomScale="85" workbookViewId="0">
      <pane ySplit="1" topLeftCell="A19" activePane="bottomLeft" state="frozen"/>
      <selection activeCell="H20" sqref="H20"/>
      <selection pane="bottomLeft" activeCell="H20" sqref="H20"/>
    </sheetView>
  </sheetViews>
  <sheetFormatPr baseColWidth="10" defaultRowHeight="18" customHeight="1"/>
  <cols>
    <col min="1" max="1" width="3.375" style="1" customWidth="1"/>
    <col min="2" max="2" width="24.5" style="9" customWidth="1"/>
    <col min="3" max="3" width="24.75" style="1" customWidth="1"/>
    <col min="4" max="4" width="5.375" style="74" customWidth="1"/>
    <col min="5" max="14" width="4.625" style="1" customWidth="1"/>
    <col min="15" max="16384" width="11" style="1"/>
  </cols>
  <sheetData>
    <row r="1" spans="1:14" s="6" customFormat="1" ht="18" hidden="1" customHeight="1">
      <c r="B1" s="7" t="s">
        <v>1</v>
      </c>
      <c r="D1" s="66"/>
    </row>
    <row r="2" spans="1:14" s="5" customFormat="1" ht="18" hidden="1" customHeight="1">
      <c r="B2" s="5" t="s">
        <v>333</v>
      </c>
      <c r="D2" s="67"/>
    </row>
    <row r="3" spans="1:14" s="3" customFormat="1" ht="18" hidden="1" customHeight="1">
      <c r="B3" s="8" t="s">
        <v>5</v>
      </c>
      <c r="C3" s="3" t="s">
        <v>323</v>
      </c>
      <c r="D3" s="68"/>
    </row>
    <row r="4" spans="1:14" s="38" customFormat="1" ht="52.5">
      <c r="B4" s="75"/>
      <c r="D4" s="76" t="s">
        <v>439</v>
      </c>
    </row>
    <row r="5" spans="1:14" s="10" customFormat="1" ht="18" customHeight="1">
      <c r="A5" s="12" t="s">
        <v>0</v>
      </c>
      <c r="B5" s="27" t="s">
        <v>3</v>
      </c>
      <c r="C5" s="13" t="s">
        <v>2</v>
      </c>
      <c r="D5" s="70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10" customFormat="1" ht="18" customHeight="1">
      <c r="A6" s="15">
        <v>1</v>
      </c>
      <c r="B6" s="16" t="s">
        <v>199</v>
      </c>
      <c r="C6" s="17" t="s">
        <v>205</v>
      </c>
      <c r="D6" s="71">
        <v>6.5</v>
      </c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s="10" customFormat="1" ht="18" customHeight="1">
      <c r="A7" s="15">
        <v>2</v>
      </c>
      <c r="B7" s="16" t="s">
        <v>234</v>
      </c>
      <c r="C7" s="17" t="s">
        <v>235</v>
      </c>
      <c r="D7" s="71">
        <v>5</v>
      </c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s="10" customFormat="1" ht="18" customHeight="1">
      <c r="A8" s="15">
        <v>3</v>
      </c>
      <c r="B8" s="23" t="s">
        <v>22</v>
      </c>
      <c r="C8" s="17" t="s">
        <v>176</v>
      </c>
      <c r="D8" s="71">
        <v>7.5</v>
      </c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s="10" customFormat="1" ht="18" customHeight="1">
      <c r="A9" s="15">
        <v>4</v>
      </c>
      <c r="B9" s="16" t="s">
        <v>208</v>
      </c>
      <c r="C9" s="20" t="s">
        <v>209</v>
      </c>
      <c r="D9" s="71">
        <v>5.5</v>
      </c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s="10" customFormat="1" ht="18" customHeight="1">
      <c r="A10" s="15">
        <v>5</v>
      </c>
      <c r="B10" s="23" t="s">
        <v>85</v>
      </c>
      <c r="C10" s="17" t="s">
        <v>86</v>
      </c>
      <c r="D10" s="71">
        <v>7.5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s="10" customFormat="1" ht="18" customHeight="1">
      <c r="A11" s="15">
        <v>6</v>
      </c>
      <c r="B11" s="31" t="s">
        <v>314</v>
      </c>
      <c r="C11" s="14" t="s">
        <v>322</v>
      </c>
      <c r="D11" s="71">
        <v>3.5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s="10" customFormat="1" ht="18" customHeight="1">
      <c r="A12" s="15">
        <v>7</v>
      </c>
      <c r="B12" s="23" t="s">
        <v>101</v>
      </c>
      <c r="C12" s="17" t="s">
        <v>102</v>
      </c>
      <c r="D12" s="71">
        <v>5.5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s="10" customFormat="1" ht="18" customHeight="1">
      <c r="A13" s="15">
        <v>8</v>
      </c>
      <c r="B13" s="23" t="s">
        <v>83</v>
      </c>
      <c r="C13" s="20" t="s">
        <v>84</v>
      </c>
      <c r="D13" s="71">
        <v>9.5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s="10" customFormat="1" ht="18" customHeight="1">
      <c r="A14" s="15">
        <v>9</v>
      </c>
      <c r="B14" s="16" t="s">
        <v>161</v>
      </c>
      <c r="C14" s="17" t="s">
        <v>162</v>
      </c>
      <c r="D14" s="71">
        <v>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s="10" customFormat="1" ht="18" customHeight="1">
      <c r="A15" s="15">
        <v>10</v>
      </c>
      <c r="B15" s="31" t="s">
        <v>373</v>
      </c>
      <c r="C15" s="14" t="s">
        <v>315</v>
      </c>
      <c r="D15" s="71">
        <v>6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s="10" customFormat="1" ht="18" customHeight="1">
      <c r="A16" s="15">
        <v>11</v>
      </c>
      <c r="B16" s="31" t="s">
        <v>358</v>
      </c>
      <c r="C16" s="17" t="s">
        <v>359</v>
      </c>
      <c r="D16" s="72">
        <v>9.5</v>
      </c>
      <c r="E16" s="18" t="s">
        <v>456</v>
      </c>
      <c r="F16" s="18" t="s">
        <v>456</v>
      </c>
      <c r="G16" s="18" t="s">
        <v>456</v>
      </c>
      <c r="H16" s="18" t="s">
        <v>456</v>
      </c>
      <c r="I16" s="18" t="s">
        <v>456</v>
      </c>
      <c r="J16" s="18" t="s">
        <v>456</v>
      </c>
      <c r="K16" s="18" t="s">
        <v>456</v>
      </c>
      <c r="L16" s="18" t="s">
        <v>456</v>
      </c>
      <c r="M16" s="18" t="s">
        <v>456</v>
      </c>
      <c r="N16" s="18" t="s">
        <v>456</v>
      </c>
    </row>
    <row r="17" spans="1:14" s="10" customFormat="1" ht="18" customHeight="1">
      <c r="A17" s="15">
        <v>12</v>
      </c>
      <c r="B17" s="23" t="s">
        <v>115</v>
      </c>
      <c r="C17" s="17" t="s">
        <v>116</v>
      </c>
      <c r="D17" s="71">
        <v>7.5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s="10" customFormat="1" ht="17.25" customHeight="1">
      <c r="A18" s="15">
        <v>13</v>
      </c>
      <c r="B18" s="31" t="s">
        <v>447</v>
      </c>
      <c r="C18" s="17" t="s">
        <v>446</v>
      </c>
      <c r="D18" s="71">
        <v>6.5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s="10" customFormat="1" ht="17.25" customHeight="1">
      <c r="A19" s="15">
        <v>14</v>
      </c>
      <c r="B19" s="16" t="s">
        <v>183</v>
      </c>
      <c r="C19" s="17" t="s">
        <v>194</v>
      </c>
      <c r="D19" s="71">
        <v>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s="10" customFormat="1" ht="17.25" customHeight="1">
      <c r="A20" s="15">
        <v>15</v>
      </c>
      <c r="B20" s="16" t="s">
        <v>155</v>
      </c>
      <c r="C20" s="17" t="s">
        <v>156</v>
      </c>
      <c r="D20" s="71">
        <v>5.5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s="10" customFormat="1" ht="17.25" customHeight="1">
      <c r="A21" s="15">
        <v>16</v>
      </c>
      <c r="B21" s="17" t="s">
        <v>312</v>
      </c>
      <c r="C21" s="17" t="s">
        <v>313</v>
      </c>
      <c r="D21" s="71">
        <v>8.5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s="10" customFormat="1" ht="17.25" customHeight="1">
      <c r="A22" s="15">
        <v>17</v>
      </c>
      <c r="B22" s="23" t="s">
        <v>18</v>
      </c>
      <c r="C22" s="17" t="s">
        <v>19</v>
      </c>
      <c r="D22" s="71">
        <v>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s="10" customFormat="1" ht="17.25" customHeight="1">
      <c r="A23" s="15">
        <v>18</v>
      </c>
      <c r="B23" s="37" t="s">
        <v>227</v>
      </c>
      <c r="C23" s="20" t="s">
        <v>229</v>
      </c>
      <c r="D23" s="71">
        <v>9.5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s="10" customFormat="1" ht="17.25" customHeight="1">
      <c r="A24" s="15">
        <v>19</v>
      </c>
      <c r="B24" s="23" t="s">
        <v>103</v>
      </c>
      <c r="C24" s="17" t="s">
        <v>104</v>
      </c>
      <c r="D24" s="71">
        <v>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s="10" customFormat="1" ht="17.25" customHeight="1">
      <c r="A25" s="15">
        <v>20</v>
      </c>
      <c r="B25" s="23" t="s">
        <v>26</v>
      </c>
      <c r="C25" s="17" t="s">
        <v>42</v>
      </c>
      <c r="D25" s="71">
        <v>9.5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s="10" customFormat="1" ht="17.25" customHeight="1">
      <c r="A26" s="15">
        <v>21</v>
      </c>
      <c r="B26" s="34" t="s">
        <v>38</v>
      </c>
      <c r="C26" s="17" t="s">
        <v>39</v>
      </c>
      <c r="D26" s="71">
        <v>10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s="10" customFormat="1" ht="17.25" customHeight="1">
      <c r="A27" s="15">
        <v>22</v>
      </c>
      <c r="B27" s="19" t="s">
        <v>258</v>
      </c>
      <c r="C27" s="14" t="s">
        <v>259</v>
      </c>
      <c r="D27" s="71">
        <v>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s="10" customFormat="1" ht="18" customHeight="1">
      <c r="A28" s="15">
        <v>23</v>
      </c>
      <c r="B28" s="16" t="s">
        <v>210</v>
      </c>
      <c r="C28" s="14" t="s">
        <v>211</v>
      </c>
      <c r="D28" s="71">
        <v>8.5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s="10" customFormat="1" ht="18" customHeight="1">
      <c r="A29" s="15">
        <v>24</v>
      </c>
      <c r="B29" s="31" t="s">
        <v>337</v>
      </c>
      <c r="C29" s="14" t="s">
        <v>339</v>
      </c>
      <c r="D29" s="71">
        <v>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s="10" customFormat="1" ht="18" customHeight="1">
      <c r="A30" s="15"/>
      <c r="B30" s="31" t="s">
        <v>444</v>
      </c>
      <c r="C30" s="14" t="s">
        <v>445</v>
      </c>
      <c r="D30" s="71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s="10" customFormat="1" ht="18" customHeight="1">
      <c r="A31" s="15">
        <v>25</v>
      </c>
      <c r="B31" s="19" t="s">
        <v>260</v>
      </c>
      <c r="C31" s="17" t="s">
        <v>261</v>
      </c>
      <c r="D31" s="71">
        <v>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s="10" customFormat="1" ht="18" customHeight="1">
      <c r="A32" s="15">
        <v>26</v>
      </c>
      <c r="B32" s="19" t="s">
        <v>275</v>
      </c>
      <c r="C32" s="17" t="s">
        <v>276</v>
      </c>
      <c r="D32" s="71">
        <v>7.5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s="10" customFormat="1" ht="18" customHeight="1">
      <c r="A33" s="15">
        <v>27</v>
      </c>
      <c r="B33" s="23" t="s">
        <v>93</v>
      </c>
      <c r="C33" s="14" t="s">
        <v>94</v>
      </c>
      <c r="D33" s="71">
        <v>7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s="10" customFormat="1" ht="18" customHeight="1">
      <c r="A34" s="15">
        <v>28</v>
      </c>
      <c r="B34" s="16" t="s">
        <v>206</v>
      </c>
      <c r="C34" s="17" t="s">
        <v>207</v>
      </c>
      <c r="D34" s="71">
        <v>6.5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s="10" customFormat="1" ht="18" customHeight="1">
      <c r="A35" s="15"/>
      <c r="B35" s="16"/>
      <c r="C35" s="14"/>
      <c r="D35" s="71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7" spans="1:14" s="10" customFormat="1" ht="18" customHeight="1">
      <c r="B37" s="29">
        <f>COUNTA(B6:B35)</f>
        <v>29</v>
      </c>
      <c r="C37" s="29">
        <f>COUNTA(C6:C35)</f>
        <v>29</v>
      </c>
      <c r="D37" s="73"/>
      <c r="E37" s="29">
        <f t="shared" ref="E37:N37" si="0">COUNTA(E6:E35)</f>
        <v>1</v>
      </c>
      <c r="F37" s="29">
        <f t="shared" si="0"/>
        <v>1</v>
      </c>
      <c r="G37" s="29">
        <f t="shared" si="0"/>
        <v>1</v>
      </c>
      <c r="H37" s="29">
        <f t="shared" si="0"/>
        <v>1</v>
      </c>
      <c r="I37" s="29">
        <f t="shared" si="0"/>
        <v>1</v>
      </c>
      <c r="J37" s="29">
        <f t="shared" si="0"/>
        <v>1</v>
      </c>
      <c r="K37" s="29">
        <f t="shared" si="0"/>
        <v>1</v>
      </c>
      <c r="L37" s="29">
        <f t="shared" si="0"/>
        <v>1</v>
      </c>
      <c r="M37" s="29">
        <f t="shared" si="0"/>
        <v>1</v>
      </c>
      <c r="N37" s="29">
        <f t="shared" si="0"/>
        <v>1</v>
      </c>
    </row>
    <row r="38" spans="1:14" s="10" customFormat="1" ht="18" customHeight="1">
      <c r="B38" s="26"/>
      <c r="D38" s="69"/>
    </row>
    <row r="39" spans="1:14" s="10" customFormat="1" ht="18" customHeight="1">
      <c r="B39" s="26"/>
      <c r="D39" s="69"/>
    </row>
    <row r="40" spans="1:14" s="10" customFormat="1" ht="18" customHeight="1">
      <c r="B40" s="26"/>
      <c r="D40" s="69"/>
    </row>
    <row r="41" spans="1:14" s="10" customFormat="1" ht="18" customHeight="1">
      <c r="B41" s="26"/>
      <c r="D41" s="69"/>
    </row>
    <row r="42" spans="1:14" s="10" customFormat="1" ht="18" customHeight="1">
      <c r="B42" s="26"/>
      <c r="D42" s="69"/>
    </row>
    <row r="43" spans="1:14" s="10" customFormat="1" ht="18" customHeight="1">
      <c r="B43" s="26"/>
      <c r="D43" s="69"/>
    </row>
    <row r="44" spans="1:14" s="10" customFormat="1" ht="18" customHeight="1">
      <c r="B44" s="26"/>
      <c r="D44" s="69"/>
    </row>
    <row r="45" spans="1:14" s="10" customFormat="1" ht="18" customHeight="1">
      <c r="B45" s="26"/>
      <c r="D45" s="69"/>
    </row>
    <row r="46" spans="1:14" s="10" customFormat="1" ht="18" customHeight="1">
      <c r="B46" s="26"/>
      <c r="D46" s="69"/>
    </row>
    <row r="47" spans="1:14" s="10" customFormat="1" ht="18" customHeight="1">
      <c r="B47" s="26"/>
      <c r="D47" s="69"/>
    </row>
    <row r="48" spans="1:14" s="10" customFormat="1" ht="18" customHeight="1">
      <c r="B48" s="26"/>
      <c r="D48" s="69"/>
    </row>
    <row r="49" spans="2:4" s="10" customFormat="1" ht="18" customHeight="1">
      <c r="B49" s="26"/>
      <c r="D49" s="69"/>
    </row>
    <row r="50" spans="2:4" s="10" customFormat="1" ht="18" customHeight="1">
      <c r="B50" s="26"/>
      <c r="D50" s="69"/>
    </row>
    <row r="51" spans="2:4" s="10" customFormat="1" ht="18" customHeight="1">
      <c r="B51" s="26"/>
      <c r="D51" s="69"/>
    </row>
    <row r="52" spans="2:4" s="10" customFormat="1" ht="18" customHeight="1">
      <c r="B52" s="26"/>
      <c r="D52" s="69"/>
    </row>
    <row r="53" spans="2:4" s="10" customFormat="1" ht="18" customHeight="1">
      <c r="B53" s="26"/>
      <c r="D53" s="69"/>
    </row>
    <row r="54" spans="2:4" s="10" customFormat="1" ht="18" customHeight="1">
      <c r="B54" s="26"/>
      <c r="D54" s="69"/>
    </row>
    <row r="55" spans="2:4" s="10" customFormat="1" ht="18" customHeight="1">
      <c r="B55" s="26"/>
      <c r="D55" s="69"/>
    </row>
    <row r="56" spans="2:4" s="10" customFormat="1" ht="18" customHeight="1">
      <c r="B56" s="26"/>
      <c r="D56" s="69"/>
    </row>
    <row r="57" spans="2:4" s="10" customFormat="1" ht="18" customHeight="1">
      <c r="B57" s="26"/>
      <c r="D57" s="69"/>
    </row>
    <row r="58" spans="2:4" s="10" customFormat="1" ht="18" customHeight="1">
      <c r="B58" s="26"/>
      <c r="D58" s="69"/>
    </row>
    <row r="59" spans="2:4" s="10" customFormat="1" ht="18" customHeight="1">
      <c r="B59" s="26"/>
      <c r="D59" s="69"/>
    </row>
    <row r="60" spans="2:4" s="10" customFormat="1" ht="18" customHeight="1">
      <c r="B60" s="26"/>
      <c r="D60" s="69"/>
    </row>
    <row r="61" spans="2:4" s="10" customFormat="1" ht="18" customHeight="1">
      <c r="B61" s="26"/>
      <c r="D61" s="69"/>
    </row>
    <row r="62" spans="2:4" s="10" customFormat="1" ht="18" customHeight="1">
      <c r="B62" s="26"/>
      <c r="D62" s="69"/>
    </row>
    <row r="63" spans="2:4" s="10" customFormat="1" ht="18" customHeight="1">
      <c r="B63" s="26"/>
      <c r="D63" s="69"/>
    </row>
    <row r="64" spans="2:4" s="10" customFormat="1" ht="18" customHeight="1">
      <c r="B64" s="26"/>
      <c r="D64" s="69"/>
    </row>
    <row r="65" spans="2:4" s="10" customFormat="1" ht="18" customHeight="1">
      <c r="B65" s="26"/>
      <c r="D65" s="69"/>
    </row>
    <row r="66" spans="2:4" s="10" customFormat="1" ht="18" customHeight="1">
      <c r="B66" s="26"/>
      <c r="D66" s="69"/>
    </row>
    <row r="67" spans="2:4" s="10" customFormat="1" ht="18" customHeight="1">
      <c r="B67" s="26"/>
      <c r="D67" s="69"/>
    </row>
    <row r="68" spans="2:4" s="10" customFormat="1" ht="18" customHeight="1">
      <c r="B68" s="26"/>
      <c r="D68" s="69"/>
    </row>
    <row r="69" spans="2:4" s="10" customFormat="1" ht="18" customHeight="1">
      <c r="B69" s="26"/>
      <c r="D69" s="69"/>
    </row>
    <row r="70" spans="2:4" s="10" customFormat="1" ht="18" customHeight="1">
      <c r="B70" s="26"/>
      <c r="D70" s="69"/>
    </row>
    <row r="71" spans="2:4" s="10" customFormat="1" ht="18" customHeight="1">
      <c r="B71" s="26"/>
      <c r="D71" s="69"/>
    </row>
    <row r="72" spans="2:4" s="10" customFormat="1" ht="18" customHeight="1">
      <c r="B72" s="26"/>
      <c r="D72" s="69"/>
    </row>
    <row r="73" spans="2:4" s="10" customFormat="1" ht="18" customHeight="1">
      <c r="B73" s="26"/>
      <c r="D73" s="69"/>
    </row>
    <row r="74" spans="2:4" s="10" customFormat="1" ht="18" customHeight="1">
      <c r="B74" s="26"/>
      <c r="D74" s="69"/>
    </row>
    <row r="75" spans="2:4" s="10" customFormat="1" ht="18" customHeight="1">
      <c r="B75" s="26"/>
      <c r="D75" s="69"/>
    </row>
    <row r="76" spans="2:4" s="10" customFormat="1" ht="18" customHeight="1">
      <c r="B76" s="26"/>
      <c r="D76" s="69"/>
    </row>
    <row r="77" spans="2:4" s="10" customFormat="1" ht="18" customHeight="1">
      <c r="B77" s="26"/>
      <c r="D77" s="69"/>
    </row>
    <row r="78" spans="2:4" s="10" customFormat="1" ht="18" customHeight="1">
      <c r="B78" s="26"/>
      <c r="D78" s="69"/>
    </row>
    <row r="79" spans="2:4" s="10" customFormat="1" ht="18" customHeight="1">
      <c r="B79" s="26"/>
      <c r="D79" s="69"/>
    </row>
    <row r="80" spans="2:4" s="10" customFormat="1" ht="18" customHeight="1">
      <c r="B80" s="26"/>
      <c r="D80" s="69"/>
    </row>
    <row r="81" spans="2:4" s="10" customFormat="1" ht="18" customHeight="1">
      <c r="B81" s="26"/>
      <c r="D81" s="69"/>
    </row>
    <row r="82" spans="2:4" s="10" customFormat="1" ht="18" customHeight="1">
      <c r="B82" s="26"/>
      <c r="D82" s="69"/>
    </row>
    <row r="83" spans="2:4" s="10" customFormat="1" ht="18" customHeight="1">
      <c r="B83" s="26"/>
      <c r="D83" s="69"/>
    </row>
    <row r="84" spans="2:4" s="10" customFormat="1" ht="18" customHeight="1">
      <c r="B84" s="26"/>
      <c r="D84" s="69"/>
    </row>
    <row r="85" spans="2:4" s="10" customFormat="1" ht="18" customHeight="1">
      <c r="B85" s="26"/>
      <c r="D85" s="69"/>
    </row>
    <row r="86" spans="2:4" s="10" customFormat="1" ht="18" customHeight="1">
      <c r="B86" s="26"/>
      <c r="D86" s="69"/>
    </row>
    <row r="87" spans="2:4" s="10" customFormat="1" ht="18" customHeight="1">
      <c r="B87" s="26"/>
      <c r="D87" s="69"/>
    </row>
    <row r="88" spans="2:4" s="10" customFormat="1" ht="18" customHeight="1">
      <c r="B88" s="26"/>
      <c r="D88" s="69"/>
    </row>
    <row r="89" spans="2:4" s="10" customFormat="1" ht="18" customHeight="1">
      <c r="B89" s="26"/>
      <c r="D89" s="69"/>
    </row>
    <row r="90" spans="2:4" s="10" customFormat="1" ht="18" customHeight="1">
      <c r="B90" s="26"/>
      <c r="D90" s="69"/>
    </row>
    <row r="91" spans="2:4" s="10" customFormat="1" ht="18" customHeight="1">
      <c r="B91" s="26"/>
      <c r="D91" s="69"/>
    </row>
    <row r="92" spans="2:4" s="10" customFormat="1" ht="18" customHeight="1">
      <c r="B92" s="26"/>
      <c r="D92" s="69"/>
    </row>
    <row r="93" spans="2:4" s="10" customFormat="1" ht="18" customHeight="1">
      <c r="B93" s="26"/>
      <c r="D93" s="69"/>
    </row>
    <row r="94" spans="2:4" s="10" customFormat="1" ht="18" customHeight="1">
      <c r="B94" s="26"/>
      <c r="D94" s="69"/>
    </row>
    <row r="95" spans="2:4" s="10" customFormat="1" ht="18" customHeight="1">
      <c r="B95" s="26"/>
      <c r="D95" s="69"/>
    </row>
    <row r="96" spans="2:4" s="10" customFormat="1" ht="18" customHeight="1">
      <c r="B96" s="26"/>
      <c r="D96" s="69"/>
    </row>
    <row r="97" spans="2:4" s="10" customFormat="1" ht="18" customHeight="1">
      <c r="B97" s="26"/>
      <c r="D97" s="69"/>
    </row>
    <row r="98" spans="2:4" s="10" customFormat="1" ht="18" customHeight="1">
      <c r="B98" s="26"/>
      <c r="D98" s="69"/>
    </row>
    <row r="99" spans="2:4" s="10" customFormat="1" ht="18" customHeight="1">
      <c r="B99" s="26"/>
      <c r="D99" s="69"/>
    </row>
    <row r="100" spans="2:4" s="10" customFormat="1" ht="18" customHeight="1">
      <c r="B100" s="26"/>
      <c r="D100" s="69"/>
    </row>
    <row r="101" spans="2:4" s="10" customFormat="1" ht="18" customHeight="1">
      <c r="B101" s="26"/>
      <c r="D101" s="69"/>
    </row>
    <row r="102" spans="2:4" s="10" customFormat="1" ht="18" customHeight="1">
      <c r="B102" s="26"/>
      <c r="D102" s="69"/>
    </row>
    <row r="103" spans="2:4" s="10" customFormat="1" ht="18" customHeight="1">
      <c r="B103" s="26"/>
      <c r="D103" s="69"/>
    </row>
    <row r="104" spans="2:4" s="10" customFormat="1" ht="18" customHeight="1">
      <c r="B104" s="26"/>
      <c r="D104" s="69"/>
    </row>
    <row r="105" spans="2:4" s="10" customFormat="1" ht="18" customHeight="1">
      <c r="B105" s="26"/>
      <c r="D105" s="69"/>
    </row>
    <row r="106" spans="2:4" s="10" customFormat="1" ht="18" customHeight="1">
      <c r="B106" s="26"/>
      <c r="D106" s="69"/>
    </row>
    <row r="107" spans="2:4" s="10" customFormat="1" ht="18" customHeight="1">
      <c r="B107" s="26"/>
      <c r="D107" s="69"/>
    </row>
    <row r="108" spans="2:4" s="10" customFormat="1" ht="18" customHeight="1">
      <c r="B108" s="26"/>
      <c r="D108" s="69"/>
    </row>
    <row r="109" spans="2:4" s="10" customFormat="1" ht="18" customHeight="1">
      <c r="B109" s="26"/>
      <c r="D109" s="69"/>
    </row>
    <row r="110" spans="2:4" s="10" customFormat="1" ht="18" customHeight="1">
      <c r="B110" s="26"/>
      <c r="D110" s="69"/>
    </row>
    <row r="111" spans="2:4" s="10" customFormat="1" ht="18" customHeight="1">
      <c r="B111" s="26"/>
      <c r="D111" s="69"/>
    </row>
    <row r="112" spans="2:4" s="10" customFormat="1" ht="18" customHeight="1">
      <c r="B112" s="26"/>
      <c r="D112" s="69"/>
    </row>
    <row r="113" spans="2:4" s="10" customFormat="1" ht="18" customHeight="1">
      <c r="B113" s="26"/>
      <c r="D113" s="69"/>
    </row>
    <row r="114" spans="2:4" s="10" customFormat="1" ht="18" customHeight="1">
      <c r="B114" s="26"/>
      <c r="D114" s="69"/>
    </row>
    <row r="115" spans="2:4" s="10" customFormat="1" ht="18" customHeight="1">
      <c r="B115" s="26"/>
      <c r="D115" s="69"/>
    </row>
    <row r="116" spans="2:4" s="10" customFormat="1" ht="18" customHeight="1">
      <c r="B116" s="26"/>
      <c r="D116" s="69"/>
    </row>
    <row r="117" spans="2:4" s="10" customFormat="1" ht="18" customHeight="1">
      <c r="B117" s="26"/>
      <c r="D117" s="69"/>
    </row>
    <row r="118" spans="2:4" s="10" customFormat="1" ht="18" customHeight="1">
      <c r="B118" s="26"/>
      <c r="D118" s="69"/>
    </row>
    <row r="119" spans="2:4" s="10" customFormat="1" ht="18" customHeight="1">
      <c r="B119" s="26"/>
      <c r="D119" s="69"/>
    </row>
    <row r="120" spans="2:4" s="10" customFormat="1" ht="18" customHeight="1">
      <c r="B120" s="26"/>
      <c r="D120" s="69"/>
    </row>
    <row r="121" spans="2:4" s="10" customFormat="1" ht="18" customHeight="1">
      <c r="B121" s="26"/>
      <c r="D121" s="69"/>
    </row>
    <row r="122" spans="2:4" s="10" customFormat="1" ht="18" customHeight="1">
      <c r="B122" s="26"/>
      <c r="D122" s="69"/>
    </row>
    <row r="123" spans="2:4" s="10" customFormat="1" ht="18" customHeight="1">
      <c r="B123" s="26"/>
      <c r="D123" s="69"/>
    </row>
    <row r="124" spans="2:4" s="10" customFormat="1" ht="18" customHeight="1">
      <c r="B124" s="26"/>
      <c r="D124" s="69"/>
    </row>
    <row r="125" spans="2:4" s="10" customFormat="1" ht="18" customHeight="1">
      <c r="B125" s="26"/>
      <c r="D125" s="69"/>
    </row>
    <row r="126" spans="2:4" s="10" customFormat="1" ht="18" customHeight="1">
      <c r="B126" s="26"/>
      <c r="D126" s="69"/>
    </row>
    <row r="127" spans="2:4" s="10" customFormat="1" ht="18" customHeight="1">
      <c r="B127" s="26"/>
      <c r="D127" s="69"/>
    </row>
    <row r="128" spans="2:4" s="10" customFormat="1" ht="18" customHeight="1">
      <c r="B128" s="26"/>
      <c r="D128" s="69"/>
    </row>
    <row r="129" spans="2:4" s="10" customFormat="1" ht="18" customHeight="1">
      <c r="B129" s="26"/>
      <c r="D129" s="69"/>
    </row>
    <row r="130" spans="2:4" s="10" customFormat="1" ht="18" customHeight="1">
      <c r="B130" s="26"/>
      <c r="D130" s="69"/>
    </row>
    <row r="131" spans="2:4" s="10" customFormat="1" ht="18" customHeight="1">
      <c r="B131" s="26"/>
      <c r="D131" s="69"/>
    </row>
    <row r="132" spans="2:4" s="10" customFormat="1" ht="18" customHeight="1">
      <c r="B132" s="26"/>
      <c r="D132" s="69"/>
    </row>
    <row r="133" spans="2:4" s="10" customFormat="1" ht="18" customHeight="1">
      <c r="B133" s="26"/>
      <c r="D133" s="69"/>
    </row>
    <row r="134" spans="2:4" s="10" customFormat="1" ht="18" customHeight="1">
      <c r="B134" s="26"/>
      <c r="D134" s="69"/>
    </row>
    <row r="135" spans="2:4" s="10" customFormat="1" ht="18" customHeight="1">
      <c r="B135" s="26"/>
      <c r="D135" s="69"/>
    </row>
    <row r="136" spans="2:4" s="10" customFormat="1" ht="18" customHeight="1">
      <c r="B136" s="26"/>
      <c r="D136" s="69"/>
    </row>
    <row r="137" spans="2:4" s="10" customFormat="1" ht="18" customHeight="1">
      <c r="B137" s="26"/>
      <c r="D137" s="69"/>
    </row>
    <row r="138" spans="2:4" s="10" customFormat="1" ht="18" customHeight="1">
      <c r="B138" s="26"/>
      <c r="D138" s="69"/>
    </row>
    <row r="139" spans="2:4" s="10" customFormat="1" ht="18" customHeight="1">
      <c r="B139" s="26"/>
      <c r="D139" s="69"/>
    </row>
    <row r="140" spans="2:4" s="10" customFormat="1" ht="18" customHeight="1">
      <c r="B140" s="26"/>
      <c r="D140" s="69"/>
    </row>
    <row r="141" spans="2:4" s="10" customFormat="1" ht="18" customHeight="1">
      <c r="B141" s="26"/>
      <c r="D141" s="69"/>
    </row>
    <row r="142" spans="2:4" s="10" customFormat="1" ht="18" customHeight="1">
      <c r="B142" s="26"/>
      <c r="D142" s="69"/>
    </row>
    <row r="143" spans="2:4" s="10" customFormat="1" ht="18" customHeight="1">
      <c r="B143" s="26"/>
      <c r="D143" s="69"/>
    </row>
    <row r="144" spans="2:4" s="10" customFormat="1" ht="18" customHeight="1">
      <c r="B144" s="26"/>
      <c r="D144" s="69"/>
    </row>
    <row r="145" spans="2:4" s="10" customFormat="1" ht="18" customHeight="1">
      <c r="B145" s="26"/>
      <c r="D145" s="69"/>
    </row>
    <row r="146" spans="2:4" s="10" customFormat="1" ht="18" customHeight="1">
      <c r="B146" s="26"/>
      <c r="D146" s="69"/>
    </row>
    <row r="147" spans="2:4" s="10" customFormat="1" ht="18" customHeight="1">
      <c r="B147" s="26"/>
      <c r="D147" s="69"/>
    </row>
    <row r="148" spans="2:4" s="10" customFormat="1" ht="18" customHeight="1">
      <c r="B148" s="26"/>
      <c r="D148" s="69"/>
    </row>
    <row r="149" spans="2:4" s="10" customFormat="1" ht="18" customHeight="1">
      <c r="B149" s="26"/>
      <c r="D149" s="69"/>
    </row>
    <row r="150" spans="2:4" s="10" customFormat="1" ht="18" customHeight="1">
      <c r="B150" s="26"/>
      <c r="D150" s="69"/>
    </row>
    <row r="151" spans="2:4" s="10" customFormat="1" ht="18" customHeight="1">
      <c r="B151" s="26"/>
      <c r="D151" s="69"/>
    </row>
    <row r="152" spans="2:4" s="10" customFormat="1" ht="18" customHeight="1">
      <c r="B152" s="26"/>
      <c r="D152" s="69"/>
    </row>
    <row r="153" spans="2:4" s="10" customFormat="1" ht="18" customHeight="1">
      <c r="B153" s="26"/>
      <c r="D153" s="69"/>
    </row>
    <row r="154" spans="2:4" s="10" customFormat="1" ht="18" customHeight="1">
      <c r="B154" s="26"/>
      <c r="D154" s="69"/>
    </row>
    <row r="155" spans="2:4" s="10" customFormat="1" ht="18" customHeight="1">
      <c r="B155" s="26"/>
      <c r="D155" s="69"/>
    </row>
    <row r="156" spans="2:4" s="10" customFormat="1" ht="18" customHeight="1">
      <c r="B156" s="26"/>
      <c r="D156" s="69"/>
    </row>
    <row r="157" spans="2:4" s="10" customFormat="1" ht="18" customHeight="1">
      <c r="B157" s="26"/>
      <c r="D157" s="69"/>
    </row>
    <row r="158" spans="2:4" s="10" customFormat="1" ht="18" customHeight="1">
      <c r="B158" s="26"/>
      <c r="D158" s="69"/>
    </row>
    <row r="159" spans="2:4" s="10" customFormat="1" ht="18" customHeight="1">
      <c r="B159" s="26"/>
      <c r="D159" s="69"/>
    </row>
    <row r="160" spans="2:4" s="10" customFormat="1" ht="18" customHeight="1">
      <c r="B160" s="26"/>
      <c r="D160" s="69"/>
    </row>
    <row r="161" spans="2:4" s="10" customFormat="1" ht="18" customHeight="1">
      <c r="B161" s="26"/>
      <c r="D161" s="69"/>
    </row>
    <row r="162" spans="2:4" s="10" customFormat="1" ht="18" customHeight="1">
      <c r="B162" s="26"/>
      <c r="D162" s="69"/>
    </row>
    <row r="163" spans="2:4" s="10" customFormat="1" ht="18" customHeight="1">
      <c r="B163" s="26"/>
      <c r="D163" s="69"/>
    </row>
    <row r="164" spans="2:4" s="10" customFormat="1" ht="18" customHeight="1">
      <c r="B164" s="26"/>
      <c r="D164" s="69"/>
    </row>
    <row r="165" spans="2:4" s="10" customFormat="1" ht="18" customHeight="1">
      <c r="B165" s="26"/>
      <c r="D165" s="69"/>
    </row>
    <row r="166" spans="2:4" s="10" customFormat="1" ht="18" customHeight="1">
      <c r="B166" s="26"/>
      <c r="D166" s="69"/>
    </row>
    <row r="167" spans="2:4" s="10" customFormat="1" ht="18" customHeight="1">
      <c r="B167" s="26"/>
      <c r="D167" s="69"/>
    </row>
    <row r="168" spans="2:4" s="10" customFormat="1" ht="18" customHeight="1">
      <c r="B168" s="26"/>
      <c r="D168" s="69"/>
    </row>
    <row r="169" spans="2:4" s="10" customFormat="1" ht="18" customHeight="1">
      <c r="B169" s="26"/>
      <c r="D169" s="69"/>
    </row>
    <row r="170" spans="2:4" s="10" customFormat="1" ht="18" customHeight="1">
      <c r="B170" s="26"/>
      <c r="D170" s="69"/>
    </row>
    <row r="171" spans="2:4" s="10" customFormat="1" ht="18" customHeight="1">
      <c r="B171" s="26"/>
      <c r="D171" s="69"/>
    </row>
    <row r="172" spans="2:4" s="10" customFormat="1" ht="18" customHeight="1">
      <c r="B172" s="26"/>
      <c r="D172" s="69"/>
    </row>
    <row r="173" spans="2:4" s="10" customFormat="1" ht="18" customHeight="1">
      <c r="B173" s="26"/>
      <c r="D173" s="69"/>
    </row>
    <row r="174" spans="2:4" s="10" customFormat="1" ht="18" customHeight="1">
      <c r="B174" s="26"/>
      <c r="D174" s="69"/>
    </row>
    <row r="175" spans="2:4" s="10" customFormat="1" ht="18" customHeight="1">
      <c r="B175" s="26"/>
      <c r="D175" s="69"/>
    </row>
    <row r="176" spans="2:4" s="10" customFormat="1" ht="18" customHeight="1">
      <c r="B176" s="26"/>
      <c r="D176" s="69"/>
    </row>
    <row r="177" spans="2:4" s="10" customFormat="1" ht="18" customHeight="1">
      <c r="B177" s="26"/>
      <c r="D177" s="69"/>
    </row>
    <row r="178" spans="2:4" s="10" customFormat="1" ht="18" customHeight="1">
      <c r="B178" s="26"/>
      <c r="D178" s="69"/>
    </row>
    <row r="179" spans="2:4" s="10" customFormat="1" ht="18" customHeight="1">
      <c r="B179" s="26"/>
      <c r="D179" s="69"/>
    </row>
    <row r="180" spans="2:4" s="10" customFormat="1" ht="18" customHeight="1">
      <c r="B180" s="26"/>
      <c r="D180" s="69"/>
    </row>
    <row r="181" spans="2:4" s="10" customFormat="1" ht="18" customHeight="1">
      <c r="B181" s="26"/>
      <c r="D181" s="69"/>
    </row>
    <row r="182" spans="2:4" s="10" customFormat="1" ht="18" customHeight="1">
      <c r="B182" s="26"/>
      <c r="D182" s="69"/>
    </row>
    <row r="183" spans="2:4" s="10" customFormat="1" ht="18" customHeight="1">
      <c r="B183" s="26"/>
      <c r="D183" s="69"/>
    </row>
    <row r="184" spans="2:4" s="10" customFormat="1" ht="18" customHeight="1">
      <c r="B184" s="26"/>
      <c r="D184" s="69"/>
    </row>
    <row r="185" spans="2:4" s="10" customFormat="1" ht="18" customHeight="1">
      <c r="B185" s="26"/>
      <c r="D185" s="69"/>
    </row>
    <row r="186" spans="2:4" s="10" customFormat="1" ht="18" customHeight="1">
      <c r="B186" s="26"/>
      <c r="D186" s="69"/>
    </row>
    <row r="187" spans="2:4" s="10" customFormat="1" ht="18" customHeight="1">
      <c r="B187" s="26"/>
      <c r="D187" s="69"/>
    </row>
    <row r="188" spans="2:4" s="10" customFormat="1" ht="18" customHeight="1">
      <c r="B188" s="26"/>
      <c r="D188" s="69"/>
    </row>
    <row r="189" spans="2:4" s="10" customFormat="1" ht="18" customHeight="1">
      <c r="B189" s="26"/>
      <c r="D189" s="69"/>
    </row>
    <row r="190" spans="2:4" s="10" customFormat="1" ht="18" customHeight="1">
      <c r="B190" s="26"/>
      <c r="D190" s="69"/>
    </row>
    <row r="191" spans="2:4" s="10" customFormat="1" ht="18" customHeight="1">
      <c r="B191" s="26"/>
      <c r="D191" s="69"/>
    </row>
    <row r="192" spans="2:4" s="10" customFormat="1" ht="18" customHeight="1">
      <c r="B192" s="26"/>
      <c r="D192" s="69"/>
    </row>
    <row r="193" spans="2:4" s="10" customFormat="1" ht="18" customHeight="1">
      <c r="B193" s="26"/>
      <c r="D193" s="69"/>
    </row>
    <row r="194" spans="2:4" s="10" customFormat="1" ht="18" customHeight="1">
      <c r="B194" s="26"/>
      <c r="D194" s="69"/>
    </row>
    <row r="195" spans="2:4" s="10" customFormat="1" ht="18" customHeight="1">
      <c r="B195" s="26"/>
      <c r="D195" s="69"/>
    </row>
    <row r="196" spans="2:4" s="10" customFormat="1" ht="18" customHeight="1">
      <c r="B196" s="26"/>
      <c r="D196" s="69"/>
    </row>
    <row r="197" spans="2:4" s="10" customFormat="1" ht="18" customHeight="1">
      <c r="B197" s="26"/>
      <c r="D197" s="69"/>
    </row>
    <row r="198" spans="2:4" s="10" customFormat="1" ht="18" customHeight="1">
      <c r="B198" s="26"/>
      <c r="D198" s="69"/>
    </row>
    <row r="199" spans="2:4" s="10" customFormat="1" ht="18" customHeight="1">
      <c r="B199" s="26"/>
      <c r="D199" s="69"/>
    </row>
  </sheetData>
  <phoneticPr fontId="0" type="noConversion"/>
  <pageMargins left="0.39370078740157483" right="0.19685039370078741" top="0.59055118110236227" bottom="0.78740157480314965" header="0" footer="0"/>
  <pageSetup paperSize="9" scale="7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AH200"/>
  <sheetViews>
    <sheetView showGridLines="0" topLeftCell="A4" zoomScale="85" workbookViewId="0">
      <pane xSplit="3" ySplit="1" topLeftCell="L7" activePane="bottomRight" state="frozen"/>
      <selection activeCell="A4" sqref="A4"/>
      <selection pane="topRight" activeCell="D4" sqref="D4"/>
      <selection pane="bottomLeft" activeCell="A5" sqref="A5"/>
      <selection pane="bottomRight" activeCell="M17" sqref="M17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11">
      <c r="A4" s="179"/>
      <c r="M4" s="38"/>
      <c r="N4" s="59" t="s">
        <v>507</v>
      </c>
      <c r="O4" s="38" t="s">
        <v>514</v>
      </c>
      <c r="P4" s="38" t="s">
        <v>515</v>
      </c>
      <c r="Q4" s="38" t="s">
        <v>512</v>
      </c>
      <c r="R4" s="38" t="s">
        <v>513</v>
      </c>
      <c r="U4" s="38"/>
      <c r="V4" s="61" t="s">
        <v>530</v>
      </c>
      <c r="Y4" s="38"/>
      <c r="Z4" s="38" t="s">
        <v>511</v>
      </c>
      <c r="AA4" s="38" t="s">
        <v>510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1" t="s">
        <v>49</v>
      </c>
      <c r="C7" s="17" t="s">
        <v>50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5">
        <v>9.5</v>
      </c>
      <c r="O7" s="14">
        <v>10</v>
      </c>
      <c r="P7" s="14">
        <v>10</v>
      </c>
      <c r="Q7" s="14">
        <v>10</v>
      </c>
      <c r="R7" s="14">
        <v>10</v>
      </c>
      <c r="S7" s="46"/>
      <c r="T7" s="46"/>
      <c r="U7" s="145">
        <f>TRUNC(AVERAGE(N7:T7),2)</f>
        <v>9.9</v>
      </c>
      <c r="V7" s="46">
        <v>10</v>
      </c>
      <c r="W7" s="46"/>
      <c r="X7" s="46"/>
      <c r="Y7" s="145">
        <f t="shared" ref="Y7:Y31" si="0">TRUNC(AVERAGE(V7:X7),2)</f>
        <v>10</v>
      </c>
      <c r="Z7" s="14">
        <v>10</v>
      </c>
      <c r="AA7" s="14">
        <v>10</v>
      </c>
      <c r="AB7" s="46"/>
      <c r="AC7" s="145">
        <f t="shared" ref="AC7:AC31" si="1">TRUNC(AVERAGE(Z7:AB7),2)</f>
        <v>10</v>
      </c>
      <c r="AD7" s="136">
        <f>TRUNC(AVERAGE(U7,Y7,AC7),2)</f>
        <v>9.9600000000000009</v>
      </c>
      <c r="AE7" s="46">
        <f>TRUNC((AD7*0.8),2)</f>
        <v>7.96</v>
      </c>
      <c r="AF7" s="14">
        <v>10</v>
      </c>
      <c r="AG7" s="14">
        <f>TRUNC((AF7*0.2),2)</f>
        <v>2</v>
      </c>
      <c r="AH7" s="46">
        <f>TRUNC((AE7+AG7),2)</f>
        <v>9.9600000000000009</v>
      </c>
    </row>
    <row r="8" spans="1:34" s="43" customFormat="1" ht="18" customHeight="1">
      <c r="A8" s="182">
        <v>2</v>
      </c>
      <c r="B8" s="21" t="s">
        <v>14</v>
      </c>
      <c r="C8" s="17" t="s">
        <v>15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5">
        <v>7.5</v>
      </c>
      <c r="O8" s="14">
        <v>10</v>
      </c>
      <c r="P8" s="14">
        <v>10</v>
      </c>
      <c r="Q8" s="14">
        <v>10</v>
      </c>
      <c r="R8" s="14">
        <v>10</v>
      </c>
      <c r="S8" s="46"/>
      <c r="T8" s="46"/>
      <c r="U8" s="145">
        <f t="shared" ref="U8:U39" si="3">TRUNC(AVERAGE(N8:T8),2)</f>
        <v>9.5</v>
      </c>
      <c r="V8" s="46">
        <v>10</v>
      </c>
      <c r="W8" s="46"/>
      <c r="X8" s="46"/>
      <c r="Y8" s="145">
        <f t="shared" si="0"/>
        <v>10</v>
      </c>
      <c r="Z8" s="14">
        <v>10</v>
      </c>
      <c r="AA8" s="14">
        <v>10</v>
      </c>
      <c r="AB8" s="46"/>
      <c r="AC8" s="145">
        <f t="shared" si="1"/>
        <v>10</v>
      </c>
      <c r="AD8" s="136">
        <f t="shared" ref="AD8:AD29" si="4">TRUNC(AVERAGE(U8,Y8,AC8),2)</f>
        <v>9.83</v>
      </c>
      <c r="AE8" s="46">
        <f t="shared" ref="AE8:AE39" si="5">TRUNC((AD8*0.8),2)</f>
        <v>7.86</v>
      </c>
      <c r="AF8" s="14">
        <v>10</v>
      </c>
      <c r="AG8" s="14">
        <f t="shared" ref="AG8:AG39" si="6">TRUNC((AF8*0.2),2)</f>
        <v>2</v>
      </c>
      <c r="AH8" s="46">
        <f t="shared" ref="AH8:AH38" si="7">TRUNC((AE8+AG8),2)</f>
        <v>9.86</v>
      </c>
    </row>
    <row r="9" spans="1:34" s="43" customFormat="1" ht="18" customHeight="1">
      <c r="A9" s="182">
        <v>3</v>
      </c>
      <c r="B9" s="17" t="s">
        <v>200</v>
      </c>
      <c r="C9" s="17" t="s">
        <v>228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5">
        <v>9</v>
      </c>
      <c r="O9" s="14">
        <v>10</v>
      </c>
      <c r="P9" s="14">
        <v>10</v>
      </c>
      <c r="Q9" s="14">
        <v>10</v>
      </c>
      <c r="R9" s="14">
        <v>10</v>
      </c>
      <c r="S9" s="46"/>
      <c r="T9" s="46"/>
      <c r="U9" s="145">
        <f t="shared" si="3"/>
        <v>9.8000000000000007</v>
      </c>
      <c r="V9" s="46">
        <v>10</v>
      </c>
      <c r="W9" s="46"/>
      <c r="X9" s="46"/>
      <c r="Y9" s="145">
        <f t="shared" si="0"/>
        <v>10</v>
      </c>
      <c r="Z9" s="14">
        <v>7</v>
      </c>
      <c r="AA9" s="14">
        <v>10</v>
      </c>
      <c r="AB9" s="46"/>
      <c r="AC9" s="145">
        <f t="shared" si="1"/>
        <v>8.5</v>
      </c>
      <c r="AD9" s="136">
        <f t="shared" si="4"/>
        <v>9.43</v>
      </c>
      <c r="AE9" s="46">
        <f t="shared" si="5"/>
        <v>7.54</v>
      </c>
      <c r="AF9" s="14">
        <v>10</v>
      </c>
      <c r="AG9" s="14">
        <f t="shared" si="6"/>
        <v>2</v>
      </c>
      <c r="AH9" s="46">
        <f t="shared" si="7"/>
        <v>9.5399999999999991</v>
      </c>
    </row>
    <row r="10" spans="1:34" s="43" customFormat="1" ht="18" customHeight="1">
      <c r="A10" s="182">
        <v>4</v>
      </c>
      <c r="B10" s="19" t="s">
        <v>248</v>
      </c>
      <c r="C10" s="17" t="s">
        <v>253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5">
        <v>8</v>
      </c>
      <c r="O10" s="14">
        <v>10</v>
      </c>
      <c r="P10" s="14">
        <v>10</v>
      </c>
      <c r="Q10" s="14">
        <v>10</v>
      </c>
      <c r="R10" s="14">
        <v>10</v>
      </c>
      <c r="S10" s="46"/>
      <c r="T10" s="46"/>
      <c r="U10" s="145">
        <f t="shared" si="3"/>
        <v>9.6</v>
      </c>
      <c r="V10" s="46">
        <v>10</v>
      </c>
      <c r="W10" s="46"/>
      <c r="X10" s="46"/>
      <c r="Y10" s="145">
        <f t="shared" si="0"/>
        <v>10</v>
      </c>
      <c r="Z10" s="14">
        <v>10</v>
      </c>
      <c r="AA10" s="14">
        <v>10</v>
      </c>
      <c r="AB10" s="46"/>
      <c r="AC10" s="145">
        <f t="shared" si="1"/>
        <v>10</v>
      </c>
      <c r="AD10" s="136">
        <f t="shared" si="4"/>
        <v>9.86</v>
      </c>
      <c r="AE10" s="46">
        <f t="shared" si="5"/>
        <v>7.88</v>
      </c>
      <c r="AF10" s="14">
        <v>10</v>
      </c>
      <c r="AG10" s="14">
        <f t="shared" si="6"/>
        <v>2</v>
      </c>
      <c r="AH10" s="46">
        <f t="shared" si="7"/>
        <v>9.8800000000000008</v>
      </c>
    </row>
    <row r="11" spans="1:34" s="43" customFormat="1" ht="18" customHeight="1">
      <c r="A11" s="182">
        <v>5</v>
      </c>
      <c r="B11" s="16" t="s">
        <v>147</v>
      </c>
      <c r="C11" s="17" t="s">
        <v>148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5">
        <v>9.5</v>
      </c>
      <c r="O11" s="14">
        <v>10</v>
      </c>
      <c r="P11" s="14">
        <v>10</v>
      </c>
      <c r="Q11" s="14">
        <v>10</v>
      </c>
      <c r="R11" s="14">
        <v>10</v>
      </c>
      <c r="S11" s="46"/>
      <c r="T11" s="46"/>
      <c r="U11" s="145">
        <f t="shared" si="3"/>
        <v>9.9</v>
      </c>
      <c r="V11" s="46">
        <v>10</v>
      </c>
      <c r="W11" s="46"/>
      <c r="X11" s="46"/>
      <c r="Y11" s="145">
        <f t="shared" si="0"/>
        <v>10</v>
      </c>
      <c r="Z11" s="14">
        <v>10</v>
      </c>
      <c r="AA11" s="14">
        <v>10</v>
      </c>
      <c r="AB11" s="46"/>
      <c r="AC11" s="145">
        <f t="shared" si="1"/>
        <v>10</v>
      </c>
      <c r="AD11" s="136">
        <f t="shared" si="4"/>
        <v>9.9600000000000009</v>
      </c>
      <c r="AE11" s="46">
        <f t="shared" si="5"/>
        <v>7.96</v>
      </c>
      <c r="AF11" s="14">
        <v>10</v>
      </c>
      <c r="AG11" s="14">
        <f t="shared" si="6"/>
        <v>2</v>
      </c>
      <c r="AH11" s="46">
        <f t="shared" si="7"/>
        <v>9.9600000000000009</v>
      </c>
    </row>
    <row r="12" spans="1:34" s="43" customFormat="1" ht="18" customHeight="1">
      <c r="A12" s="182">
        <v>6</v>
      </c>
      <c r="B12" s="21" t="s">
        <v>51</v>
      </c>
      <c r="C12" s="17" t="s">
        <v>52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5">
        <v>8</v>
      </c>
      <c r="O12" s="14">
        <v>10</v>
      </c>
      <c r="P12" s="14">
        <v>10</v>
      </c>
      <c r="Q12" s="14">
        <v>10</v>
      </c>
      <c r="R12" s="14">
        <v>10</v>
      </c>
      <c r="S12" s="46"/>
      <c r="T12" s="46"/>
      <c r="U12" s="145">
        <f t="shared" si="3"/>
        <v>9.6</v>
      </c>
      <c r="V12" s="46">
        <v>10</v>
      </c>
      <c r="W12" s="46"/>
      <c r="X12" s="46"/>
      <c r="Y12" s="145">
        <f t="shared" si="0"/>
        <v>10</v>
      </c>
      <c r="Z12" s="14">
        <v>10</v>
      </c>
      <c r="AA12" s="14">
        <v>10</v>
      </c>
      <c r="AB12" s="46"/>
      <c r="AC12" s="145">
        <f t="shared" si="1"/>
        <v>10</v>
      </c>
      <c r="AD12" s="136">
        <f t="shared" si="4"/>
        <v>9.86</v>
      </c>
      <c r="AE12" s="46">
        <f t="shared" si="5"/>
        <v>7.88</v>
      </c>
      <c r="AF12" s="14">
        <v>10</v>
      </c>
      <c r="AG12" s="14">
        <f t="shared" si="6"/>
        <v>2</v>
      </c>
      <c r="AH12" s="46">
        <f t="shared" si="7"/>
        <v>9.8800000000000008</v>
      </c>
    </row>
    <row r="13" spans="1:34" s="43" customFormat="1" ht="18" customHeight="1">
      <c r="A13" s="182">
        <v>7</v>
      </c>
      <c r="B13" s="31" t="s">
        <v>295</v>
      </c>
      <c r="C13" s="17" t="s">
        <v>296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5">
        <v>7</v>
      </c>
      <c r="O13" s="14">
        <v>10</v>
      </c>
      <c r="P13" s="14">
        <v>10</v>
      </c>
      <c r="Q13" s="14">
        <v>10</v>
      </c>
      <c r="R13" s="14">
        <v>10</v>
      </c>
      <c r="S13" s="46"/>
      <c r="T13" s="46"/>
      <c r="U13" s="145">
        <f t="shared" si="3"/>
        <v>9.4</v>
      </c>
      <c r="V13" s="46">
        <v>10</v>
      </c>
      <c r="W13" s="46"/>
      <c r="X13" s="46"/>
      <c r="Y13" s="145">
        <f t="shared" si="0"/>
        <v>10</v>
      </c>
      <c r="Z13" s="14">
        <v>10</v>
      </c>
      <c r="AA13" s="14">
        <v>10</v>
      </c>
      <c r="AB13" s="46"/>
      <c r="AC13" s="145">
        <f t="shared" si="1"/>
        <v>10</v>
      </c>
      <c r="AD13" s="136">
        <f t="shared" si="4"/>
        <v>9.8000000000000007</v>
      </c>
      <c r="AE13" s="46">
        <f t="shared" si="5"/>
        <v>7.84</v>
      </c>
      <c r="AF13" s="14">
        <v>10</v>
      </c>
      <c r="AG13" s="14">
        <f t="shared" si="6"/>
        <v>2</v>
      </c>
      <c r="AH13" s="46">
        <f t="shared" si="7"/>
        <v>9.84</v>
      </c>
    </row>
    <row r="14" spans="1:34" s="43" customFormat="1" ht="18" customHeight="1">
      <c r="A14" s="182">
        <v>8</v>
      </c>
      <c r="B14" s="21" t="s">
        <v>188</v>
      </c>
      <c r="C14" s="17" t="s">
        <v>189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5">
        <v>7</v>
      </c>
      <c r="O14" s="14">
        <v>10</v>
      </c>
      <c r="P14" s="14">
        <v>10</v>
      </c>
      <c r="Q14" s="14">
        <v>10</v>
      </c>
      <c r="R14" s="14">
        <v>10</v>
      </c>
      <c r="S14" s="46"/>
      <c r="T14" s="46"/>
      <c r="U14" s="145">
        <f t="shared" si="3"/>
        <v>9.4</v>
      </c>
      <c r="V14" s="46">
        <v>10</v>
      </c>
      <c r="W14" s="46"/>
      <c r="X14" s="46"/>
      <c r="Y14" s="145">
        <f t="shared" si="0"/>
        <v>10</v>
      </c>
      <c r="Z14" s="14">
        <v>9.5</v>
      </c>
      <c r="AA14" s="14">
        <v>10</v>
      </c>
      <c r="AB14" s="46"/>
      <c r="AC14" s="145">
        <f t="shared" si="1"/>
        <v>9.75</v>
      </c>
      <c r="AD14" s="136">
        <f t="shared" si="4"/>
        <v>9.7100000000000009</v>
      </c>
      <c r="AE14" s="46">
        <f t="shared" si="5"/>
        <v>7.76</v>
      </c>
      <c r="AF14" s="14">
        <v>10</v>
      </c>
      <c r="AG14" s="14">
        <f t="shared" si="6"/>
        <v>2</v>
      </c>
      <c r="AH14" s="46">
        <f t="shared" si="7"/>
        <v>9.76</v>
      </c>
    </row>
    <row r="15" spans="1:34" s="43" customFormat="1" ht="18" customHeight="1">
      <c r="A15" s="182">
        <v>9</v>
      </c>
      <c r="B15" s="16" t="s">
        <v>201</v>
      </c>
      <c r="C15" s="17" t="s">
        <v>202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5">
        <v>8</v>
      </c>
      <c r="O15" s="14">
        <v>10</v>
      </c>
      <c r="P15" s="14">
        <v>10</v>
      </c>
      <c r="Q15" s="14">
        <v>10</v>
      </c>
      <c r="R15" s="14">
        <v>10</v>
      </c>
      <c r="S15" s="46"/>
      <c r="T15" s="46"/>
      <c r="U15" s="145">
        <f t="shared" si="3"/>
        <v>9.6</v>
      </c>
      <c r="V15" s="46">
        <v>10</v>
      </c>
      <c r="W15" s="46"/>
      <c r="X15" s="46"/>
      <c r="Y15" s="145">
        <f t="shared" si="0"/>
        <v>10</v>
      </c>
      <c r="Z15" s="14">
        <v>10</v>
      </c>
      <c r="AA15" s="14">
        <v>10</v>
      </c>
      <c r="AB15" s="46"/>
      <c r="AC15" s="145">
        <f t="shared" si="1"/>
        <v>10</v>
      </c>
      <c r="AD15" s="136">
        <f t="shared" si="4"/>
        <v>9.86</v>
      </c>
      <c r="AE15" s="46">
        <f t="shared" si="5"/>
        <v>7.88</v>
      </c>
      <c r="AF15" s="14">
        <v>10</v>
      </c>
      <c r="AG15" s="14">
        <f t="shared" si="6"/>
        <v>2</v>
      </c>
      <c r="AH15" s="46">
        <f t="shared" si="7"/>
        <v>9.8800000000000008</v>
      </c>
    </row>
    <row r="16" spans="1:34" s="43" customFormat="1" ht="18" customHeight="1">
      <c r="A16" s="182">
        <v>10</v>
      </c>
      <c r="B16" s="21" t="s">
        <v>55</v>
      </c>
      <c r="C16" s="17" t="s">
        <v>56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5">
        <v>9</v>
      </c>
      <c r="O16" s="14">
        <v>10</v>
      </c>
      <c r="P16" s="14">
        <v>10</v>
      </c>
      <c r="Q16" s="14">
        <v>10</v>
      </c>
      <c r="R16" s="14">
        <v>10</v>
      </c>
      <c r="S16" s="46"/>
      <c r="T16" s="46"/>
      <c r="U16" s="145">
        <f t="shared" si="3"/>
        <v>9.8000000000000007</v>
      </c>
      <c r="V16" s="46">
        <v>10</v>
      </c>
      <c r="W16" s="46"/>
      <c r="X16" s="46"/>
      <c r="Y16" s="145">
        <f t="shared" si="0"/>
        <v>10</v>
      </c>
      <c r="Z16" s="14">
        <v>10</v>
      </c>
      <c r="AA16" s="14">
        <v>10</v>
      </c>
      <c r="AB16" s="46"/>
      <c r="AC16" s="145">
        <f t="shared" si="1"/>
        <v>10</v>
      </c>
      <c r="AD16" s="136">
        <f t="shared" si="4"/>
        <v>9.93</v>
      </c>
      <c r="AE16" s="46">
        <f t="shared" si="5"/>
        <v>7.94</v>
      </c>
      <c r="AF16" s="14">
        <v>10</v>
      </c>
      <c r="AG16" s="14">
        <f t="shared" si="6"/>
        <v>2</v>
      </c>
      <c r="AH16" s="46">
        <f t="shared" si="7"/>
        <v>9.94</v>
      </c>
    </row>
    <row r="17" spans="1:34" s="43" customFormat="1" ht="18" customHeight="1">
      <c r="A17" s="182">
        <v>11</v>
      </c>
      <c r="B17" s="31" t="s">
        <v>309</v>
      </c>
      <c r="C17" s="17" t="s">
        <v>31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5">
        <v>8</v>
      </c>
      <c r="O17" s="14">
        <v>10</v>
      </c>
      <c r="P17" s="14">
        <v>9.5</v>
      </c>
      <c r="Q17" s="14">
        <v>10</v>
      </c>
      <c r="R17" s="14">
        <v>9</v>
      </c>
      <c r="S17" s="46"/>
      <c r="T17" s="46"/>
      <c r="U17" s="145">
        <f t="shared" si="3"/>
        <v>9.3000000000000007</v>
      </c>
      <c r="V17" s="46">
        <v>8</v>
      </c>
      <c r="W17" s="46"/>
      <c r="X17" s="46"/>
      <c r="Y17" s="145">
        <f t="shared" si="0"/>
        <v>8</v>
      </c>
      <c r="Z17" s="14">
        <v>9.5</v>
      </c>
      <c r="AA17" s="14">
        <v>10</v>
      </c>
      <c r="AB17" s="46"/>
      <c r="AC17" s="145">
        <f t="shared" si="1"/>
        <v>9.75</v>
      </c>
      <c r="AD17" s="136">
        <f t="shared" si="4"/>
        <v>9.01</v>
      </c>
      <c r="AE17" s="46">
        <f t="shared" si="5"/>
        <v>7.2</v>
      </c>
      <c r="AF17" s="14">
        <v>10</v>
      </c>
      <c r="AG17" s="14">
        <f t="shared" si="6"/>
        <v>2</v>
      </c>
      <c r="AH17" s="46">
        <f t="shared" si="7"/>
        <v>9.1999999999999993</v>
      </c>
    </row>
    <row r="18" spans="1:34" s="43" customFormat="1" ht="18" customHeight="1">
      <c r="A18" s="182">
        <v>12</v>
      </c>
      <c r="B18" s="16" t="s">
        <v>105</v>
      </c>
      <c r="C18" s="17" t="s">
        <v>106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5">
        <v>8</v>
      </c>
      <c r="O18" s="14">
        <v>10</v>
      </c>
      <c r="P18" s="14">
        <v>10</v>
      </c>
      <c r="Q18" s="14">
        <v>10</v>
      </c>
      <c r="R18" s="14">
        <v>10</v>
      </c>
      <c r="S18" s="46"/>
      <c r="T18" s="46"/>
      <c r="U18" s="145">
        <f t="shared" si="3"/>
        <v>9.6</v>
      </c>
      <c r="V18" s="46">
        <v>10</v>
      </c>
      <c r="W18" s="46"/>
      <c r="X18" s="46"/>
      <c r="Y18" s="145">
        <f t="shared" si="0"/>
        <v>10</v>
      </c>
      <c r="Z18" s="14">
        <v>9.5</v>
      </c>
      <c r="AA18" s="14">
        <v>10</v>
      </c>
      <c r="AB18" s="46"/>
      <c r="AC18" s="145">
        <f t="shared" si="1"/>
        <v>9.75</v>
      </c>
      <c r="AD18" s="136">
        <f t="shared" si="4"/>
        <v>9.7799999999999994</v>
      </c>
      <c r="AE18" s="46">
        <f t="shared" si="5"/>
        <v>7.82</v>
      </c>
      <c r="AF18" s="14">
        <v>10</v>
      </c>
      <c r="AG18" s="14">
        <f t="shared" si="6"/>
        <v>2</v>
      </c>
      <c r="AH18" s="46">
        <f t="shared" si="7"/>
        <v>9.82</v>
      </c>
    </row>
    <row r="19" spans="1:34" s="43" customFormat="1" ht="18" customHeight="1">
      <c r="A19" s="182">
        <v>13</v>
      </c>
      <c r="B19" s="19" t="s">
        <v>251</v>
      </c>
      <c r="C19" s="17" t="s">
        <v>252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5">
        <v>6</v>
      </c>
      <c r="O19" s="14">
        <v>10</v>
      </c>
      <c r="P19" s="14">
        <v>10</v>
      </c>
      <c r="Q19" s="14">
        <v>10</v>
      </c>
      <c r="R19" s="14">
        <v>10</v>
      </c>
      <c r="S19" s="46"/>
      <c r="T19" s="46"/>
      <c r="U19" s="145">
        <f t="shared" si="3"/>
        <v>9.1999999999999993</v>
      </c>
      <c r="V19" s="46">
        <v>10</v>
      </c>
      <c r="W19" s="46"/>
      <c r="X19" s="46"/>
      <c r="Y19" s="145">
        <f t="shared" si="0"/>
        <v>10</v>
      </c>
      <c r="Z19" s="14">
        <v>10</v>
      </c>
      <c r="AA19" s="14">
        <v>10</v>
      </c>
      <c r="AB19" s="46"/>
      <c r="AC19" s="145">
        <f t="shared" si="1"/>
        <v>10</v>
      </c>
      <c r="AD19" s="136">
        <f t="shared" si="4"/>
        <v>9.73</v>
      </c>
      <c r="AE19" s="46">
        <f t="shared" si="5"/>
        <v>7.78</v>
      </c>
      <c r="AF19" s="14">
        <v>10</v>
      </c>
      <c r="AG19" s="14">
        <f t="shared" si="6"/>
        <v>2</v>
      </c>
      <c r="AH19" s="46">
        <f t="shared" si="7"/>
        <v>9.7799999999999994</v>
      </c>
    </row>
    <row r="20" spans="1:34" s="43" customFormat="1" ht="18" customHeight="1">
      <c r="A20" s="182">
        <v>14</v>
      </c>
      <c r="B20" s="31" t="s">
        <v>341</v>
      </c>
      <c r="C20" s="17" t="s">
        <v>342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5">
        <v>8</v>
      </c>
      <c r="O20" s="14">
        <v>10</v>
      </c>
      <c r="P20" s="14">
        <v>9.5</v>
      </c>
      <c r="Q20" s="14">
        <v>10</v>
      </c>
      <c r="R20" s="14">
        <v>10</v>
      </c>
      <c r="S20" s="46"/>
      <c r="T20" s="46"/>
      <c r="U20" s="145">
        <f t="shared" si="3"/>
        <v>9.5</v>
      </c>
      <c r="V20" s="46">
        <v>9</v>
      </c>
      <c r="W20" s="46"/>
      <c r="X20" s="46"/>
      <c r="Y20" s="145">
        <f t="shared" si="0"/>
        <v>9</v>
      </c>
      <c r="Z20" s="14">
        <v>10</v>
      </c>
      <c r="AA20" s="14">
        <v>10</v>
      </c>
      <c r="AB20" s="46"/>
      <c r="AC20" s="145">
        <f t="shared" si="1"/>
        <v>10</v>
      </c>
      <c r="AD20" s="136">
        <f t="shared" si="4"/>
        <v>9.5</v>
      </c>
      <c r="AE20" s="46">
        <f t="shared" si="5"/>
        <v>7.6</v>
      </c>
      <c r="AF20" s="14">
        <v>10</v>
      </c>
      <c r="AG20" s="14">
        <f t="shared" si="6"/>
        <v>2</v>
      </c>
      <c r="AH20" s="46">
        <f t="shared" si="7"/>
        <v>9.6</v>
      </c>
    </row>
    <row r="21" spans="1:34" s="43" customFormat="1" ht="18" customHeight="1">
      <c r="A21" s="182">
        <v>15</v>
      </c>
      <c r="B21" s="21" t="s">
        <v>73</v>
      </c>
      <c r="C21" s="17" t="s">
        <v>74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5">
        <v>8.5</v>
      </c>
      <c r="O21" s="14">
        <v>10</v>
      </c>
      <c r="P21" s="14">
        <v>10</v>
      </c>
      <c r="Q21" s="14">
        <v>10</v>
      </c>
      <c r="R21" s="14">
        <v>10</v>
      </c>
      <c r="S21" s="46"/>
      <c r="T21" s="46"/>
      <c r="U21" s="145">
        <f t="shared" si="3"/>
        <v>9.6999999999999993</v>
      </c>
      <c r="V21" s="46">
        <v>10</v>
      </c>
      <c r="W21" s="46"/>
      <c r="X21" s="46"/>
      <c r="Y21" s="145">
        <f t="shared" si="0"/>
        <v>10</v>
      </c>
      <c r="Z21" s="14">
        <v>10</v>
      </c>
      <c r="AA21" s="14">
        <v>10</v>
      </c>
      <c r="AB21" s="46"/>
      <c r="AC21" s="145">
        <f t="shared" si="1"/>
        <v>10</v>
      </c>
      <c r="AD21" s="136">
        <f t="shared" si="4"/>
        <v>9.9</v>
      </c>
      <c r="AE21" s="46">
        <f t="shared" si="5"/>
        <v>7.92</v>
      </c>
      <c r="AF21" s="14">
        <v>10</v>
      </c>
      <c r="AG21" s="14">
        <f t="shared" si="6"/>
        <v>2</v>
      </c>
      <c r="AH21" s="46">
        <f t="shared" si="7"/>
        <v>9.92</v>
      </c>
    </row>
    <row r="22" spans="1:34" s="43" customFormat="1" ht="18" customHeight="1">
      <c r="A22" s="182">
        <v>16</v>
      </c>
      <c r="B22" s="21" t="s">
        <v>167</v>
      </c>
      <c r="C22" s="17" t="s">
        <v>168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5">
        <v>8</v>
      </c>
      <c r="O22" s="14">
        <v>9.5</v>
      </c>
      <c r="P22" s="14">
        <v>10</v>
      </c>
      <c r="Q22" s="14">
        <v>10</v>
      </c>
      <c r="R22" s="14">
        <v>10</v>
      </c>
      <c r="S22" s="46"/>
      <c r="T22" s="46"/>
      <c r="U22" s="145">
        <f t="shared" si="3"/>
        <v>9.5</v>
      </c>
      <c r="V22" s="46">
        <v>9</v>
      </c>
      <c r="W22" s="46"/>
      <c r="X22" s="46"/>
      <c r="Y22" s="145">
        <f t="shared" si="0"/>
        <v>9</v>
      </c>
      <c r="Z22" s="14">
        <v>10</v>
      </c>
      <c r="AA22" s="14">
        <v>10</v>
      </c>
      <c r="AB22" s="46"/>
      <c r="AC22" s="145">
        <f t="shared" si="1"/>
        <v>10</v>
      </c>
      <c r="AD22" s="136">
        <f t="shared" si="4"/>
        <v>9.5</v>
      </c>
      <c r="AE22" s="46">
        <f t="shared" si="5"/>
        <v>7.6</v>
      </c>
      <c r="AF22" s="14">
        <v>10</v>
      </c>
      <c r="AG22" s="14">
        <f t="shared" si="6"/>
        <v>2</v>
      </c>
      <c r="AH22" s="46">
        <f t="shared" si="7"/>
        <v>9.6</v>
      </c>
    </row>
    <row r="23" spans="1:34" s="43" customFormat="1" ht="18" customHeight="1">
      <c r="A23" s="182">
        <v>17</v>
      </c>
      <c r="B23" s="16" t="s">
        <v>163</v>
      </c>
      <c r="C23" s="17" t="s">
        <v>164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5">
        <v>7.5</v>
      </c>
      <c r="O23" s="14">
        <v>10</v>
      </c>
      <c r="P23" s="14">
        <v>10</v>
      </c>
      <c r="Q23" s="14">
        <v>10</v>
      </c>
      <c r="R23" s="14">
        <v>10</v>
      </c>
      <c r="S23" s="46"/>
      <c r="T23" s="46"/>
      <c r="U23" s="145">
        <f t="shared" si="3"/>
        <v>9.5</v>
      </c>
      <c r="V23" s="46">
        <v>10</v>
      </c>
      <c r="W23" s="46"/>
      <c r="X23" s="46"/>
      <c r="Y23" s="145">
        <f t="shared" si="0"/>
        <v>10</v>
      </c>
      <c r="Z23" s="14">
        <v>10</v>
      </c>
      <c r="AA23" s="14">
        <v>10</v>
      </c>
      <c r="AB23" s="46"/>
      <c r="AC23" s="145">
        <f t="shared" si="1"/>
        <v>10</v>
      </c>
      <c r="AD23" s="136">
        <f t="shared" si="4"/>
        <v>9.83</v>
      </c>
      <c r="AE23" s="46">
        <f t="shared" si="5"/>
        <v>7.86</v>
      </c>
      <c r="AF23" s="14">
        <v>10</v>
      </c>
      <c r="AG23" s="14">
        <f t="shared" si="6"/>
        <v>2</v>
      </c>
      <c r="AH23" s="46">
        <f t="shared" si="7"/>
        <v>9.86</v>
      </c>
    </row>
    <row r="24" spans="1:34" s="43" customFormat="1" ht="18" customHeight="1">
      <c r="A24" s="182">
        <v>18</v>
      </c>
      <c r="B24" s="19" t="s">
        <v>265</v>
      </c>
      <c r="C24" s="17" t="s">
        <v>266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5">
        <v>9</v>
      </c>
      <c r="O24" s="14">
        <v>10</v>
      </c>
      <c r="P24" s="14">
        <v>10</v>
      </c>
      <c r="Q24" s="14">
        <v>10</v>
      </c>
      <c r="R24" s="14">
        <v>10</v>
      </c>
      <c r="S24" s="46"/>
      <c r="T24" s="46"/>
      <c r="U24" s="145">
        <f t="shared" si="3"/>
        <v>9.8000000000000007</v>
      </c>
      <c r="V24" s="46">
        <v>10</v>
      </c>
      <c r="W24" s="46"/>
      <c r="X24" s="46"/>
      <c r="Y24" s="145">
        <f t="shared" si="0"/>
        <v>10</v>
      </c>
      <c r="Z24" s="14">
        <v>10</v>
      </c>
      <c r="AA24" s="14">
        <v>10</v>
      </c>
      <c r="AB24" s="46"/>
      <c r="AC24" s="145">
        <f t="shared" si="1"/>
        <v>10</v>
      </c>
      <c r="AD24" s="136">
        <f t="shared" si="4"/>
        <v>9.93</v>
      </c>
      <c r="AE24" s="46">
        <f t="shared" si="5"/>
        <v>7.94</v>
      </c>
      <c r="AF24" s="14">
        <v>10</v>
      </c>
      <c r="AG24" s="14">
        <f t="shared" si="6"/>
        <v>2</v>
      </c>
      <c r="AH24" s="46">
        <f t="shared" si="7"/>
        <v>9.94</v>
      </c>
    </row>
    <row r="25" spans="1:34" s="43" customFormat="1" ht="18" customHeight="1">
      <c r="A25" s="182">
        <v>19</v>
      </c>
      <c r="B25" s="31" t="s">
        <v>291</v>
      </c>
      <c r="C25" s="17" t="s">
        <v>292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5">
        <v>9</v>
      </c>
      <c r="O25" s="14">
        <v>10</v>
      </c>
      <c r="P25" s="14">
        <v>10</v>
      </c>
      <c r="Q25" s="14">
        <v>10</v>
      </c>
      <c r="R25" s="14">
        <v>10</v>
      </c>
      <c r="S25" s="46"/>
      <c r="T25" s="46"/>
      <c r="U25" s="145">
        <f t="shared" si="3"/>
        <v>9.8000000000000007</v>
      </c>
      <c r="V25" s="46">
        <v>10</v>
      </c>
      <c r="W25" s="46"/>
      <c r="X25" s="46"/>
      <c r="Y25" s="145">
        <f t="shared" si="0"/>
        <v>10</v>
      </c>
      <c r="Z25" s="14">
        <v>9</v>
      </c>
      <c r="AA25" s="14">
        <v>10</v>
      </c>
      <c r="AB25" s="46"/>
      <c r="AC25" s="145">
        <f t="shared" si="1"/>
        <v>9.5</v>
      </c>
      <c r="AD25" s="136">
        <f t="shared" si="4"/>
        <v>9.76</v>
      </c>
      <c r="AE25" s="46">
        <f t="shared" si="5"/>
        <v>7.8</v>
      </c>
      <c r="AF25" s="14">
        <v>10</v>
      </c>
      <c r="AG25" s="14">
        <f t="shared" si="6"/>
        <v>2</v>
      </c>
      <c r="AH25" s="46">
        <f t="shared" si="7"/>
        <v>9.8000000000000007</v>
      </c>
    </row>
    <row r="26" spans="1:34" s="43" customFormat="1" ht="18" customHeight="1">
      <c r="A26" s="182">
        <v>20</v>
      </c>
      <c r="B26" s="21" t="s">
        <v>47</v>
      </c>
      <c r="C26" s="17" t="s">
        <v>48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5">
        <v>10</v>
      </c>
      <c r="O26" s="14">
        <v>10</v>
      </c>
      <c r="P26" s="14">
        <v>10</v>
      </c>
      <c r="Q26" s="14">
        <v>10</v>
      </c>
      <c r="R26" s="14">
        <v>10</v>
      </c>
      <c r="S26" s="46"/>
      <c r="T26" s="46"/>
      <c r="U26" s="145">
        <f t="shared" si="3"/>
        <v>10</v>
      </c>
      <c r="V26" s="46">
        <v>10</v>
      </c>
      <c r="W26" s="46"/>
      <c r="X26" s="46"/>
      <c r="Y26" s="145">
        <f t="shared" si="0"/>
        <v>10</v>
      </c>
      <c r="Z26" s="14">
        <v>9.5</v>
      </c>
      <c r="AA26" s="14">
        <v>10</v>
      </c>
      <c r="AB26" s="46"/>
      <c r="AC26" s="145">
        <f t="shared" si="1"/>
        <v>9.75</v>
      </c>
      <c r="AD26" s="136">
        <f t="shared" si="4"/>
        <v>9.91</v>
      </c>
      <c r="AE26" s="46">
        <f t="shared" si="5"/>
        <v>7.92</v>
      </c>
      <c r="AF26" s="14">
        <v>10</v>
      </c>
      <c r="AG26" s="14">
        <f t="shared" si="6"/>
        <v>2</v>
      </c>
      <c r="AH26" s="46">
        <f t="shared" si="7"/>
        <v>9.92</v>
      </c>
    </row>
    <row r="27" spans="1:34" s="43" customFormat="1" ht="18" customHeight="1">
      <c r="A27" s="182">
        <v>21</v>
      </c>
      <c r="B27" s="21" t="s">
        <v>40</v>
      </c>
      <c r="C27" s="17" t="s">
        <v>41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5">
        <v>8</v>
      </c>
      <c r="O27" s="14">
        <v>10</v>
      </c>
      <c r="P27" s="14">
        <v>9.5</v>
      </c>
      <c r="Q27" s="14">
        <v>10</v>
      </c>
      <c r="R27" s="14">
        <v>10</v>
      </c>
      <c r="S27" s="46"/>
      <c r="T27" s="46"/>
      <c r="U27" s="145">
        <f t="shared" si="3"/>
        <v>9.5</v>
      </c>
      <c r="V27" s="46">
        <v>9</v>
      </c>
      <c r="W27" s="46"/>
      <c r="X27" s="46"/>
      <c r="Y27" s="145">
        <f t="shared" si="0"/>
        <v>9</v>
      </c>
      <c r="Z27" s="14">
        <v>10</v>
      </c>
      <c r="AA27" s="14">
        <v>10</v>
      </c>
      <c r="AB27" s="46"/>
      <c r="AC27" s="145">
        <f t="shared" si="1"/>
        <v>10</v>
      </c>
      <c r="AD27" s="136">
        <f t="shared" si="4"/>
        <v>9.5</v>
      </c>
      <c r="AE27" s="46">
        <f t="shared" si="5"/>
        <v>7.6</v>
      </c>
      <c r="AF27" s="14">
        <v>10</v>
      </c>
      <c r="AG27" s="14">
        <f t="shared" si="6"/>
        <v>2</v>
      </c>
      <c r="AH27" s="46">
        <f t="shared" si="7"/>
        <v>9.6</v>
      </c>
    </row>
    <row r="28" spans="1:34" s="43" customFormat="1" ht="18" customHeight="1">
      <c r="A28" s="182">
        <v>22</v>
      </c>
      <c r="B28" s="31" t="s">
        <v>321</v>
      </c>
      <c r="C28" s="17" t="s">
        <v>41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15">
        <v>9</v>
      </c>
      <c r="O28" s="14">
        <v>10</v>
      </c>
      <c r="P28" s="14">
        <v>10</v>
      </c>
      <c r="Q28" s="14">
        <v>10</v>
      </c>
      <c r="R28" s="14">
        <v>10</v>
      </c>
      <c r="S28" s="46"/>
      <c r="T28" s="46"/>
      <c r="U28" s="145">
        <f t="shared" si="3"/>
        <v>9.8000000000000007</v>
      </c>
      <c r="V28" s="46">
        <v>10</v>
      </c>
      <c r="W28" s="46"/>
      <c r="X28" s="46"/>
      <c r="Y28" s="145">
        <f t="shared" si="0"/>
        <v>10</v>
      </c>
      <c r="Z28" s="14">
        <v>10</v>
      </c>
      <c r="AA28" s="14">
        <v>10</v>
      </c>
      <c r="AB28" s="46"/>
      <c r="AC28" s="145">
        <f t="shared" si="1"/>
        <v>10</v>
      </c>
      <c r="AD28" s="136">
        <f t="shared" si="4"/>
        <v>9.93</v>
      </c>
      <c r="AE28" s="46">
        <f t="shared" si="5"/>
        <v>7.94</v>
      </c>
      <c r="AF28" s="14">
        <v>10</v>
      </c>
      <c r="AG28" s="14">
        <f t="shared" si="6"/>
        <v>2</v>
      </c>
      <c r="AH28" s="46">
        <f t="shared" si="7"/>
        <v>9.94</v>
      </c>
    </row>
    <row r="29" spans="1:34" s="43" customFormat="1" ht="18" customHeight="1">
      <c r="A29" s="182">
        <v>23</v>
      </c>
      <c r="B29" s="21" t="s">
        <v>59</v>
      </c>
      <c r="C29" s="17" t="s">
        <v>60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15" t="s">
        <v>382</v>
      </c>
      <c r="O29" s="14">
        <v>10</v>
      </c>
      <c r="P29" s="14">
        <v>10</v>
      </c>
      <c r="Q29" s="14">
        <v>10</v>
      </c>
      <c r="R29" s="14">
        <v>10</v>
      </c>
      <c r="S29" s="46"/>
      <c r="T29" s="46"/>
      <c r="U29" s="145">
        <f t="shared" si="3"/>
        <v>10</v>
      </c>
      <c r="V29" s="46">
        <v>10</v>
      </c>
      <c r="W29" s="46"/>
      <c r="X29" s="46"/>
      <c r="Y29" s="145">
        <f t="shared" si="0"/>
        <v>10</v>
      </c>
      <c r="Z29" s="14">
        <v>10</v>
      </c>
      <c r="AA29" s="14">
        <v>10</v>
      </c>
      <c r="AB29" s="46"/>
      <c r="AC29" s="145">
        <f t="shared" si="1"/>
        <v>10</v>
      </c>
      <c r="AD29" s="136">
        <f t="shared" si="4"/>
        <v>10</v>
      </c>
      <c r="AE29" s="46">
        <f t="shared" si="5"/>
        <v>8</v>
      </c>
      <c r="AF29" s="14">
        <v>10</v>
      </c>
      <c r="AG29" s="14">
        <f t="shared" si="6"/>
        <v>2</v>
      </c>
      <c r="AH29" s="46">
        <f t="shared" si="7"/>
        <v>10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ref="AD30:AD39" si="8">TRUNC(AVERAGE(M30,U30,Y30,AC30),2)</f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8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ref="Y32:Y39" si="9">TRUNC(AVERAGE(V32:X32),2)</f>
        <v>#DIV/0!</v>
      </c>
      <c r="Z32" s="46"/>
      <c r="AA32" s="46"/>
      <c r="AB32" s="46"/>
      <c r="AC32" s="145" t="e">
        <f t="shared" ref="AC32:AC39" si="10">TRUNC(AVERAGE(Z32:AB32),2)</f>
        <v>#DIV/0!</v>
      </c>
      <c r="AD32" s="136" t="e">
        <f t="shared" si="8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9"/>
        <v>#DIV/0!</v>
      </c>
      <c r="Z33" s="46"/>
      <c r="AA33" s="46"/>
      <c r="AB33" s="46"/>
      <c r="AC33" s="145" t="e">
        <f t="shared" si="10"/>
        <v>#DIV/0!</v>
      </c>
      <c r="AD33" s="136" t="e">
        <f t="shared" si="8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9"/>
        <v>#DIV/0!</v>
      </c>
      <c r="Z34" s="46"/>
      <c r="AA34" s="46"/>
      <c r="AB34" s="46"/>
      <c r="AC34" s="145" t="e">
        <f t="shared" si="10"/>
        <v>#DIV/0!</v>
      </c>
      <c r="AD34" s="136" t="e">
        <f t="shared" si="8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9"/>
        <v>#DIV/0!</v>
      </c>
      <c r="Z35" s="46"/>
      <c r="AA35" s="46"/>
      <c r="AB35" s="46"/>
      <c r="AC35" s="145" t="e">
        <f t="shared" si="10"/>
        <v>#DIV/0!</v>
      </c>
      <c r="AD35" s="136" t="e">
        <f t="shared" si="8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9"/>
        <v>#DIV/0!</v>
      </c>
      <c r="Z36" s="46"/>
      <c r="AA36" s="46"/>
      <c r="AB36" s="46"/>
      <c r="AC36" s="145" t="e">
        <f t="shared" si="10"/>
        <v>#DIV/0!</v>
      </c>
      <c r="AD36" s="136" t="e">
        <f t="shared" si="8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9"/>
        <v>#DIV/0!</v>
      </c>
      <c r="Z37" s="46"/>
      <c r="AA37" s="46"/>
      <c r="AB37" s="46"/>
      <c r="AC37" s="145" t="e">
        <f t="shared" si="10"/>
        <v>#DIV/0!</v>
      </c>
      <c r="AD37" s="136" t="e">
        <f t="shared" si="8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9"/>
        <v>#DIV/0!</v>
      </c>
      <c r="Z38" s="46"/>
      <c r="AA38" s="46"/>
      <c r="AB38" s="46"/>
      <c r="AC38" s="145" t="e">
        <f t="shared" si="10"/>
        <v>#DIV/0!</v>
      </c>
      <c r="AD38" s="136" t="e">
        <f t="shared" si="8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9"/>
        <v>#DIV/0!</v>
      </c>
      <c r="Z39" s="46"/>
      <c r="AA39" s="46"/>
      <c r="AB39" s="46"/>
      <c r="AC39" s="145" t="e">
        <f t="shared" si="10"/>
        <v>#DIV/0!</v>
      </c>
      <c r="AD39" s="136" t="e">
        <f t="shared" si="8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>TRUNC((AE39+AG39),2)</f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98"/>
  <sheetViews>
    <sheetView showGridLines="0" topLeftCell="A4" zoomScale="85" workbookViewId="0">
      <pane ySplit="1" topLeftCell="A5" activePane="bottomLeft" state="frozen"/>
      <selection activeCell="H20" sqref="H20"/>
      <selection pane="bottomLeft" activeCell="H20" sqref="H20"/>
    </sheetView>
  </sheetViews>
  <sheetFormatPr baseColWidth="10" defaultRowHeight="18" customHeight="1"/>
  <cols>
    <col min="1" max="1" width="3.375" style="1" customWidth="1"/>
    <col min="2" max="2" width="24.5" style="9" customWidth="1"/>
    <col min="3" max="3" width="24.75" style="1" customWidth="1"/>
    <col min="4" max="17" width="4.625" style="1" customWidth="1"/>
    <col min="18" max="16384" width="11" style="1"/>
  </cols>
  <sheetData>
    <row r="1" spans="1:17" s="6" customFormat="1" ht="18" hidden="1" customHeight="1">
      <c r="B1" s="7" t="s">
        <v>1</v>
      </c>
    </row>
    <row r="2" spans="1:17" s="5" customFormat="1" ht="18" hidden="1" customHeight="1">
      <c r="B2" s="5" t="s">
        <v>333</v>
      </c>
    </row>
    <row r="3" spans="1:17" s="3" customFormat="1" ht="18" hidden="1" customHeight="1">
      <c r="B3" s="8" t="s">
        <v>5</v>
      </c>
      <c r="C3" s="3" t="s">
        <v>323</v>
      </c>
    </row>
    <row r="4" spans="1:17" s="64" customFormat="1" ht="101.25">
      <c r="B4" s="115"/>
      <c r="D4" s="64" t="s">
        <v>504</v>
      </c>
    </row>
    <row r="5" spans="1:17" s="10" customFormat="1" ht="18" customHeight="1">
      <c r="A5" s="111" t="s">
        <v>0</v>
      </c>
      <c r="B5" s="112" t="s">
        <v>3</v>
      </c>
      <c r="C5" s="113" t="s">
        <v>2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1:17" s="10" customFormat="1" ht="18" customHeight="1">
      <c r="A6" s="15">
        <v>1</v>
      </c>
      <c r="B6" s="16" t="s">
        <v>199</v>
      </c>
      <c r="C6" s="17" t="s">
        <v>205</v>
      </c>
      <c r="D6" s="14">
        <v>16.2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s="10" customFormat="1" ht="18" customHeight="1">
      <c r="A7" s="15">
        <v>2</v>
      </c>
      <c r="B7" s="16" t="s">
        <v>234</v>
      </c>
      <c r="C7" s="17" t="s">
        <v>235</v>
      </c>
      <c r="D7" s="14">
        <v>8.8000000000000007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s="10" customFormat="1" ht="18" customHeight="1">
      <c r="A8" s="15">
        <v>3</v>
      </c>
      <c r="B8" s="23" t="s">
        <v>22</v>
      </c>
      <c r="C8" s="17" t="s">
        <v>176</v>
      </c>
      <c r="D8" s="14">
        <v>16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s="10" customFormat="1" ht="18" customHeight="1">
      <c r="A9" s="15">
        <v>4</v>
      </c>
      <c r="B9" s="16" t="s">
        <v>208</v>
      </c>
      <c r="C9" s="20" t="s">
        <v>209</v>
      </c>
      <c r="D9" s="14">
        <v>14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s="10" customFormat="1" ht="18" customHeight="1">
      <c r="A10" s="15">
        <v>5</v>
      </c>
      <c r="B10" s="23" t="s">
        <v>85</v>
      </c>
      <c r="C10" s="17" t="s">
        <v>86</v>
      </c>
      <c r="D10" s="14">
        <v>16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s="10" customFormat="1" ht="18" customHeight="1">
      <c r="A11" s="15">
        <v>6</v>
      </c>
      <c r="B11" s="31" t="s">
        <v>314</v>
      </c>
      <c r="C11" s="14" t="s">
        <v>322</v>
      </c>
      <c r="D11" s="14">
        <v>12.2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s="10" customFormat="1" ht="18" customHeight="1">
      <c r="A12" s="15">
        <v>7</v>
      </c>
      <c r="B12" s="23" t="s">
        <v>101</v>
      </c>
      <c r="C12" s="17" t="s">
        <v>102</v>
      </c>
      <c r="D12" s="14">
        <v>12.8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s="10" customFormat="1" ht="18" customHeight="1">
      <c r="A13" s="15">
        <v>8</v>
      </c>
      <c r="B13" s="23" t="s">
        <v>83</v>
      </c>
      <c r="C13" s="20" t="s">
        <v>84</v>
      </c>
      <c r="D13" s="14">
        <v>17.600000000000001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s="10" customFormat="1" ht="18" customHeight="1">
      <c r="A14" s="15">
        <v>9</v>
      </c>
      <c r="B14" s="16" t="s">
        <v>161</v>
      </c>
      <c r="C14" s="17" t="s">
        <v>162</v>
      </c>
      <c r="D14" s="14">
        <v>11.6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s="10" customFormat="1" ht="18" customHeight="1">
      <c r="A15" s="15">
        <v>10</v>
      </c>
      <c r="B15" s="31" t="s">
        <v>373</v>
      </c>
      <c r="C15" s="14" t="s">
        <v>315</v>
      </c>
      <c r="D15" s="14">
        <v>8.5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s="10" customFormat="1" ht="18" customHeight="1">
      <c r="A16" s="15">
        <v>11</v>
      </c>
      <c r="B16" s="31" t="s">
        <v>358</v>
      </c>
      <c r="C16" s="17" t="s">
        <v>359</v>
      </c>
      <c r="D16" s="18">
        <v>15.6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s="10" customFormat="1" ht="18" customHeight="1">
      <c r="A17" s="15">
        <v>12</v>
      </c>
      <c r="B17" s="23" t="s">
        <v>115</v>
      </c>
      <c r="C17" s="17" t="s">
        <v>116</v>
      </c>
      <c r="D17" s="14">
        <v>17.899999999999999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s="10" customFormat="1" ht="17.25" customHeight="1">
      <c r="A18" s="15">
        <v>13</v>
      </c>
      <c r="B18" s="31" t="s">
        <v>447</v>
      </c>
      <c r="C18" s="17" t="s">
        <v>446</v>
      </c>
      <c r="D18" s="14">
        <v>6.4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s="10" customFormat="1" ht="17.25" customHeight="1">
      <c r="A19" s="15">
        <v>14</v>
      </c>
      <c r="B19" s="16" t="s">
        <v>183</v>
      </c>
      <c r="C19" s="17" t="s">
        <v>194</v>
      </c>
      <c r="D19" s="14">
        <v>12.1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s="10" customFormat="1" ht="17.25" customHeight="1">
      <c r="A20" s="15">
        <v>15</v>
      </c>
      <c r="B20" s="16" t="s">
        <v>155</v>
      </c>
      <c r="C20" s="17" t="s">
        <v>156</v>
      </c>
      <c r="D20" s="14">
        <v>0.6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s="10" customFormat="1" ht="17.25" customHeight="1">
      <c r="A21" s="15">
        <v>16</v>
      </c>
      <c r="B21" s="17" t="s">
        <v>312</v>
      </c>
      <c r="C21" s="17" t="s">
        <v>313</v>
      </c>
      <c r="D21" s="14">
        <v>14.9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s="10" customFormat="1" ht="17.25" customHeight="1">
      <c r="A22" s="15">
        <v>17</v>
      </c>
      <c r="B22" s="23" t="s">
        <v>18</v>
      </c>
      <c r="C22" s="17" t="s">
        <v>19</v>
      </c>
      <c r="D22" s="14">
        <v>17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s="10" customFormat="1" ht="17.25" customHeight="1">
      <c r="A23" s="15">
        <v>18</v>
      </c>
      <c r="B23" s="37" t="s">
        <v>227</v>
      </c>
      <c r="C23" s="20" t="s">
        <v>229</v>
      </c>
      <c r="D23" s="14">
        <v>18.2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s="10" customFormat="1" ht="17.25" customHeight="1">
      <c r="A24" s="15">
        <v>19</v>
      </c>
      <c r="B24" s="23" t="s">
        <v>103</v>
      </c>
      <c r="C24" s="17" t="s">
        <v>104</v>
      </c>
      <c r="D24" s="14">
        <v>9.8000000000000007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s="10" customFormat="1" ht="17.25" customHeight="1">
      <c r="A25" s="15">
        <v>20</v>
      </c>
      <c r="B25" s="23" t="s">
        <v>26</v>
      </c>
      <c r="C25" s="17" t="s">
        <v>42</v>
      </c>
      <c r="D25" s="14">
        <v>15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s="10" customFormat="1" ht="17.25" customHeight="1">
      <c r="A26" s="15">
        <v>21</v>
      </c>
      <c r="B26" s="34" t="s">
        <v>38</v>
      </c>
      <c r="C26" s="17" t="s">
        <v>39</v>
      </c>
      <c r="D26" s="14">
        <v>20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s="10" customFormat="1" ht="17.25" customHeight="1">
      <c r="A27" s="15">
        <v>22</v>
      </c>
      <c r="B27" s="19" t="s">
        <v>258</v>
      </c>
      <c r="C27" s="14" t="s">
        <v>259</v>
      </c>
      <c r="D27" s="14">
        <v>8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s="10" customFormat="1" ht="18" customHeight="1">
      <c r="A28" s="15">
        <v>23</v>
      </c>
      <c r="B28" s="16" t="s">
        <v>210</v>
      </c>
      <c r="C28" s="14" t="s">
        <v>211</v>
      </c>
      <c r="D28" s="14">
        <v>13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s="10" customFormat="1" ht="18" customHeight="1">
      <c r="A29" s="15">
        <v>24</v>
      </c>
      <c r="B29" s="31" t="s">
        <v>337</v>
      </c>
      <c r="C29" s="14" t="s">
        <v>339</v>
      </c>
      <c r="D29" s="14">
        <v>20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s="10" customFormat="1" ht="18" customHeight="1">
      <c r="A30" s="15">
        <v>25</v>
      </c>
      <c r="B30" s="19" t="s">
        <v>260</v>
      </c>
      <c r="C30" s="17" t="s">
        <v>261</v>
      </c>
      <c r="D30" s="14">
        <v>4.5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s="10" customFormat="1" ht="18" customHeight="1">
      <c r="A31" s="15">
        <v>26</v>
      </c>
      <c r="B31" s="19" t="s">
        <v>275</v>
      </c>
      <c r="C31" s="17" t="s">
        <v>276</v>
      </c>
      <c r="D31" s="14">
        <v>18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s="10" customFormat="1" ht="18" customHeight="1">
      <c r="A32" s="15">
        <v>27</v>
      </c>
      <c r="B32" s="23" t="s">
        <v>93</v>
      </c>
      <c r="C32" s="14" t="s">
        <v>94</v>
      </c>
      <c r="D32" s="14">
        <v>15.5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s="10" customFormat="1" ht="18" customHeight="1">
      <c r="A33" s="15">
        <v>28</v>
      </c>
      <c r="B33" s="16" t="s">
        <v>206</v>
      </c>
      <c r="C33" s="17" t="s">
        <v>207</v>
      </c>
      <c r="D33" s="14">
        <v>18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s="10" customFormat="1" ht="18" customHeight="1">
      <c r="A34" s="15"/>
      <c r="B34" s="1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s="10" customFormat="1" ht="18" customHeight="1">
      <c r="B35" s="26"/>
    </row>
    <row r="36" spans="1:17" s="10" customFormat="1" ht="18" customHeight="1">
      <c r="B36" s="29">
        <f t="shared" ref="B36:Q36" si="0">COUNTA(B6:B34)</f>
        <v>28</v>
      </c>
      <c r="C36" s="29">
        <f t="shared" si="0"/>
        <v>28</v>
      </c>
      <c r="D36" s="29"/>
      <c r="E36" s="29">
        <f t="shared" si="0"/>
        <v>0</v>
      </c>
      <c r="F36" s="29">
        <f t="shared" si="0"/>
        <v>0</v>
      </c>
      <c r="G36" s="29">
        <f t="shared" si="0"/>
        <v>0</v>
      </c>
      <c r="H36" s="29">
        <f t="shared" si="0"/>
        <v>0</v>
      </c>
      <c r="I36" s="29">
        <f t="shared" si="0"/>
        <v>0</v>
      </c>
      <c r="J36" s="29">
        <f t="shared" si="0"/>
        <v>0</v>
      </c>
      <c r="K36" s="29">
        <f t="shared" si="0"/>
        <v>0</v>
      </c>
      <c r="L36" s="29">
        <f t="shared" si="0"/>
        <v>0</v>
      </c>
      <c r="M36" s="29">
        <f t="shared" si="0"/>
        <v>0</v>
      </c>
      <c r="N36" s="29">
        <f t="shared" si="0"/>
        <v>0</v>
      </c>
      <c r="O36" s="29">
        <f t="shared" si="0"/>
        <v>0</v>
      </c>
      <c r="P36" s="29">
        <f t="shared" si="0"/>
        <v>0</v>
      </c>
      <c r="Q36" s="29">
        <f t="shared" si="0"/>
        <v>0</v>
      </c>
    </row>
    <row r="37" spans="1:17" s="10" customFormat="1" ht="18" customHeight="1">
      <c r="B37" s="26"/>
    </row>
    <row r="38" spans="1:17" s="10" customFormat="1" ht="18" customHeight="1">
      <c r="B38" s="26"/>
    </row>
    <row r="39" spans="1:17" s="10" customFormat="1" ht="18" customHeight="1">
      <c r="B39" s="26"/>
    </row>
    <row r="40" spans="1:17" s="10" customFormat="1" ht="18" customHeight="1">
      <c r="B40" s="26"/>
    </row>
    <row r="41" spans="1:17" s="10" customFormat="1" ht="18" customHeight="1">
      <c r="B41" s="26"/>
    </row>
    <row r="42" spans="1:17" s="10" customFormat="1" ht="18" customHeight="1">
      <c r="B42" s="26"/>
    </row>
    <row r="43" spans="1:17" s="10" customFormat="1" ht="18" customHeight="1">
      <c r="B43" s="26"/>
    </row>
    <row r="44" spans="1:17" s="10" customFormat="1" ht="18" customHeight="1">
      <c r="B44" s="26"/>
    </row>
    <row r="45" spans="1:17" s="10" customFormat="1" ht="18" customHeight="1">
      <c r="B45" s="26"/>
    </row>
    <row r="46" spans="1:17" s="10" customFormat="1" ht="18" customHeight="1">
      <c r="B46" s="26"/>
    </row>
    <row r="47" spans="1:17" s="10" customFormat="1" ht="18" customHeight="1">
      <c r="B47" s="26"/>
    </row>
    <row r="48" spans="1:17" s="10" customFormat="1" ht="18" customHeight="1">
      <c r="B48" s="26"/>
    </row>
    <row r="49" spans="2:2" s="10" customFormat="1" ht="18" customHeight="1">
      <c r="B49" s="26"/>
    </row>
    <row r="50" spans="2:2" s="10" customFormat="1" ht="18" customHeight="1">
      <c r="B50" s="26"/>
    </row>
    <row r="51" spans="2:2" s="10" customFormat="1" ht="18" customHeight="1">
      <c r="B51" s="26"/>
    </row>
    <row r="52" spans="2:2" s="10" customFormat="1" ht="18" customHeight="1">
      <c r="B52" s="26"/>
    </row>
    <row r="53" spans="2:2" s="10" customFormat="1" ht="18" customHeight="1">
      <c r="B53" s="26"/>
    </row>
    <row r="54" spans="2:2" s="10" customFormat="1" ht="18" customHeight="1">
      <c r="B54" s="26"/>
    </row>
    <row r="55" spans="2:2" s="10" customFormat="1" ht="18" customHeight="1">
      <c r="B55" s="26"/>
    </row>
    <row r="56" spans="2:2" s="10" customFormat="1" ht="18" customHeight="1">
      <c r="B56" s="26"/>
    </row>
    <row r="57" spans="2:2" s="10" customFormat="1" ht="18" customHeight="1">
      <c r="B57" s="26"/>
    </row>
    <row r="58" spans="2:2" s="10" customFormat="1" ht="18" customHeight="1">
      <c r="B58" s="26"/>
    </row>
    <row r="59" spans="2:2" s="10" customFormat="1" ht="18" customHeight="1">
      <c r="B59" s="26"/>
    </row>
    <row r="60" spans="2:2" s="10" customFormat="1" ht="18" customHeight="1">
      <c r="B60" s="26"/>
    </row>
    <row r="61" spans="2:2" s="10" customFormat="1" ht="18" customHeight="1">
      <c r="B61" s="26"/>
    </row>
    <row r="62" spans="2:2" s="10" customFormat="1" ht="18" customHeight="1">
      <c r="B62" s="26"/>
    </row>
    <row r="63" spans="2:2" s="10" customFormat="1" ht="18" customHeight="1">
      <c r="B63" s="26"/>
    </row>
    <row r="64" spans="2:2" s="10" customFormat="1" ht="18" customHeight="1">
      <c r="B64" s="26"/>
    </row>
    <row r="65" spans="2:2" s="10" customFormat="1" ht="18" customHeight="1">
      <c r="B65" s="26"/>
    </row>
    <row r="66" spans="2:2" s="10" customFormat="1" ht="18" customHeight="1">
      <c r="B66" s="26"/>
    </row>
    <row r="67" spans="2:2" s="10" customFormat="1" ht="18" customHeight="1">
      <c r="B67" s="26"/>
    </row>
    <row r="68" spans="2:2" s="10" customFormat="1" ht="18" customHeight="1">
      <c r="B68" s="26"/>
    </row>
    <row r="69" spans="2:2" s="10" customFormat="1" ht="18" customHeight="1">
      <c r="B69" s="26"/>
    </row>
    <row r="70" spans="2:2" s="10" customFormat="1" ht="18" customHeight="1">
      <c r="B70" s="26"/>
    </row>
    <row r="71" spans="2:2" s="10" customFormat="1" ht="18" customHeight="1">
      <c r="B71" s="26"/>
    </row>
    <row r="72" spans="2:2" s="10" customFormat="1" ht="18" customHeight="1">
      <c r="B72" s="26"/>
    </row>
    <row r="73" spans="2:2" s="10" customFormat="1" ht="18" customHeight="1">
      <c r="B73" s="26"/>
    </row>
    <row r="74" spans="2:2" s="10" customFormat="1" ht="18" customHeight="1">
      <c r="B74" s="26"/>
    </row>
    <row r="75" spans="2:2" s="10" customFormat="1" ht="18" customHeight="1">
      <c r="B75" s="26"/>
    </row>
    <row r="76" spans="2:2" s="10" customFormat="1" ht="18" customHeight="1">
      <c r="B76" s="26"/>
    </row>
    <row r="77" spans="2:2" s="10" customFormat="1" ht="18" customHeight="1">
      <c r="B77" s="26"/>
    </row>
    <row r="78" spans="2:2" s="10" customFormat="1" ht="18" customHeight="1">
      <c r="B78" s="26"/>
    </row>
    <row r="79" spans="2:2" s="10" customFormat="1" ht="18" customHeight="1">
      <c r="B79" s="26"/>
    </row>
    <row r="80" spans="2:2" s="10" customFormat="1" ht="18" customHeight="1">
      <c r="B80" s="26"/>
    </row>
    <row r="81" spans="2:2" s="10" customFormat="1" ht="18" customHeight="1">
      <c r="B81" s="26"/>
    </row>
    <row r="82" spans="2:2" s="10" customFormat="1" ht="18" customHeight="1">
      <c r="B82" s="26"/>
    </row>
    <row r="83" spans="2:2" s="10" customFormat="1" ht="18" customHeight="1">
      <c r="B83" s="26"/>
    </row>
    <row r="84" spans="2:2" s="10" customFormat="1" ht="18" customHeight="1">
      <c r="B84" s="26"/>
    </row>
    <row r="85" spans="2:2" s="10" customFormat="1" ht="18" customHeight="1">
      <c r="B85" s="26"/>
    </row>
    <row r="86" spans="2:2" s="10" customFormat="1" ht="18" customHeight="1">
      <c r="B86" s="26"/>
    </row>
    <row r="87" spans="2:2" s="10" customFormat="1" ht="18" customHeight="1">
      <c r="B87" s="26"/>
    </row>
    <row r="88" spans="2:2" s="10" customFormat="1" ht="18" customHeight="1">
      <c r="B88" s="26"/>
    </row>
    <row r="89" spans="2:2" s="10" customFormat="1" ht="18" customHeight="1">
      <c r="B89" s="26"/>
    </row>
    <row r="90" spans="2:2" s="10" customFormat="1" ht="18" customHeight="1">
      <c r="B90" s="26"/>
    </row>
    <row r="91" spans="2:2" s="10" customFormat="1" ht="18" customHeight="1">
      <c r="B91" s="26"/>
    </row>
    <row r="92" spans="2:2" s="10" customFormat="1" ht="18" customHeight="1">
      <c r="B92" s="26"/>
    </row>
    <row r="93" spans="2:2" s="10" customFormat="1" ht="18" customHeight="1">
      <c r="B93" s="26"/>
    </row>
    <row r="94" spans="2:2" s="10" customFormat="1" ht="18" customHeight="1">
      <c r="B94" s="26"/>
    </row>
    <row r="95" spans="2:2" s="10" customFormat="1" ht="18" customHeight="1">
      <c r="B95" s="26"/>
    </row>
    <row r="96" spans="2:2" s="10" customFormat="1" ht="18" customHeight="1">
      <c r="B96" s="26"/>
    </row>
    <row r="97" spans="2:2" s="10" customFormat="1" ht="18" customHeight="1">
      <c r="B97" s="26"/>
    </row>
    <row r="98" spans="2:2" s="10" customFormat="1" ht="18" customHeight="1">
      <c r="B98" s="26"/>
    </row>
    <row r="99" spans="2:2" s="10" customFormat="1" ht="18" customHeight="1">
      <c r="B99" s="26"/>
    </row>
    <row r="100" spans="2:2" s="10" customFormat="1" ht="18" customHeight="1">
      <c r="B100" s="26"/>
    </row>
    <row r="101" spans="2:2" s="10" customFormat="1" ht="18" customHeight="1">
      <c r="B101" s="26"/>
    </row>
    <row r="102" spans="2:2" s="10" customFormat="1" ht="18" customHeight="1">
      <c r="B102" s="26"/>
    </row>
    <row r="103" spans="2:2" s="10" customFormat="1" ht="18" customHeight="1">
      <c r="B103" s="26"/>
    </row>
    <row r="104" spans="2:2" s="10" customFormat="1" ht="18" customHeight="1">
      <c r="B104" s="26"/>
    </row>
    <row r="105" spans="2:2" s="10" customFormat="1" ht="18" customHeight="1">
      <c r="B105" s="26"/>
    </row>
    <row r="106" spans="2:2" s="10" customFormat="1" ht="18" customHeight="1">
      <c r="B106" s="26"/>
    </row>
    <row r="107" spans="2:2" s="10" customFormat="1" ht="18" customHeight="1">
      <c r="B107" s="26"/>
    </row>
    <row r="108" spans="2:2" s="10" customFormat="1" ht="18" customHeight="1">
      <c r="B108" s="26"/>
    </row>
    <row r="109" spans="2:2" s="10" customFormat="1" ht="18" customHeight="1">
      <c r="B109" s="26"/>
    </row>
    <row r="110" spans="2:2" s="10" customFormat="1" ht="18" customHeight="1">
      <c r="B110" s="26"/>
    </row>
    <row r="111" spans="2:2" s="10" customFormat="1" ht="18" customHeight="1">
      <c r="B111" s="26"/>
    </row>
    <row r="112" spans="2:2" s="10" customFormat="1" ht="18" customHeight="1">
      <c r="B112" s="26"/>
    </row>
    <row r="113" spans="2:2" s="10" customFormat="1" ht="18" customHeight="1">
      <c r="B113" s="26"/>
    </row>
    <row r="114" spans="2:2" s="10" customFormat="1" ht="18" customHeight="1">
      <c r="B114" s="26"/>
    </row>
    <row r="115" spans="2:2" s="10" customFormat="1" ht="18" customHeight="1">
      <c r="B115" s="26"/>
    </row>
    <row r="116" spans="2:2" s="10" customFormat="1" ht="18" customHeight="1">
      <c r="B116" s="26"/>
    </row>
    <row r="117" spans="2:2" s="10" customFormat="1" ht="18" customHeight="1">
      <c r="B117" s="26"/>
    </row>
    <row r="118" spans="2:2" s="10" customFormat="1" ht="18" customHeight="1">
      <c r="B118" s="26"/>
    </row>
    <row r="119" spans="2:2" s="10" customFormat="1" ht="18" customHeight="1">
      <c r="B119" s="26"/>
    </row>
    <row r="120" spans="2:2" s="10" customFormat="1" ht="18" customHeight="1">
      <c r="B120" s="26"/>
    </row>
    <row r="121" spans="2:2" s="10" customFormat="1" ht="18" customHeight="1">
      <c r="B121" s="26"/>
    </row>
    <row r="122" spans="2:2" s="10" customFormat="1" ht="18" customHeight="1">
      <c r="B122" s="26"/>
    </row>
    <row r="123" spans="2:2" s="10" customFormat="1" ht="18" customHeight="1">
      <c r="B123" s="26"/>
    </row>
    <row r="124" spans="2:2" s="10" customFormat="1" ht="18" customHeight="1">
      <c r="B124" s="26"/>
    </row>
    <row r="125" spans="2:2" s="10" customFormat="1" ht="18" customHeight="1">
      <c r="B125" s="26"/>
    </row>
    <row r="126" spans="2:2" s="10" customFormat="1" ht="18" customHeight="1">
      <c r="B126" s="26"/>
    </row>
    <row r="127" spans="2:2" s="10" customFormat="1" ht="18" customHeight="1">
      <c r="B127" s="26"/>
    </row>
    <row r="128" spans="2:2" s="10" customFormat="1" ht="18" customHeight="1">
      <c r="B128" s="26"/>
    </row>
    <row r="129" spans="2:2" s="10" customFormat="1" ht="18" customHeight="1">
      <c r="B129" s="26"/>
    </row>
    <row r="130" spans="2:2" s="10" customFormat="1" ht="18" customHeight="1">
      <c r="B130" s="26"/>
    </row>
    <row r="131" spans="2:2" s="10" customFormat="1" ht="18" customHeight="1">
      <c r="B131" s="26"/>
    </row>
    <row r="132" spans="2:2" s="10" customFormat="1" ht="18" customHeight="1">
      <c r="B132" s="26"/>
    </row>
    <row r="133" spans="2:2" s="10" customFormat="1" ht="18" customHeight="1">
      <c r="B133" s="26"/>
    </row>
    <row r="134" spans="2:2" s="10" customFormat="1" ht="18" customHeight="1">
      <c r="B134" s="26"/>
    </row>
    <row r="135" spans="2:2" s="10" customFormat="1" ht="18" customHeight="1">
      <c r="B135" s="26"/>
    </row>
    <row r="136" spans="2:2" s="10" customFormat="1" ht="18" customHeight="1">
      <c r="B136" s="26"/>
    </row>
    <row r="137" spans="2:2" s="10" customFormat="1" ht="18" customHeight="1">
      <c r="B137" s="26"/>
    </row>
    <row r="138" spans="2:2" s="10" customFormat="1" ht="18" customHeight="1">
      <c r="B138" s="26"/>
    </row>
    <row r="139" spans="2:2" s="10" customFormat="1" ht="18" customHeight="1">
      <c r="B139" s="26"/>
    </row>
    <row r="140" spans="2:2" s="10" customFormat="1" ht="18" customHeight="1">
      <c r="B140" s="26"/>
    </row>
    <row r="141" spans="2:2" s="10" customFormat="1" ht="18" customHeight="1">
      <c r="B141" s="26"/>
    </row>
    <row r="142" spans="2:2" s="10" customFormat="1" ht="18" customHeight="1">
      <c r="B142" s="26"/>
    </row>
    <row r="143" spans="2:2" s="10" customFormat="1" ht="18" customHeight="1">
      <c r="B143" s="26"/>
    </row>
    <row r="144" spans="2:2" s="10" customFormat="1" ht="18" customHeight="1">
      <c r="B144" s="26"/>
    </row>
    <row r="145" spans="2:2" s="10" customFormat="1" ht="18" customHeight="1">
      <c r="B145" s="26"/>
    </row>
    <row r="146" spans="2:2" s="10" customFormat="1" ht="18" customHeight="1">
      <c r="B146" s="26"/>
    </row>
    <row r="147" spans="2:2" s="10" customFormat="1" ht="18" customHeight="1">
      <c r="B147" s="26"/>
    </row>
    <row r="148" spans="2:2" s="10" customFormat="1" ht="18" customHeight="1">
      <c r="B148" s="26"/>
    </row>
    <row r="149" spans="2:2" s="10" customFormat="1" ht="18" customHeight="1">
      <c r="B149" s="26"/>
    </row>
    <row r="150" spans="2:2" s="10" customFormat="1" ht="18" customHeight="1">
      <c r="B150" s="26"/>
    </row>
    <row r="151" spans="2:2" s="10" customFormat="1" ht="18" customHeight="1">
      <c r="B151" s="26"/>
    </row>
    <row r="152" spans="2:2" s="10" customFormat="1" ht="18" customHeight="1">
      <c r="B152" s="26"/>
    </row>
    <row r="153" spans="2:2" s="10" customFormat="1" ht="18" customHeight="1">
      <c r="B153" s="26"/>
    </row>
    <row r="154" spans="2:2" s="10" customFormat="1" ht="18" customHeight="1">
      <c r="B154" s="26"/>
    </row>
    <row r="155" spans="2:2" s="10" customFormat="1" ht="18" customHeight="1">
      <c r="B155" s="26"/>
    </row>
    <row r="156" spans="2:2" s="10" customFormat="1" ht="18" customHeight="1">
      <c r="B156" s="26"/>
    </row>
    <row r="157" spans="2:2" s="10" customFormat="1" ht="18" customHeight="1">
      <c r="B157" s="26"/>
    </row>
    <row r="158" spans="2:2" s="10" customFormat="1" ht="18" customHeight="1">
      <c r="B158" s="26"/>
    </row>
    <row r="159" spans="2:2" s="10" customFormat="1" ht="18" customHeight="1">
      <c r="B159" s="26"/>
    </row>
    <row r="160" spans="2:2" s="10" customFormat="1" ht="18" customHeight="1">
      <c r="B160" s="26"/>
    </row>
    <row r="161" spans="2:2" s="10" customFormat="1" ht="18" customHeight="1">
      <c r="B161" s="26"/>
    </row>
    <row r="162" spans="2:2" s="10" customFormat="1" ht="18" customHeight="1">
      <c r="B162" s="26"/>
    </row>
    <row r="163" spans="2:2" s="10" customFormat="1" ht="18" customHeight="1">
      <c r="B163" s="26"/>
    </row>
    <row r="164" spans="2:2" s="10" customFormat="1" ht="18" customHeight="1">
      <c r="B164" s="26"/>
    </row>
    <row r="165" spans="2:2" s="10" customFormat="1" ht="18" customHeight="1">
      <c r="B165" s="26"/>
    </row>
    <row r="166" spans="2:2" s="10" customFormat="1" ht="18" customHeight="1">
      <c r="B166" s="26"/>
    </row>
    <row r="167" spans="2:2" s="10" customFormat="1" ht="18" customHeight="1">
      <c r="B167" s="26"/>
    </row>
    <row r="168" spans="2:2" s="10" customFormat="1" ht="18" customHeight="1">
      <c r="B168" s="26"/>
    </row>
    <row r="169" spans="2:2" s="10" customFormat="1" ht="18" customHeight="1">
      <c r="B169" s="26"/>
    </row>
    <row r="170" spans="2:2" s="10" customFormat="1" ht="18" customHeight="1">
      <c r="B170" s="26"/>
    </row>
    <row r="171" spans="2:2" s="10" customFormat="1" ht="18" customHeight="1">
      <c r="B171" s="26"/>
    </row>
    <row r="172" spans="2:2" s="10" customFormat="1" ht="18" customHeight="1">
      <c r="B172" s="26"/>
    </row>
    <row r="173" spans="2:2" s="10" customFormat="1" ht="18" customHeight="1">
      <c r="B173" s="26"/>
    </row>
    <row r="174" spans="2:2" s="10" customFormat="1" ht="18" customHeight="1">
      <c r="B174" s="26"/>
    </row>
    <row r="175" spans="2:2" s="10" customFormat="1" ht="18" customHeight="1">
      <c r="B175" s="26"/>
    </row>
    <row r="176" spans="2:2" s="10" customFormat="1" ht="18" customHeight="1">
      <c r="B176" s="26"/>
    </row>
    <row r="177" spans="2:2" s="10" customFormat="1" ht="18" customHeight="1">
      <c r="B177" s="26"/>
    </row>
    <row r="178" spans="2:2" s="10" customFormat="1" ht="18" customHeight="1">
      <c r="B178" s="26"/>
    </row>
    <row r="179" spans="2:2" s="10" customFormat="1" ht="18" customHeight="1">
      <c r="B179" s="26"/>
    </row>
    <row r="180" spans="2:2" s="10" customFormat="1" ht="18" customHeight="1">
      <c r="B180" s="26"/>
    </row>
    <row r="181" spans="2:2" s="10" customFormat="1" ht="18" customHeight="1">
      <c r="B181" s="26"/>
    </row>
    <row r="182" spans="2:2" s="10" customFormat="1" ht="18" customHeight="1">
      <c r="B182" s="26"/>
    </row>
    <row r="183" spans="2:2" s="10" customFormat="1" ht="18" customHeight="1">
      <c r="B183" s="26"/>
    </row>
    <row r="184" spans="2:2" s="10" customFormat="1" ht="18" customHeight="1">
      <c r="B184" s="26"/>
    </row>
    <row r="185" spans="2:2" s="10" customFormat="1" ht="18" customHeight="1">
      <c r="B185" s="26"/>
    </row>
    <row r="186" spans="2:2" s="10" customFormat="1" ht="18" customHeight="1">
      <c r="B186" s="26"/>
    </row>
    <row r="187" spans="2:2" s="10" customFormat="1" ht="18" customHeight="1">
      <c r="B187" s="26"/>
    </row>
    <row r="188" spans="2:2" s="10" customFormat="1" ht="18" customHeight="1">
      <c r="B188" s="26"/>
    </row>
    <row r="189" spans="2:2" s="10" customFormat="1" ht="18" customHeight="1">
      <c r="B189" s="26"/>
    </row>
    <row r="190" spans="2:2" s="10" customFormat="1" ht="18" customHeight="1">
      <c r="B190" s="26"/>
    </row>
    <row r="191" spans="2:2" s="10" customFormat="1" ht="18" customHeight="1">
      <c r="B191" s="26"/>
    </row>
    <row r="192" spans="2:2" s="10" customFormat="1" ht="18" customHeight="1">
      <c r="B192" s="26"/>
    </row>
    <row r="193" spans="2:2" s="10" customFormat="1" ht="18" customHeight="1">
      <c r="B193" s="26"/>
    </row>
    <row r="194" spans="2:2" s="10" customFormat="1" ht="18" customHeight="1">
      <c r="B194" s="26"/>
    </row>
    <row r="195" spans="2:2" s="10" customFormat="1" ht="18" customHeight="1">
      <c r="B195" s="26"/>
    </row>
    <row r="196" spans="2:2" s="10" customFormat="1" ht="18" customHeight="1">
      <c r="B196" s="26"/>
    </row>
    <row r="197" spans="2:2" s="10" customFormat="1" ht="18" customHeight="1">
      <c r="B197" s="26"/>
    </row>
    <row r="198" spans="2:2" s="10" customFormat="1" ht="18" customHeight="1">
      <c r="B198" s="26"/>
    </row>
  </sheetData>
  <pageMargins left="0.39370078740157483" right="0.19685039370078741" top="0.59055118110236227" bottom="0.78740157480314965" header="0" footer="0"/>
  <pageSetup paperSize="9" scale="76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98"/>
  <sheetViews>
    <sheetView showGridLines="0" topLeftCell="A4" zoomScale="85" workbookViewId="0">
      <pane ySplit="1" topLeftCell="A5" activePane="bottomLeft" state="frozen"/>
      <selection activeCell="H20" sqref="H20"/>
      <selection pane="bottomLeft" activeCell="H20" sqref="H20"/>
    </sheetView>
  </sheetViews>
  <sheetFormatPr baseColWidth="10" defaultRowHeight="18" customHeight="1"/>
  <cols>
    <col min="1" max="1" width="3.375" style="1" customWidth="1"/>
    <col min="2" max="2" width="24.5" style="9" customWidth="1"/>
    <col min="3" max="3" width="24.75" style="1" customWidth="1"/>
    <col min="4" max="17" width="4.625" style="1" customWidth="1"/>
    <col min="18" max="16384" width="11" style="1"/>
  </cols>
  <sheetData>
    <row r="1" spans="1:17" s="6" customFormat="1" ht="18" hidden="1" customHeight="1">
      <c r="B1" s="7" t="s">
        <v>1</v>
      </c>
    </row>
    <row r="2" spans="1:17" s="5" customFormat="1" ht="18" hidden="1" customHeight="1">
      <c r="B2" s="5" t="s">
        <v>333</v>
      </c>
    </row>
    <row r="3" spans="1:17" s="3" customFormat="1" ht="18" hidden="1" customHeight="1">
      <c r="B3" s="8" t="s">
        <v>5</v>
      </c>
      <c r="C3" s="3" t="s">
        <v>323</v>
      </c>
    </row>
    <row r="4" spans="1:17" s="38" customFormat="1" ht="133.5">
      <c r="B4" s="75"/>
      <c r="D4" s="38" t="s">
        <v>453</v>
      </c>
    </row>
    <row r="5" spans="1:17" s="10" customFormat="1" ht="18" customHeight="1">
      <c r="A5" s="12" t="s">
        <v>0</v>
      </c>
      <c r="B5" s="27" t="s">
        <v>3</v>
      </c>
      <c r="C5" s="13" t="s">
        <v>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s="10" customFormat="1" ht="18" customHeight="1">
      <c r="A6" s="15">
        <v>1</v>
      </c>
      <c r="B6" s="16" t="s">
        <v>199</v>
      </c>
      <c r="C6" s="17" t="s">
        <v>205</v>
      </c>
      <c r="D6" s="14">
        <v>6.3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s="10" customFormat="1" ht="18" customHeight="1">
      <c r="A7" s="15">
        <v>2</v>
      </c>
      <c r="B7" s="16" t="s">
        <v>234</v>
      </c>
      <c r="C7" s="17" t="s">
        <v>235</v>
      </c>
      <c r="D7" s="14">
        <v>6.5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s="10" customFormat="1" ht="18" customHeight="1">
      <c r="A8" s="15">
        <v>3</v>
      </c>
      <c r="B8" s="23" t="s">
        <v>22</v>
      </c>
      <c r="C8" s="17" t="s">
        <v>176</v>
      </c>
      <c r="D8" s="14">
        <v>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s="10" customFormat="1" ht="18" customHeight="1">
      <c r="A9" s="15">
        <v>4</v>
      </c>
      <c r="B9" s="16" t="s">
        <v>208</v>
      </c>
      <c r="C9" s="20" t="s">
        <v>209</v>
      </c>
      <c r="D9" s="14">
        <v>2.5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s="10" customFormat="1" ht="18" customHeight="1">
      <c r="A10" s="15">
        <v>5</v>
      </c>
      <c r="B10" s="23" t="s">
        <v>85</v>
      </c>
      <c r="C10" s="17" t="s">
        <v>86</v>
      </c>
      <c r="D10" s="14">
        <v>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s="10" customFormat="1" ht="18" customHeight="1">
      <c r="A11" s="15">
        <v>6</v>
      </c>
      <c r="B11" s="31" t="s">
        <v>314</v>
      </c>
      <c r="C11" s="14" t="s">
        <v>322</v>
      </c>
      <c r="D11" s="14">
        <v>1.8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s="10" customFormat="1" ht="18" customHeight="1">
      <c r="A12" s="15">
        <v>7</v>
      </c>
      <c r="B12" s="23" t="s">
        <v>101</v>
      </c>
      <c r="C12" s="17" t="s">
        <v>102</v>
      </c>
      <c r="D12" s="14">
        <v>6.5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s="10" customFormat="1" ht="18" customHeight="1">
      <c r="A13" s="15">
        <v>8</v>
      </c>
      <c r="B13" s="23" t="s">
        <v>83</v>
      </c>
      <c r="C13" s="20" t="s">
        <v>84</v>
      </c>
      <c r="D13" s="14">
        <v>8.5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s="10" customFormat="1" ht="18" customHeight="1">
      <c r="A14" s="15">
        <v>9</v>
      </c>
      <c r="B14" s="16" t="s">
        <v>161</v>
      </c>
      <c r="C14" s="17" t="s">
        <v>162</v>
      </c>
      <c r="D14" s="14">
        <v>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s="10" customFormat="1" ht="18" customHeight="1">
      <c r="A15" s="15">
        <v>10</v>
      </c>
      <c r="B15" s="31" t="s">
        <v>373</v>
      </c>
      <c r="C15" s="14" t="s">
        <v>315</v>
      </c>
      <c r="D15" s="14">
        <v>4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s="10" customFormat="1" ht="18" customHeight="1">
      <c r="A16" s="15">
        <v>11</v>
      </c>
      <c r="B16" s="31" t="s">
        <v>358</v>
      </c>
      <c r="C16" s="17" t="s">
        <v>359</v>
      </c>
      <c r="D16" s="18">
        <v>7.8</v>
      </c>
      <c r="E16" s="1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s="10" customFormat="1" ht="18" customHeight="1">
      <c r="A17" s="15">
        <v>12</v>
      </c>
      <c r="B17" s="23" t="s">
        <v>115</v>
      </c>
      <c r="C17" s="17" t="s">
        <v>116</v>
      </c>
      <c r="D17" s="14">
        <v>8.5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s="10" customFormat="1" ht="17.25" customHeight="1">
      <c r="A18" s="15">
        <v>13</v>
      </c>
      <c r="B18" s="19" t="s">
        <v>239</v>
      </c>
      <c r="C18" s="17" t="s">
        <v>446</v>
      </c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s="10" customFormat="1" ht="17.25" customHeight="1">
      <c r="A19" s="15">
        <v>14</v>
      </c>
      <c r="B19" s="16" t="s">
        <v>183</v>
      </c>
      <c r="C19" s="17" t="s">
        <v>194</v>
      </c>
      <c r="D19" s="14">
        <v>4.5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s="10" customFormat="1" ht="17.25" customHeight="1">
      <c r="A20" s="15">
        <v>15</v>
      </c>
      <c r="B20" s="16" t="s">
        <v>155</v>
      </c>
      <c r="C20" s="17" t="s">
        <v>156</v>
      </c>
      <c r="D20" s="14">
        <v>3.5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s="10" customFormat="1" ht="17.25" customHeight="1">
      <c r="A21" s="15">
        <v>16</v>
      </c>
      <c r="B21" s="17" t="s">
        <v>312</v>
      </c>
      <c r="C21" s="17" t="s">
        <v>313</v>
      </c>
      <c r="D21" s="14">
        <v>8.5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s="10" customFormat="1" ht="17.25" customHeight="1">
      <c r="A22" s="15">
        <v>17</v>
      </c>
      <c r="B22" s="23" t="s">
        <v>18</v>
      </c>
      <c r="C22" s="17" t="s">
        <v>19</v>
      </c>
      <c r="D22" s="14">
        <v>8.8000000000000007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s="10" customFormat="1" ht="17.25" customHeight="1">
      <c r="A23" s="15">
        <v>18</v>
      </c>
      <c r="B23" s="37" t="s">
        <v>227</v>
      </c>
      <c r="C23" s="20" t="s">
        <v>229</v>
      </c>
      <c r="D23" s="14">
        <v>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s="10" customFormat="1" ht="17.25" customHeight="1">
      <c r="A24" s="15">
        <v>19</v>
      </c>
      <c r="B24" s="23" t="s">
        <v>103</v>
      </c>
      <c r="C24" s="17" t="s">
        <v>104</v>
      </c>
      <c r="D24" s="14">
        <v>3.5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s="10" customFormat="1" ht="17.25" customHeight="1">
      <c r="A25" s="15">
        <v>20</v>
      </c>
      <c r="B25" s="23" t="s">
        <v>26</v>
      </c>
      <c r="C25" s="17" t="s">
        <v>42</v>
      </c>
      <c r="D25" s="14">
        <v>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s="10" customFormat="1" ht="17.25" customHeight="1">
      <c r="A26" s="15">
        <v>21</v>
      </c>
      <c r="B26" s="34" t="s">
        <v>38</v>
      </c>
      <c r="C26" s="17" t="s">
        <v>39</v>
      </c>
      <c r="D26" s="14">
        <v>6.3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s="10" customFormat="1" ht="17.25" customHeight="1">
      <c r="A27" s="15">
        <v>22</v>
      </c>
      <c r="B27" s="19" t="s">
        <v>258</v>
      </c>
      <c r="C27" s="14" t="s">
        <v>259</v>
      </c>
      <c r="D27" s="14">
        <v>3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s="10" customFormat="1" ht="18" customHeight="1">
      <c r="A28" s="15">
        <v>23</v>
      </c>
      <c r="B28" s="16" t="s">
        <v>210</v>
      </c>
      <c r="C28" s="14" t="s">
        <v>211</v>
      </c>
      <c r="D28" s="14">
        <v>2.5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s="10" customFormat="1" ht="18" customHeight="1">
      <c r="A29" s="15">
        <v>24</v>
      </c>
      <c r="B29" s="31" t="s">
        <v>337</v>
      </c>
      <c r="C29" s="14" t="s">
        <v>339</v>
      </c>
      <c r="D29" s="14">
        <v>5.8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s="10" customFormat="1" ht="18" customHeight="1">
      <c r="A30" s="15">
        <v>25</v>
      </c>
      <c r="B30" s="19" t="s">
        <v>260</v>
      </c>
      <c r="C30" s="17" t="s">
        <v>261</v>
      </c>
      <c r="D30" s="14">
        <v>6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s="10" customFormat="1" ht="18" customHeight="1">
      <c r="A31" s="15">
        <v>26</v>
      </c>
      <c r="B31" s="19" t="s">
        <v>275</v>
      </c>
      <c r="C31" s="17" t="s">
        <v>276</v>
      </c>
      <c r="D31" s="14">
        <v>8.3000000000000007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 s="10" customFormat="1" ht="18" customHeight="1">
      <c r="A32" s="15">
        <v>27</v>
      </c>
      <c r="B32" s="23" t="s">
        <v>93</v>
      </c>
      <c r="C32" s="14" t="s">
        <v>94</v>
      </c>
      <c r="D32" s="14">
        <v>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 s="10" customFormat="1" ht="18" customHeight="1">
      <c r="A33" s="15">
        <v>28</v>
      </c>
      <c r="B33" s="16" t="s">
        <v>206</v>
      </c>
      <c r="C33" s="17" t="s">
        <v>207</v>
      </c>
      <c r="D33" s="14">
        <v>6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s="10" customFormat="1" ht="18" customHeight="1">
      <c r="A34" s="15"/>
      <c r="B34" s="1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6" spans="1:17" s="10" customFormat="1" ht="18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 s="10" customFormat="1" ht="18" customHeight="1">
      <c r="B37" s="26"/>
    </row>
    <row r="38" spans="1:17" s="10" customFormat="1" ht="18" customHeight="1">
      <c r="B38" s="26"/>
    </row>
    <row r="39" spans="1:17" s="10" customFormat="1" ht="18" customHeight="1">
      <c r="B39" s="26"/>
    </row>
    <row r="40" spans="1:17" s="10" customFormat="1" ht="18" customHeight="1">
      <c r="B40" s="26"/>
    </row>
    <row r="41" spans="1:17" s="10" customFormat="1" ht="18" customHeight="1">
      <c r="B41" s="26"/>
    </row>
    <row r="42" spans="1:17" s="10" customFormat="1" ht="18" customHeight="1">
      <c r="B42" s="26"/>
    </row>
    <row r="43" spans="1:17" s="10" customFormat="1" ht="18" customHeight="1">
      <c r="B43" s="26"/>
    </row>
    <row r="44" spans="1:17" s="10" customFormat="1" ht="18" customHeight="1">
      <c r="B44" s="26"/>
    </row>
    <row r="45" spans="1:17" s="10" customFormat="1" ht="18" customHeight="1">
      <c r="B45" s="26"/>
    </row>
    <row r="46" spans="1:17" s="10" customFormat="1" ht="18" customHeight="1">
      <c r="B46" s="26"/>
    </row>
    <row r="47" spans="1:17" s="10" customFormat="1" ht="18" customHeight="1">
      <c r="B47" s="26"/>
    </row>
    <row r="48" spans="1:17" s="10" customFormat="1" ht="18" customHeight="1">
      <c r="B48" s="26"/>
    </row>
    <row r="49" spans="2:2" s="10" customFormat="1" ht="18" customHeight="1">
      <c r="B49" s="26"/>
    </row>
    <row r="50" spans="2:2" s="10" customFormat="1" ht="18" customHeight="1">
      <c r="B50" s="26"/>
    </row>
    <row r="51" spans="2:2" s="10" customFormat="1" ht="18" customHeight="1">
      <c r="B51" s="26"/>
    </row>
    <row r="52" spans="2:2" s="10" customFormat="1" ht="18" customHeight="1">
      <c r="B52" s="26"/>
    </row>
    <row r="53" spans="2:2" s="10" customFormat="1" ht="18" customHeight="1">
      <c r="B53" s="26"/>
    </row>
    <row r="54" spans="2:2" s="10" customFormat="1" ht="18" customHeight="1">
      <c r="B54" s="26"/>
    </row>
    <row r="55" spans="2:2" s="10" customFormat="1" ht="18" customHeight="1">
      <c r="B55" s="26"/>
    </row>
    <row r="56" spans="2:2" s="10" customFormat="1" ht="18" customHeight="1">
      <c r="B56" s="26"/>
    </row>
    <row r="57" spans="2:2" s="10" customFormat="1" ht="18" customHeight="1">
      <c r="B57" s="26"/>
    </row>
    <row r="58" spans="2:2" s="10" customFormat="1" ht="18" customHeight="1">
      <c r="B58" s="26"/>
    </row>
    <row r="59" spans="2:2" s="10" customFormat="1" ht="18" customHeight="1">
      <c r="B59" s="26"/>
    </row>
    <row r="60" spans="2:2" s="10" customFormat="1" ht="18" customHeight="1">
      <c r="B60" s="26"/>
    </row>
    <row r="61" spans="2:2" s="10" customFormat="1" ht="18" customHeight="1">
      <c r="B61" s="26"/>
    </row>
    <row r="62" spans="2:2" s="10" customFormat="1" ht="18" customHeight="1">
      <c r="B62" s="26"/>
    </row>
    <row r="63" spans="2:2" s="10" customFormat="1" ht="18" customHeight="1">
      <c r="B63" s="26"/>
    </row>
    <row r="64" spans="2:2" s="10" customFormat="1" ht="18" customHeight="1">
      <c r="B64" s="26"/>
    </row>
    <row r="65" spans="2:2" s="10" customFormat="1" ht="18" customHeight="1">
      <c r="B65" s="26"/>
    </row>
    <row r="66" spans="2:2" s="10" customFormat="1" ht="18" customHeight="1">
      <c r="B66" s="26"/>
    </row>
    <row r="67" spans="2:2" s="10" customFormat="1" ht="18" customHeight="1">
      <c r="B67" s="26"/>
    </row>
    <row r="68" spans="2:2" s="10" customFormat="1" ht="18" customHeight="1">
      <c r="B68" s="26"/>
    </row>
    <row r="69" spans="2:2" s="10" customFormat="1" ht="18" customHeight="1">
      <c r="B69" s="26"/>
    </row>
    <row r="70" spans="2:2" s="10" customFormat="1" ht="18" customHeight="1">
      <c r="B70" s="26"/>
    </row>
    <row r="71" spans="2:2" s="10" customFormat="1" ht="18" customHeight="1">
      <c r="B71" s="26"/>
    </row>
    <row r="72" spans="2:2" s="10" customFormat="1" ht="18" customHeight="1">
      <c r="B72" s="26"/>
    </row>
    <row r="73" spans="2:2" s="10" customFormat="1" ht="18" customHeight="1">
      <c r="B73" s="26"/>
    </row>
    <row r="74" spans="2:2" s="10" customFormat="1" ht="18" customHeight="1">
      <c r="B74" s="26"/>
    </row>
    <row r="75" spans="2:2" s="10" customFormat="1" ht="18" customHeight="1">
      <c r="B75" s="26"/>
    </row>
    <row r="76" spans="2:2" s="10" customFormat="1" ht="18" customHeight="1">
      <c r="B76" s="26"/>
    </row>
    <row r="77" spans="2:2" s="10" customFormat="1" ht="18" customHeight="1">
      <c r="B77" s="26"/>
    </row>
    <row r="78" spans="2:2" s="10" customFormat="1" ht="18" customHeight="1">
      <c r="B78" s="26"/>
    </row>
    <row r="79" spans="2:2" s="10" customFormat="1" ht="18" customHeight="1">
      <c r="B79" s="26"/>
    </row>
    <row r="80" spans="2:2" s="10" customFormat="1" ht="18" customHeight="1">
      <c r="B80" s="26"/>
    </row>
    <row r="81" spans="2:2" s="10" customFormat="1" ht="18" customHeight="1">
      <c r="B81" s="26"/>
    </row>
    <row r="82" spans="2:2" s="10" customFormat="1" ht="18" customHeight="1">
      <c r="B82" s="26"/>
    </row>
    <row r="83" spans="2:2" s="10" customFormat="1" ht="18" customHeight="1">
      <c r="B83" s="26"/>
    </row>
    <row r="84" spans="2:2" s="10" customFormat="1" ht="18" customHeight="1">
      <c r="B84" s="26"/>
    </row>
    <row r="85" spans="2:2" s="10" customFormat="1" ht="18" customHeight="1">
      <c r="B85" s="26"/>
    </row>
    <row r="86" spans="2:2" s="10" customFormat="1" ht="18" customHeight="1">
      <c r="B86" s="26"/>
    </row>
    <row r="87" spans="2:2" s="10" customFormat="1" ht="18" customHeight="1">
      <c r="B87" s="26"/>
    </row>
    <row r="88" spans="2:2" s="10" customFormat="1" ht="18" customHeight="1">
      <c r="B88" s="26"/>
    </row>
    <row r="89" spans="2:2" s="10" customFormat="1" ht="18" customHeight="1">
      <c r="B89" s="26"/>
    </row>
    <row r="90" spans="2:2" s="10" customFormat="1" ht="18" customHeight="1">
      <c r="B90" s="26"/>
    </row>
    <row r="91" spans="2:2" s="10" customFormat="1" ht="18" customHeight="1">
      <c r="B91" s="26"/>
    </row>
    <row r="92" spans="2:2" s="10" customFormat="1" ht="18" customHeight="1">
      <c r="B92" s="26"/>
    </row>
    <row r="93" spans="2:2" s="10" customFormat="1" ht="18" customHeight="1">
      <c r="B93" s="26"/>
    </row>
    <row r="94" spans="2:2" s="10" customFormat="1" ht="18" customHeight="1">
      <c r="B94" s="26"/>
    </row>
    <row r="95" spans="2:2" s="10" customFormat="1" ht="18" customHeight="1">
      <c r="B95" s="26"/>
    </row>
    <row r="96" spans="2:2" s="10" customFormat="1" ht="18" customHeight="1">
      <c r="B96" s="26"/>
    </row>
    <row r="97" spans="2:2" s="10" customFormat="1" ht="18" customHeight="1">
      <c r="B97" s="26"/>
    </row>
    <row r="98" spans="2:2" s="10" customFormat="1" ht="18" customHeight="1">
      <c r="B98" s="26"/>
    </row>
    <row r="99" spans="2:2" s="10" customFormat="1" ht="18" customHeight="1">
      <c r="B99" s="26"/>
    </row>
    <row r="100" spans="2:2" s="10" customFormat="1" ht="18" customHeight="1">
      <c r="B100" s="26"/>
    </row>
    <row r="101" spans="2:2" s="10" customFormat="1" ht="18" customHeight="1">
      <c r="B101" s="26"/>
    </row>
    <row r="102" spans="2:2" s="10" customFormat="1" ht="18" customHeight="1">
      <c r="B102" s="26"/>
    </row>
    <row r="103" spans="2:2" s="10" customFormat="1" ht="18" customHeight="1">
      <c r="B103" s="26"/>
    </row>
    <row r="104" spans="2:2" s="10" customFormat="1" ht="18" customHeight="1">
      <c r="B104" s="26"/>
    </row>
    <row r="105" spans="2:2" s="10" customFormat="1" ht="18" customHeight="1">
      <c r="B105" s="26"/>
    </row>
    <row r="106" spans="2:2" s="10" customFormat="1" ht="18" customHeight="1">
      <c r="B106" s="26"/>
    </row>
    <row r="107" spans="2:2" s="10" customFormat="1" ht="18" customHeight="1">
      <c r="B107" s="26"/>
    </row>
    <row r="108" spans="2:2" s="10" customFormat="1" ht="18" customHeight="1">
      <c r="B108" s="26"/>
    </row>
    <row r="109" spans="2:2" s="10" customFormat="1" ht="18" customHeight="1">
      <c r="B109" s="26"/>
    </row>
    <row r="110" spans="2:2" s="10" customFormat="1" ht="18" customHeight="1">
      <c r="B110" s="26"/>
    </row>
    <row r="111" spans="2:2" s="10" customFormat="1" ht="18" customHeight="1">
      <c r="B111" s="26"/>
    </row>
    <row r="112" spans="2:2" s="10" customFormat="1" ht="18" customHeight="1">
      <c r="B112" s="26"/>
    </row>
    <row r="113" spans="2:2" s="10" customFormat="1" ht="18" customHeight="1">
      <c r="B113" s="26"/>
    </row>
    <row r="114" spans="2:2" s="10" customFormat="1" ht="18" customHeight="1">
      <c r="B114" s="26"/>
    </row>
    <row r="115" spans="2:2" s="10" customFormat="1" ht="18" customHeight="1">
      <c r="B115" s="26"/>
    </row>
    <row r="116" spans="2:2" s="10" customFormat="1" ht="18" customHeight="1">
      <c r="B116" s="26"/>
    </row>
    <row r="117" spans="2:2" s="10" customFormat="1" ht="18" customHeight="1">
      <c r="B117" s="26"/>
    </row>
    <row r="118" spans="2:2" s="10" customFormat="1" ht="18" customHeight="1">
      <c r="B118" s="26"/>
    </row>
    <row r="119" spans="2:2" s="10" customFormat="1" ht="18" customHeight="1">
      <c r="B119" s="26"/>
    </row>
    <row r="120" spans="2:2" s="10" customFormat="1" ht="18" customHeight="1">
      <c r="B120" s="26"/>
    </row>
    <row r="121" spans="2:2" s="10" customFormat="1" ht="18" customHeight="1">
      <c r="B121" s="26"/>
    </row>
    <row r="122" spans="2:2" s="10" customFormat="1" ht="18" customHeight="1">
      <c r="B122" s="26"/>
    </row>
    <row r="123" spans="2:2" s="10" customFormat="1" ht="18" customHeight="1">
      <c r="B123" s="26"/>
    </row>
    <row r="124" spans="2:2" s="10" customFormat="1" ht="18" customHeight="1">
      <c r="B124" s="26"/>
    </row>
    <row r="125" spans="2:2" s="10" customFormat="1" ht="18" customHeight="1">
      <c r="B125" s="26"/>
    </row>
    <row r="126" spans="2:2" s="10" customFormat="1" ht="18" customHeight="1">
      <c r="B126" s="26"/>
    </row>
    <row r="127" spans="2:2" s="10" customFormat="1" ht="18" customHeight="1">
      <c r="B127" s="26"/>
    </row>
    <row r="128" spans="2:2" s="10" customFormat="1" ht="18" customHeight="1">
      <c r="B128" s="26"/>
    </row>
    <row r="129" spans="2:2" s="10" customFormat="1" ht="18" customHeight="1">
      <c r="B129" s="26"/>
    </row>
    <row r="130" spans="2:2" s="10" customFormat="1" ht="18" customHeight="1">
      <c r="B130" s="26"/>
    </row>
    <row r="131" spans="2:2" s="10" customFormat="1" ht="18" customHeight="1">
      <c r="B131" s="26"/>
    </row>
    <row r="132" spans="2:2" s="10" customFormat="1" ht="18" customHeight="1">
      <c r="B132" s="26"/>
    </row>
    <row r="133" spans="2:2" s="10" customFormat="1" ht="18" customHeight="1">
      <c r="B133" s="26"/>
    </row>
    <row r="134" spans="2:2" s="10" customFormat="1" ht="18" customHeight="1">
      <c r="B134" s="26"/>
    </row>
    <row r="135" spans="2:2" s="10" customFormat="1" ht="18" customHeight="1">
      <c r="B135" s="26"/>
    </row>
    <row r="136" spans="2:2" s="10" customFormat="1" ht="18" customHeight="1">
      <c r="B136" s="26"/>
    </row>
    <row r="137" spans="2:2" s="10" customFormat="1" ht="18" customHeight="1">
      <c r="B137" s="26"/>
    </row>
    <row r="138" spans="2:2" s="10" customFormat="1" ht="18" customHeight="1">
      <c r="B138" s="26"/>
    </row>
    <row r="139" spans="2:2" s="10" customFormat="1" ht="18" customHeight="1">
      <c r="B139" s="26"/>
    </row>
    <row r="140" spans="2:2" s="10" customFormat="1" ht="18" customHeight="1">
      <c r="B140" s="26"/>
    </row>
    <row r="141" spans="2:2" s="10" customFormat="1" ht="18" customHeight="1">
      <c r="B141" s="26"/>
    </row>
    <row r="142" spans="2:2" s="10" customFormat="1" ht="18" customHeight="1">
      <c r="B142" s="26"/>
    </row>
    <row r="143" spans="2:2" s="10" customFormat="1" ht="18" customHeight="1">
      <c r="B143" s="26"/>
    </row>
    <row r="144" spans="2:2" s="10" customFormat="1" ht="18" customHeight="1">
      <c r="B144" s="26"/>
    </row>
    <row r="145" spans="2:2" s="10" customFormat="1" ht="18" customHeight="1">
      <c r="B145" s="26"/>
    </row>
    <row r="146" spans="2:2" s="10" customFormat="1" ht="18" customHeight="1">
      <c r="B146" s="26"/>
    </row>
    <row r="147" spans="2:2" s="10" customFormat="1" ht="18" customHeight="1">
      <c r="B147" s="26"/>
    </row>
    <row r="148" spans="2:2" s="10" customFormat="1" ht="18" customHeight="1">
      <c r="B148" s="26"/>
    </row>
    <row r="149" spans="2:2" s="10" customFormat="1" ht="18" customHeight="1">
      <c r="B149" s="26"/>
    </row>
    <row r="150" spans="2:2" s="10" customFormat="1" ht="18" customHeight="1">
      <c r="B150" s="26"/>
    </row>
    <row r="151" spans="2:2" s="10" customFormat="1" ht="18" customHeight="1">
      <c r="B151" s="26"/>
    </row>
    <row r="152" spans="2:2" s="10" customFormat="1" ht="18" customHeight="1">
      <c r="B152" s="26"/>
    </row>
    <row r="153" spans="2:2" s="10" customFormat="1" ht="18" customHeight="1">
      <c r="B153" s="26"/>
    </row>
    <row r="154" spans="2:2" s="10" customFormat="1" ht="18" customHeight="1">
      <c r="B154" s="26"/>
    </row>
    <row r="155" spans="2:2" s="10" customFormat="1" ht="18" customHeight="1">
      <c r="B155" s="26"/>
    </row>
    <row r="156" spans="2:2" s="10" customFormat="1" ht="18" customHeight="1">
      <c r="B156" s="26"/>
    </row>
    <row r="157" spans="2:2" s="10" customFormat="1" ht="18" customHeight="1">
      <c r="B157" s="26"/>
    </row>
    <row r="158" spans="2:2" s="10" customFormat="1" ht="18" customHeight="1">
      <c r="B158" s="26"/>
    </row>
    <row r="159" spans="2:2" s="10" customFormat="1" ht="18" customHeight="1">
      <c r="B159" s="26"/>
    </row>
    <row r="160" spans="2:2" s="10" customFormat="1" ht="18" customHeight="1">
      <c r="B160" s="26"/>
    </row>
    <row r="161" spans="2:2" s="10" customFormat="1" ht="18" customHeight="1">
      <c r="B161" s="26"/>
    </row>
    <row r="162" spans="2:2" s="10" customFormat="1" ht="18" customHeight="1">
      <c r="B162" s="26"/>
    </row>
    <row r="163" spans="2:2" s="10" customFormat="1" ht="18" customHeight="1">
      <c r="B163" s="26"/>
    </row>
    <row r="164" spans="2:2" s="10" customFormat="1" ht="18" customHeight="1">
      <c r="B164" s="26"/>
    </row>
    <row r="165" spans="2:2" s="10" customFormat="1" ht="18" customHeight="1">
      <c r="B165" s="26"/>
    </row>
    <row r="166" spans="2:2" s="10" customFormat="1" ht="18" customHeight="1">
      <c r="B166" s="26"/>
    </row>
    <row r="167" spans="2:2" s="10" customFormat="1" ht="18" customHeight="1">
      <c r="B167" s="26"/>
    </row>
    <row r="168" spans="2:2" s="10" customFormat="1" ht="18" customHeight="1">
      <c r="B168" s="26"/>
    </row>
    <row r="169" spans="2:2" s="10" customFormat="1" ht="18" customHeight="1">
      <c r="B169" s="26"/>
    </row>
    <row r="170" spans="2:2" s="10" customFormat="1" ht="18" customHeight="1">
      <c r="B170" s="26"/>
    </row>
    <row r="171" spans="2:2" s="10" customFormat="1" ht="18" customHeight="1">
      <c r="B171" s="26"/>
    </row>
    <row r="172" spans="2:2" s="10" customFormat="1" ht="18" customHeight="1">
      <c r="B172" s="26"/>
    </row>
    <row r="173" spans="2:2" s="10" customFormat="1" ht="18" customHeight="1">
      <c r="B173" s="26"/>
    </row>
    <row r="174" spans="2:2" s="10" customFormat="1" ht="18" customHeight="1">
      <c r="B174" s="26"/>
    </row>
    <row r="175" spans="2:2" s="10" customFormat="1" ht="18" customHeight="1">
      <c r="B175" s="26"/>
    </row>
    <row r="176" spans="2:2" s="10" customFormat="1" ht="18" customHeight="1">
      <c r="B176" s="26"/>
    </row>
    <row r="177" spans="2:2" s="10" customFormat="1" ht="18" customHeight="1">
      <c r="B177" s="26"/>
    </row>
    <row r="178" spans="2:2" s="10" customFormat="1" ht="18" customHeight="1">
      <c r="B178" s="26"/>
    </row>
    <row r="179" spans="2:2" s="10" customFormat="1" ht="18" customHeight="1">
      <c r="B179" s="26"/>
    </row>
    <row r="180" spans="2:2" s="10" customFormat="1" ht="18" customHeight="1">
      <c r="B180" s="26"/>
    </row>
    <row r="181" spans="2:2" s="10" customFormat="1" ht="18" customHeight="1">
      <c r="B181" s="26"/>
    </row>
    <row r="182" spans="2:2" s="10" customFormat="1" ht="18" customHeight="1">
      <c r="B182" s="26"/>
    </row>
    <row r="183" spans="2:2" s="10" customFormat="1" ht="18" customHeight="1">
      <c r="B183" s="26"/>
    </row>
    <row r="184" spans="2:2" s="10" customFormat="1" ht="18" customHeight="1">
      <c r="B184" s="26"/>
    </row>
    <row r="185" spans="2:2" s="10" customFormat="1" ht="18" customHeight="1">
      <c r="B185" s="26"/>
    </row>
    <row r="186" spans="2:2" s="10" customFormat="1" ht="18" customHeight="1">
      <c r="B186" s="26"/>
    </row>
    <row r="187" spans="2:2" s="10" customFormat="1" ht="18" customHeight="1">
      <c r="B187" s="26"/>
    </row>
    <row r="188" spans="2:2" s="10" customFormat="1" ht="18" customHeight="1">
      <c r="B188" s="26"/>
    </row>
    <row r="189" spans="2:2" s="10" customFormat="1" ht="18" customHeight="1">
      <c r="B189" s="26"/>
    </row>
    <row r="190" spans="2:2" s="10" customFormat="1" ht="18" customHeight="1">
      <c r="B190" s="26"/>
    </row>
    <row r="191" spans="2:2" s="10" customFormat="1" ht="18" customHeight="1">
      <c r="B191" s="26"/>
    </row>
    <row r="192" spans="2:2" s="10" customFormat="1" ht="18" customHeight="1">
      <c r="B192" s="26"/>
    </row>
    <row r="193" spans="2:2" s="10" customFormat="1" ht="18" customHeight="1">
      <c r="B193" s="26"/>
    </row>
    <row r="194" spans="2:2" s="10" customFormat="1" ht="18" customHeight="1">
      <c r="B194" s="26"/>
    </row>
    <row r="195" spans="2:2" s="10" customFormat="1" ht="18" customHeight="1">
      <c r="B195" s="26"/>
    </row>
    <row r="196" spans="2:2" s="10" customFormat="1" ht="18" customHeight="1">
      <c r="B196" s="26"/>
    </row>
    <row r="197" spans="2:2" s="10" customFormat="1" ht="18" customHeight="1">
      <c r="B197" s="26"/>
    </row>
    <row r="198" spans="2:2" s="10" customFormat="1" ht="18" customHeight="1">
      <c r="B198" s="26"/>
    </row>
  </sheetData>
  <pageMargins left="0.39370078740157483" right="0.19685039370078741" top="0.59055118110236227" bottom="0.78740157480314965" header="0" footer="0"/>
  <pageSetup paperSize="9" scale="76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9">
    <pageSetUpPr fitToPage="1"/>
  </sheetPr>
  <dimension ref="A1:M202"/>
  <sheetViews>
    <sheetView showGridLines="0" topLeftCell="A4" zoomScale="85" workbookViewId="0">
      <pane ySplit="1" topLeftCell="A5" activePane="bottomLeft" state="frozen"/>
      <selection activeCell="H20" sqref="H20"/>
      <selection pane="bottomLeft" activeCell="H20" sqref="H20"/>
    </sheetView>
  </sheetViews>
  <sheetFormatPr baseColWidth="10" defaultRowHeight="12.75"/>
  <cols>
    <col min="1" max="1" width="3.375" style="1" customWidth="1"/>
    <col min="2" max="2" width="24.5" style="1" customWidth="1"/>
    <col min="3" max="3" width="24.75" style="1" customWidth="1"/>
    <col min="4" max="4" width="4.75" style="1" customWidth="1"/>
    <col min="5" max="13" width="4.125" style="1" customWidth="1"/>
    <col min="14" max="16384" width="11" style="1"/>
  </cols>
  <sheetData>
    <row r="1" spans="1:13" s="6" customFormat="1" ht="26.25" hidden="1" customHeight="1">
      <c r="B1" s="4" t="s">
        <v>1</v>
      </c>
    </row>
    <row r="2" spans="1:13" s="5" customFormat="1" ht="18.75" hidden="1" customHeight="1">
      <c r="B2" s="5" t="s">
        <v>335</v>
      </c>
    </row>
    <row r="3" spans="1:13" s="3" customFormat="1" ht="17.25" hidden="1" customHeight="1">
      <c r="B3" s="3" t="s">
        <v>5</v>
      </c>
      <c r="C3" s="3" t="s">
        <v>324</v>
      </c>
    </row>
    <row r="4" spans="1:13" s="38" customFormat="1" ht="101.25">
      <c r="A4" s="62"/>
      <c r="B4" s="63"/>
      <c r="C4" s="64"/>
      <c r="D4" s="64" t="s">
        <v>504</v>
      </c>
      <c r="E4" s="64"/>
      <c r="F4" s="64"/>
      <c r="G4" s="64"/>
      <c r="H4" s="64"/>
      <c r="I4" s="64"/>
      <c r="J4" s="64"/>
      <c r="K4" s="64"/>
      <c r="L4" s="64"/>
      <c r="M4" s="64"/>
    </row>
    <row r="5" spans="1:13" s="10" customFormat="1" ht="19.5" customHeight="1"/>
    <row r="6" spans="1:13" s="10" customFormat="1" ht="15" customHeight="1">
      <c r="A6" s="12" t="s">
        <v>0</v>
      </c>
      <c r="B6" s="12" t="s">
        <v>3</v>
      </c>
      <c r="C6" s="13" t="s">
        <v>2</v>
      </c>
      <c r="D6" s="13"/>
      <c r="E6" s="14"/>
      <c r="F6" s="14"/>
      <c r="G6" s="14"/>
      <c r="H6" s="14"/>
      <c r="I6" s="14"/>
      <c r="J6" s="14"/>
      <c r="K6" s="14"/>
      <c r="L6" s="14"/>
      <c r="M6" s="14"/>
    </row>
    <row r="7" spans="1:13" s="10" customFormat="1" ht="18" customHeight="1">
      <c r="A7" s="15">
        <v>1</v>
      </c>
      <c r="B7" s="23" t="s">
        <v>144</v>
      </c>
      <c r="C7" s="17" t="s">
        <v>154</v>
      </c>
      <c r="D7" s="17">
        <v>4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s="10" customFormat="1" ht="18" customHeight="1">
      <c r="A8" s="15">
        <v>2</v>
      </c>
      <c r="B8" s="31" t="s">
        <v>360</v>
      </c>
      <c r="C8" s="14" t="s">
        <v>361</v>
      </c>
      <c r="D8" s="14">
        <v>5.5</v>
      </c>
      <c r="E8" s="14"/>
      <c r="F8" s="14"/>
      <c r="G8" s="14"/>
      <c r="H8" s="14"/>
      <c r="I8" s="14"/>
      <c r="J8" s="14"/>
      <c r="K8" s="14"/>
      <c r="L8" s="14"/>
      <c r="M8" s="14"/>
    </row>
    <row r="9" spans="1:13" s="10" customFormat="1" ht="18" customHeight="1">
      <c r="A9" s="15">
        <v>3</v>
      </c>
      <c r="B9" s="23" t="s">
        <v>6</v>
      </c>
      <c r="C9" s="17" t="s">
        <v>7</v>
      </c>
      <c r="D9" s="17"/>
      <c r="E9" s="14"/>
      <c r="F9" s="14"/>
      <c r="G9" s="14"/>
      <c r="H9" s="14"/>
      <c r="I9" s="14"/>
      <c r="J9" s="14"/>
      <c r="K9" s="14"/>
      <c r="L9" s="14"/>
      <c r="M9" s="14"/>
    </row>
    <row r="10" spans="1:13" s="10" customFormat="1" ht="18" customHeight="1">
      <c r="A10" s="15">
        <v>4</v>
      </c>
      <c r="B10" s="16" t="s">
        <v>146</v>
      </c>
      <c r="C10" s="17" t="s">
        <v>157</v>
      </c>
      <c r="D10" s="17">
        <v>9.5</v>
      </c>
      <c r="E10" s="14"/>
      <c r="F10" s="14"/>
      <c r="G10" s="14"/>
      <c r="H10" s="14"/>
      <c r="I10" s="14"/>
      <c r="J10" s="14"/>
      <c r="K10" s="14"/>
      <c r="L10" s="14"/>
      <c r="M10" s="14"/>
    </row>
    <row r="11" spans="1:13" s="10" customFormat="1" ht="18" customHeight="1">
      <c r="A11" s="15">
        <v>5</v>
      </c>
      <c r="B11" s="23" t="s">
        <v>113</v>
      </c>
      <c r="C11" s="14" t="s">
        <v>114</v>
      </c>
      <c r="D11" s="14">
        <v>7.5</v>
      </c>
      <c r="E11" s="14"/>
      <c r="F11" s="14"/>
      <c r="G11" s="14"/>
      <c r="H11" s="14"/>
      <c r="I11" s="14"/>
      <c r="J11" s="14"/>
      <c r="K11" s="14"/>
      <c r="L11" s="14"/>
      <c r="M11" s="14"/>
    </row>
    <row r="12" spans="1:13" s="10" customFormat="1" ht="18" customHeight="1">
      <c r="A12" s="15">
        <v>6</v>
      </c>
      <c r="B12" s="19" t="s">
        <v>245</v>
      </c>
      <c r="C12" s="14" t="s">
        <v>246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s="10" customFormat="1" ht="18" customHeight="1">
      <c r="A13" s="15"/>
      <c r="B13" s="31" t="s">
        <v>434</v>
      </c>
      <c r="C13" s="14" t="s">
        <v>435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s="10" customFormat="1" ht="18" customHeight="1">
      <c r="A14" s="15">
        <v>7</v>
      </c>
      <c r="B14" s="23" t="s">
        <v>110</v>
      </c>
      <c r="C14" s="14" t="s">
        <v>111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s="10" customFormat="1" ht="18" customHeight="1">
      <c r="A15" s="15">
        <v>8</v>
      </c>
      <c r="B15" s="23" t="s">
        <v>112</v>
      </c>
      <c r="C15" s="14" t="s">
        <v>117</v>
      </c>
      <c r="D15" s="14">
        <v>5</v>
      </c>
      <c r="E15" s="14"/>
      <c r="F15" s="14"/>
      <c r="G15" s="14"/>
      <c r="H15" s="14"/>
      <c r="I15" s="14"/>
      <c r="J15" s="14"/>
      <c r="K15" s="14"/>
      <c r="L15" s="14"/>
      <c r="M15" s="14"/>
    </row>
    <row r="16" spans="1:13" s="10" customFormat="1" ht="18" customHeight="1">
      <c r="A16" s="15">
        <v>9</v>
      </c>
      <c r="B16" s="23" t="s">
        <v>32</v>
      </c>
      <c r="C16" s="14" t="s">
        <v>33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1:13" s="10" customFormat="1" ht="18" customHeight="1">
      <c r="A17" s="15">
        <v>10</v>
      </c>
      <c r="B17" s="16" t="s">
        <v>192</v>
      </c>
      <c r="C17" s="14" t="s">
        <v>193</v>
      </c>
      <c r="D17" s="14">
        <v>9</v>
      </c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0" customFormat="1" ht="18" customHeight="1">
      <c r="A18" s="15">
        <v>11</v>
      </c>
      <c r="B18" s="23" t="s">
        <v>100</v>
      </c>
      <c r="C18" s="20" t="s">
        <v>175</v>
      </c>
      <c r="D18" s="20">
        <v>3.5</v>
      </c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0" customFormat="1" ht="18" customHeight="1">
      <c r="A19" s="15">
        <v>12</v>
      </c>
      <c r="B19" s="23" t="s">
        <v>81</v>
      </c>
      <c r="C19" s="17" t="s">
        <v>82</v>
      </c>
      <c r="D19" s="17">
        <v>8.5</v>
      </c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0" customFormat="1" ht="18" customHeight="1">
      <c r="A20" s="15">
        <v>13</v>
      </c>
      <c r="B20" s="28" t="s">
        <v>177</v>
      </c>
      <c r="C20" s="14" t="s">
        <v>450</v>
      </c>
      <c r="D20" s="14">
        <v>9</v>
      </c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0" customFormat="1" ht="18" customHeight="1">
      <c r="A21" s="15">
        <v>14</v>
      </c>
      <c r="B21" s="19" t="s">
        <v>274</v>
      </c>
      <c r="C21" s="14" t="s">
        <v>223</v>
      </c>
      <c r="D21" s="14">
        <v>6</v>
      </c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0" customFormat="1" ht="18" customHeight="1">
      <c r="A22" s="15">
        <v>15</v>
      </c>
      <c r="B22" s="23" t="s">
        <v>79</v>
      </c>
      <c r="C22" s="20" t="s">
        <v>80</v>
      </c>
      <c r="D22" s="20">
        <v>10</v>
      </c>
      <c r="E22" s="14"/>
      <c r="F22" s="14"/>
      <c r="G22" s="14"/>
      <c r="H22" s="14"/>
      <c r="I22" s="14"/>
      <c r="J22" s="14"/>
      <c r="K22" s="14"/>
      <c r="L22" s="14"/>
      <c r="M22" s="14"/>
    </row>
    <row r="23" spans="1:13" s="10" customFormat="1" ht="18" customHeight="1">
      <c r="A23" s="15">
        <v>16</v>
      </c>
      <c r="B23" s="23" t="s">
        <v>340</v>
      </c>
      <c r="C23" s="17" t="s">
        <v>290</v>
      </c>
      <c r="D23" s="17">
        <v>9</v>
      </c>
      <c r="E23" s="14"/>
      <c r="F23" s="14"/>
      <c r="G23" s="14"/>
      <c r="H23" s="14"/>
      <c r="I23" s="14"/>
      <c r="J23" s="14"/>
      <c r="K23" s="14"/>
      <c r="L23" s="14"/>
      <c r="M23" s="14"/>
    </row>
    <row r="24" spans="1:13" s="10" customFormat="1" ht="18" customHeight="1">
      <c r="A24" s="15">
        <v>17</v>
      </c>
      <c r="B24" s="23" t="s">
        <v>87</v>
      </c>
      <c r="C24" s="17" t="s">
        <v>88</v>
      </c>
      <c r="D24" s="17">
        <v>8.5</v>
      </c>
      <c r="E24" s="14"/>
      <c r="F24" s="14"/>
      <c r="G24" s="14"/>
      <c r="H24" s="14"/>
      <c r="I24" s="14"/>
      <c r="J24" s="14"/>
      <c r="K24" s="14"/>
      <c r="L24" s="14"/>
      <c r="M24" s="14"/>
    </row>
    <row r="25" spans="1:13" s="10" customFormat="1" ht="18" customHeight="1">
      <c r="A25" s="15">
        <v>18</v>
      </c>
      <c r="B25" s="23" t="s">
        <v>89</v>
      </c>
      <c r="C25" s="20" t="s">
        <v>90</v>
      </c>
      <c r="D25" s="20">
        <v>8.5</v>
      </c>
      <c r="E25" s="14"/>
      <c r="F25" s="14"/>
      <c r="G25" s="14"/>
      <c r="H25" s="14"/>
      <c r="I25" s="14"/>
      <c r="J25" s="14"/>
      <c r="K25" s="14"/>
      <c r="L25" s="14"/>
      <c r="M25" s="14"/>
    </row>
    <row r="26" spans="1:13" s="10" customFormat="1" ht="18" customHeight="1">
      <c r="A26" s="15">
        <v>19</v>
      </c>
      <c r="B26" s="19" t="s">
        <v>247</v>
      </c>
      <c r="C26" s="14" t="s">
        <v>35</v>
      </c>
      <c r="D26" s="14">
        <v>4.5</v>
      </c>
      <c r="E26" s="14"/>
      <c r="F26" s="14"/>
      <c r="G26" s="14"/>
      <c r="H26" s="14"/>
      <c r="I26" s="14"/>
      <c r="J26" s="14"/>
      <c r="K26" s="14"/>
      <c r="L26" s="14"/>
      <c r="M26" s="14"/>
    </row>
    <row r="27" spans="1:13" s="10" customFormat="1" ht="18" customHeight="1">
      <c r="A27" s="15">
        <v>20</v>
      </c>
      <c r="B27" s="23" t="s">
        <v>75</v>
      </c>
      <c r="C27" s="17" t="s">
        <v>76</v>
      </c>
      <c r="D27" s="17">
        <v>7.5</v>
      </c>
      <c r="E27" s="14"/>
      <c r="F27" s="14"/>
      <c r="G27" s="14"/>
      <c r="H27" s="14"/>
      <c r="I27" s="14"/>
      <c r="J27" s="14"/>
      <c r="K27" s="14"/>
      <c r="L27" s="14"/>
      <c r="M27" s="14"/>
    </row>
    <row r="28" spans="1:13" s="10" customFormat="1" ht="18" customHeight="1">
      <c r="A28" s="15">
        <v>21</v>
      </c>
      <c r="B28" s="19" t="s">
        <v>268</v>
      </c>
      <c r="C28" s="14" t="s">
        <v>269</v>
      </c>
      <c r="D28" s="14">
        <v>7</v>
      </c>
      <c r="E28" s="14"/>
      <c r="F28" s="14"/>
      <c r="G28" s="14"/>
      <c r="H28" s="14"/>
      <c r="I28" s="14"/>
      <c r="J28" s="14"/>
      <c r="K28" s="14"/>
      <c r="L28" s="14"/>
      <c r="M28" s="14"/>
    </row>
    <row r="29" spans="1:13" s="10" customFormat="1" ht="18" customHeight="1">
      <c r="A29" s="15">
        <v>22</v>
      </c>
      <c r="B29" s="33" t="s">
        <v>362</v>
      </c>
      <c r="C29" s="18" t="s">
        <v>363</v>
      </c>
      <c r="D29" s="18">
        <v>5</v>
      </c>
      <c r="E29" s="14"/>
      <c r="F29" s="14"/>
      <c r="G29" s="14"/>
      <c r="H29" s="14"/>
      <c r="I29" s="14"/>
      <c r="J29" s="14"/>
      <c r="K29" s="14"/>
      <c r="L29" s="14"/>
      <c r="M29" s="14"/>
    </row>
    <row r="30" spans="1:13" s="10" customFormat="1" ht="18" customHeight="1">
      <c r="A30" s="15">
        <v>23</v>
      </c>
      <c r="B30" s="23" t="s">
        <v>29</v>
      </c>
      <c r="C30" s="17" t="s">
        <v>30</v>
      </c>
      <c r="D30" s="17">
        <v>4</v>
      </c>
      <c r="E30" s="14"/>
      <c r="F30" s="14"/>
      <c r="G30" s="14"/>
      <c r="H30" s="14"/>
      <c r="I30" s="14"/>
      <c r="J30" s="14"/>
      <c r="K30" s="14"/>
      <c r="L30" s="14"/>
      <c r="M30" s="14"/>
    </row>
    <row r="31" spans="1:13" s="10" customFormat="1" ht="18" customHeight="1">
      <c r="A31" s="15">
        <v>24</v>
      </c>
      <c r="B31" s="16" t="s">
        <v>203</v>
      </c>
      <c r="C31" s="14" t="s">
        <v>204</v>
      </c>
      <c r="D31" s="14">
        <v>4.5</v>
      </c>
      <c r="E31" s="14"/>
      <c r="F31" s="14"/>
      <c r="G31" s="14"/>
      <c r="H31" s="14"/>
      <c r="I31" s="14"/>
      <c r="J31" s="14"/>
      <c r="K31" s="14"/>
      <c r="L31" s="14"/>
      <c r="M31" s="14"/>
    </row>
    <row r="32" spans="1:13" s="10" customFormat="1" ht="18" customHeight="1">
      <c r="A32" s="15">
        <v>25</v>
      </c>
      <c r="B32" s="23" t="s">
        <v>91</v>
      </c>
      <c r="C32" s="17" t="s">
        <v>92</v>
      </c>
      <c r="D32" s="17">
        <v>6</v>
      </c>
      <c r="E32" s="14"/>
      <c r="F32" s="14"/>
      <c r="G32" s="14"/>
      <c r="H32" s="14"/>
      <c r="I32" s="14"/>
      <c r="J32" s="14"/>
      <c r="K32" s="14"/>
      <c r="L32" s="14"/>
      <c r="M32" s="14"/>
    </row>
    <row r="33" spans="1:13" s="10" customFormat="1" ht="18" customHeight="1">
      <c r="A33" s="15">
        <v>26</v>
      </c>
      <c r="B33" s="23" t="s">
        <v>77</v>
      </c>
      <c r="C33" s="20" t="s">
        <v>78</v>
      </c>
      <c r="D33" s="20"/>
      <c r="E33" s="14"/>
      <c r="F33" s="14"/>
      <c r="G33" s="14"/>
      <c r="H33" s="14"/>
      <c r="I33" s="14"/>
      <c r="J33" s="14"/>
      <c r="K33" s="14"/>
      <c r="L33" s="14"/>
      <c r="M33" s="14"/>
    </row>
    <row r="34" spans="1:13" s="10" customFormat="1" ht="18" customHeight="1">
      <c r="A34" s="15">
        <v>27</v>
      </c>
      <c r="B34" s="31" t="s">
        <v>336</v>
      </c>
      <c r="C34" s="17" t="s">
        <v>338</v>
      </c>
      <c r="D34" s="17">
        <v>9.5</v>
      </c>
      <c r="E34" s="14"/>
      <c r="F34" s="14"/>
      <c r="G34" s="14"/>
      <c r="H34" s="14"/>
      <c r="I34" s="14"/>
      <c r="J34" s="14"/>
      <c r="K34" s="14"/>
      <c r="L34" s="14"/>
      <c r="M34" s="14"/>
    </row>
    <row r="35" spans="1:13" s="10" customFormat="1" ht="18" customHeight="1">
      <c r="A35" s="15">
        <v>28</v>
      </c>
      <c r="B35" s="23" t="s">
        <v>108</v>
      </c>
      <c r="C35" s="17" t="s">
        <v>109</v>
      </c>
      <c r="D35" s="17">
        <v>10</v>
      </c>
      <c r="E35" s="14"/>
      <c r="F35" s="14"/>
      <c r="G35" s="14"/>
      <c r="H35" s="14"/>
      <c r="I35" s="14"/>
      <c r="J35" s="14"/>
      <c r="K35" s="14"/>
      <c r="L35" s="14"/>
      <c r="M35" s="14"/>
    </row>
    <row r="36" spans="1:13" s="10" customFormat="1" ht="18" customHeight="1">
      <c r="A36" s="15"/>
      <c r="B36" s="23"/>
      <c r="C36" s="17"/>
      <c r="D36" s="17"/>
      <c r="E36" s="14"/>
      <c r="F36" s="14"/>
      <c r="G36" s="14"/>
      <c r="H36" s="14"/>
      <c r="I36" s="14"/>
      <c r="J36" s="14"/>
      <c r="K36" s="14"/>
      <c r="L36" s="14"/>
      <c r="M36" s="14"/>
    </row>
    <row r="37" spans="1:13" s="10" customFormat="1" ht="18" customHeight="1">
      <c r="A37" s="15"/>
      <c r="B37" s="23"/>
      <c r="C37" s="17"/>
      <c r="D37" s="17"/>
      <c r="E37" s="14"/>
      <c r="F37" s="14"/>
      <c r="G37" s="14"/>
      <c r="H37" s="14"/>
      <c r="I37" s="14"/>
      <c r="J37" s="14"/>
      <c r="K37" s="14"/>
      <c r="L37" s="14"/>
      <c r="M37" s="14"/>
    </row>
    <row r="38" spans="1:13" s="10" customFormat="1" ht="15">
      <c r="B38" s="10">
        <f>COUNTA(B7:B37)</f>
        <v>29</v>
      </c>
      <c r="C38" s="10">
        <f>COUNTA(C7:C37)</f>
        <v>29</v>
      </c>
    </row>
    <row r="39" spans="1:13" s="10" customFormat="1" ht="15"/>
    <row r="40" spans="1:13" s="10" customFormat="1" ht="15"/>
    <row r="41" spans="1:13" s="10" customFormat="1" ht="15"/>
    <row r="42" spans="1:13" s="10" customFormat="1" ht="15"/>
    <row r="43" spans="1:13" s="10" customFormat="1" ht="15"/>
    <row r="44" spans="1:13" s="10" customFormat="1" ht="15"/>
    <row r="45" spans="1:13" s="10" customFormat="1" ht="15"/>
    <row r="46" spans="1:13" s="10" customFormat="1" ht="15"/>
    <row r="47" spans="1:13" s="10" customFormat="1" ht="15"/>
    <row r="48" spans="1:13" s="10" customFormat="1" ht="15"/>
    <row r="49" s="10" customFormat="1" ht="15"/>
    <row r="50" s="10" customFormat="1" ht="15"/>
    <row r="51" s="10" customFormat="1" ht="15"/>
    <row r="52" s="10" customFormat="1" ht="15"/>
    <row r="53" s="10" customFormat="1" ht="15"/>
    <row r="54" s="10" customFormat="1" ht="15"/>
    <row r="55" s="10" customFormat="1" ht="15"/>
    <row r="56" s="10" customFormat="1" ht="15"/>
    <row r="57" s="10" customFormat="1" ht="15"/>
    <row r="58" s="10" customFormat="1" ht="15"/>
    <row r="59" s="10" customFormat="1" ht="15"/>
    <row r="60" s="10" customFormat="1" ht="15"/>
    <row r="61" s="10" customFormat="1" ht="15"/>
    <row r="62" s="10" customFormat="1" ht="15"/>
    <row r="63" s="10" customFormat="1" ht="15"/>
    <row r="64" s="10" customFormat="1" ht="15"/>
    <row r="65" s="10" customFormat="1" ht="15"/>
    <row r="66" s="10" customFormat="1" ht="15"/>
    <row r="67" s="10" customFormat="1" ht="15"/>
    <row r="68" s="10" customFormat="1" ht="15"/>
    <row r="69" s="10" customFormat="1" ht="15"/>
    <row r="70" s="10" customFormat="1" ht="15"/>
    <row r="71" s="10" customFormat="1" ht="15"/>
    <row r="72" s="10" customFormat="1" ht="15"/>
    <row r="73" s="10" customFormat="1" ht="15"/>
    <row r="74" s="10" customFormat="1" ht="15"/>
    <row r="75" s="10" customFormat="1" ht="15"/>
    <row r="76" s="10" customFormat="1" ht="15"/>
    <row r="77" s="10" customFormat="1" ht="15"/>
    <row r="78" s="10" customFormat="1" ht="15"/>
    <row r="79" s="10" customFormat="1" ht="15"/>
    <row r="80" s="10" customFormat="1" ht="15"/>
    <row r="81" s="10" customFormat="1" ht="15"/>
    <row r="82" s="10" customFormat="1" ht="15"/>
    <row r="83" s="10" customFormat="1" ht="15"/>
    <row r="84" s="10" customFormat="1" ht="15"/>
    <row r="85" s="10" customFormat="1" ht="15"/>
    <row r="86" s="10" customFormat="1" ht="15"/>
    <row r="87" s="10" customFormat="1" ht="15"/>
    <row r="88" s="10" customFormat="1" ht="15"/>
    <row r="89" s="10" customFormat="1" ht="15"/>
    <row r="90" s="10" customFormat="1" ht="15"/>
    <row r="91" s="10" customFormat="1" ht="15"/>
    <row r="92" s="10" customFormat="1" ht="15"/>
    <row r="93" s="10" customFormat="1" ht="15"/>
    <row r="94" s="10" customFormat="1" ht="15"/>
    <row r="95" s="10" customFormat="1" ht="15"/>
    <row r="96" s="10" customFormat="1" ht="15"/>
    <row r="97" s="10" customFormat="1" ht="15"/>
    <row r="98" s="10" customFormat="1" ht="15"/>
    <row r="99" s="10" customFormat="1" ht="15"/>
    <row r="100" s="10" customFormat="1" ht="15"/>
    <row r="101" s="10" customFormat="1" ht="15"/>
    <row r="102" s="10" customFormat="1" ht="15"/>
    <row r="103" s="10" customFormat="1" ht="15"/>
    <row r="104" s="10" customFormat="1" ht="15"/>
    <row r="105" s="10" customFormat="1" ht="15"/>
    <row r="106" s="10" customFormat="1" ht="15"/>
    <row r="107" s="10" customFormat="1" ht="15"/>
    <row r="108" s="10" customFormat="1" ht="15"/>
    <row r="109" s="10" customFormat="1" ht="15"/>
    <row r="110" s="10" customFormat="1" ht="15"/>
    <row r="111" s="10" customFormat="1" ht="15"/>
    <row r="112" s="10" customFormat="1" ht="15"/>
    <row r="113" s="10" customFormat="1" ht="15"/>
    <row r="114" s="10" customFormat="1" ht="15"/>
    <row r="115" s="10" customFormat="1" ht="15"/>
    <row r="116" s="10" customFormat="1" ht="15"/>
    <row r="117" s="10" customFormat="1" ht="15"/>
    <row r="118" s="10" customFormat="1" ht="15"/>
    <row r="119" s="10" customFormat="1" ht="15"/>
    <row r="120" s="10" customFormat="1" ht="15"/>
    <row r="121" s="10" customFormat="1" ht="15"/>
    <row r="122" s="10" customFormat="1" ht="15"/>
    <row r="123" s="10" customFormat="1" ht="15"/>
    <row r="124" s="10" customFormat="1" ht="15"/>
    <row r="125" s="10" customFormat="1" ht="15"/>
    <row r="126" s="10" customFormat="1" ht="15"/>
    <row r="127" s="10" customFormat="1" ht="15"/>
    <row r="128" s="10" customFormat="1" ht="15"/>
    <row r="129" s="10" customFormat="1" ht="15"/>
    <row r="130" s="10" customFormat="1" ht="15"/>
    <row r="131" s="10" customFormat="1" ht="15"/>
    <row r="132" s="10" customFormat="1" ht="15"/>
    <row r="133" s="10" customFormat="1" ht="15"/>
    <row r="134" s="10" customFormat="1" ht="15"/>
    <row r="135" s="10" customFormat="1" ht="15"/>
    <row r="136" s="10" customFormat="1" ht="15"/>
    <row r="137" s="10" customFormat="1" ht="15"/>
    <row r="138" s="10" customFormat="1" ht="15"/>
    <row r="139" s="10" customFormat="1" ht="15"/>
    <row r="140" s="10" customFormat="1" ht="15"/>
    <row r="141" s="10" customFormat="1" ht="15"/>
    <row r="142" s="10" customFormat="1" ht="15"/>
    <row r="143" s="10" customFormat="1" ht="15"/>
    <row r="144" s="10" customFormat="1" ht="15"/>
    <row r="145" s="10" customFormat="1" ht="15"/>
    <row r="146" s="10" customFormat="1" ht="15"/>
    <row r="147" s="10" customFormat="1" ht="15"/>
    <row r="148" s="10" customFormat="1" ht="15"/>
    <row r="149" s="10" customFormat="1" ht="15"/>
    <row r="150" s="10" customFormat="1" ht="15"/>
    <row r="151" s="10" customFormat="1" ht="15"/>
    <row r="152" s="10" customFormat="1" ht="15"/>
    <row r="153" s="10" customFormat="1" ht="15"/>
    <row r="154" s="10" customFormat="1" ht="15"/>
    <row r="155" s="10" customFormat="1" ht="15"/>
    <row r="156" s="10" customFormat="1" ht="15"/>
    <row r="157" s="10" customFormat="1" ht="15"/>
    <row r="158" s="10" customFormat="1" ht="15"/>
    <row r="159" s="10" customFormat="1" ht="15"/>
    <row r="160" s="10" customFormat="1" ht="15"/>
    <row r="161" s="10" customFormat="1" ht="15"/>
    <row r="162" s="10" customFormat="1" ht="15"/>
    <row r="163" s="10" customFormat="1" ht="15"/>
    <row r="164" s="10" customFormat="1" ht="15"/>
    <row r="165" s="10" customFormat="1" ht="15"/>
    <row r="166" s="10" customFormat="1" ht="15"/>
    <row r="167" s="10" customFormat="1" ht="15"/>
    <row r="168" s="10" customFormat="1" ht="15"/>
    <row r="169" s="10" customFormat="1" ht="15"/>
    <row r="170" s="10" customFormat="1" ht="15"/>
    <row r="171" s="10" customFormat="1" ht="15"/>
    <row r="172" s="10" customFormat="1" ht="15"/>
    <row r="173" s="10" customFormat="1" ht="15"/>
    <row r="174" s="10" customFormat="1" ht="15"/>
    <row r="175" s="10" customFormat="1" ht="15"/>
    <row r="176" s="10" customFormat="1" ht="15"/>
    <row r="177" s="10" customFormat="1" ht="15"/>
    <row r="178" s="10" customFormat="1" ht="15"/>
    <row r="179" s="10" customFormat="1" ht="15"/>
    <row r="180" s="10" customFormat="1" ht="15"/>
    <row r="181" s="10" customFormat="1" ht="15"/>
    <row r="182" s="10" customFormat="1" ht="15"/>
    <row r="183" s="10" customFormat="1" ht="15"/>
    <row r="184" s="10" customFormat="1" ht="15"/>
    <row r="185" s="10" customFormat="1" ht="15"/>
    <row r="186" s="10" customFormat="1" ht="15"/>
    <row r="187" s="10" customFormat="1" ht="15"/>
    <row r="188" s="10" customFormat="1" ht="15"/>
    <row r="189" s="10" customFormat="1" ht="15"/>
    <row r="190" s="10" customFormat="1" ht="15"/>
    <row r="191" s="10" customFormat="1" ht="15"/>
    <row r="192" s="10" customFormat="1" ht="15"/>
    <row r="193" s="10" customFormat="1" ht="15"/>
    <row r="194" s="10" customFormat="1" ht="15"/>
    <row r="195" s="10" customFormat="1" ht="15"/>
    <row r="196" s="10" customFormat="1" ht="15"/>
    <row r="197" s="10" customFormat="1" ht="15"/>
    <row r="198" s="10" customFormat="1" ht="15"/>
    <row r="199" s="10" customFormat="1" ht="15"/>
    <row r="200" s="10" customFormat="1" ht="15"/>
    <row r="201" s="10" customFormat="1" ht="15"/>
    <row r="202" s="10" customFormat="1" ht="15"/>
  </sheetData>
  <phoneticPr fontId="0" type="noConversion"/>
  <pageMargins left="0.39370078740157483" right="0.19685039370078741" top="0.59055118110236227" bottom="0.78740157480314965" header="0" footer="0"/>
  <pageSetup paperSize="9" scale="76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02"/>
  <sheetViews>
    <sheetView showGridLines="0" topLeftCell="A4" zoomScale="85" workbookViewId="0">
      <pane ySplit="1" topLeftCell="A23" activePane="bottomLeft" state="frozen"/>
      <selection activeCell="H20" sqref="H20"/>
      <selection pane="bottomLeft" activeCell="H20" sqref="H20"/>
    </sheetView>
  </sheetViews>
  <sheetFormatPr baseColWidth="10" defaultRowHeight="12.75"/>
  <cols>
    <col min="1" max="1" width="3.375" style="1" customWidth="1"/>
    <col min="2" max="2" width="24.5" style="1" customWidth="1"/>
    <col min="3" max="3" width="24.75" style="1" customWidth="1"/>
    <col min="4" max="4" width="4.5" style="2" bestFit="1" customWidth="1"/>
    <col min="5" max="15" width="4.125" style="1" customWidth="1"/>
    <col min="16" max="16384" width="11" style="1"/>
  </cols>
  <sheetData>
    <row r="1" spans="1:15" s="6" customFormat="1" ht="26.25" hidden="1" customHeight="1">
      <c r="B1" s="4" t="s">
        <v>1</v>
      </c>
    </row>
    <row r="2" spans="1:15" s="5" customFormat="1" ht="18.75" hidden="1" customHeight="1">
      <c r="B2" s="5" t="s">
        <v>335</v>
      </c>
    </row>
    <row r="3" spans="1:15" s="3" customFormat="1" ht="17.25" hidden="1" customHeight="1">
      <c r="B3" s="3" t="s">
        <v>5</v>
      </c>
      <c r="C3" s="3" t="s">
        <v>324</v>
      </c>
    </row>
    <row r="4" spans="1:15" s="38" customFormat="1" ht="101.25">
      <c r="B4" s="38">
        <f>COUNTA(B6:B37)</f>
        <v>29</v>
      </c>
      <c r="C4" s="38">
        <f>COUNTA(C6:C37)</f>
        <v>29</v>
      </c>
      <c r="D4" s="38" t="s">
        <v>436</v>
      </c>
    </row>
    <row r="5" spans="1:15" s="10" customFormat="1" ht="15" customHeight="1">
      <c r="A5" s="12" t="s">
        <v>0</v>
      </c>
      <c r="B5" s="12" t="s">
        <v>3</v>
      </c>
      <c r="C5" s="13" t="s">
        <v>2</v>
      </c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s="10" customFormat="1" ht="18" customHeight="1">
      <c r="A6" s="15">
        <v>1</v>
      </c>
      <c r="B6" s="23" t="s">
        <v>144</v>
      </c>
      <c r="C6" s="17" t="s">
        <v>154</v>
      </c>
      <c r="D6" s="15">
        <v>5.3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s="10" customFormat="1" ht="18" customHeight="1">
      <c r="A7" s="15">
        <v>2</v>
      </c>
      <c r="B7" s="31" t="s">
        <v>360</v>
      </c>
      <c r="C7" s="14" t="s">
        <v>361</v>
      </c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10" customFormat="1" ht="18" customHeight="1">
      <c r="A8" s="15">
        <v>3</v>
      </c>
      <c r="B8" s="23" t="s">
        <v>6</v>
      </c>
      <c r="C8" s="17" t="s">
        <v>7</v>
      </c>
      <c r="D8" s="15">
        <v>8.5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s="10" customFormat="1" ht="18" customHeight="1">
      <c r="A9" s="15">
        <v>4</v>
      </c>
      <c r="B9" s="16" t="s">
        <v>146</v>
      </c>
      <c r="C9" s="17" t="s">
        <v>157</v>
      </c>
      <c r="D9" s="15">
        <v>6.3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s="10" customFormat="1" ht="18" customHeight="1">
      <c r="A10" s="15">
        <v>5</v>
      </c>
      <c r="B10" s="23" t="s">
        <v>113</v>
      </c>
      <c r="C10" s="14" t="s">
        <v>114</v>
      </c>
      <c r="D10" s="15">
        <v>3.3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s="10" customFormat="1" ht="18" customHeight="1">
      <c r="A11" s="15">
        <v>6</v>
      </c>
      <c r="B11" s="19" t="s">
        <v>245</v>
      </c>
      <c r="C11" s="14" t="s">
        <v>246</v>
      </c>
      <c r="D11" s="15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s="10" customFormat="1" ht="18" customHeight="1">
      <c r="A12" s="15"/>
      <c r="B12" s="31" t="s">
        <v>434</v>
      </c>
      <c r="C12" s="14" t="s">
        <v>435</v>
      </c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s="10" customFormat="1" ht="18" customHeight="1">
      <c r="A13" s="15">
        <v>7</v>
      </c>
      <c r="B13" s="23" t="s">
        <v>110</v>
      </c>
      <c r="C13" s="14" t="s">
        <v>111</v>
      </c>
      <c r="D13" s="15">
        <v>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s="10" customFormat="1" ht="18" customHeight="1">
      <c r="A14" s="15">
        <v>8</v>
      </c>
      <c r="B14" s="23" t="s">
        <v>112</v>
      </c>
      <c r="C14" s="14" t="s">
        <v>117</v>
      </c>
      <c r="D14" s="15">
        <v>1.5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s="10" customFormat="1" ht="18" customHeight="1">
      <c r="A15" s="15">
        <v>9</v>
      </c>
      <c r="B15" s="23" t="s">
        <v>32</v>
      </c>
      <c r="C15" s="14" t="s">
        <v>33</v>
      </c>
      <c r="D15" s="15">
        <v>6.3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s="10" customFormat="1" ht="18" customHeight="1">
      <c r="A16" s="15">
        <v>10</v>
      </c>
      <c r="B16" s="16" t="s">
        <v>192</v>
      </c>
      <c r="C16" s="14" t="s">
        <v>193</v>
      </c>
      <c r="D16" s="15">
        <v>8.5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s="10" customFormat="1" ht="18" customHeight="1">
      <c r="A17" s="15">
        <v>11</v>
      </c>
      <c r="B17" s="23" t="s">
        <v>100</v>
      </c>
      <c r="C17" s="20" t="s">
        <v>175</v>
      </c>
      <c r="D17" s="15">
        <v>6.3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s="10" customFormat="1" ht="18" customHeight="1">
      <c r="A18" s="15">
        <v>12</v>
      </c>
      <c r="B18" s="23" t="s">
        <v>81</v>
      </c>
      <c r="C18" s="17" t="s">
        <v>82</v>
      </c>
      <c r="D18" s="15">
        <v>8.3000000000000007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10" customFormat="1" ht="18" customHeight="1">
      <c r="A19" s="15">
        <v>13</v>
      </c>
      <c r="B19" s="28" t="s">
        <v>177</v>
      </c>
      <c r="C19" s="14" t="s">
        <v>450</v>
      </c>
      <c r="D19" s="15">
        <v>8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s="10" customFormat="1" ht="18" customHeight="1">
      <c r="A20" s="15">
        <v>14</v>
      </c>
      <c r="B20" s="19" t="s">
        <v>274</v>
      </c>
      <c r="C20" s="14" t="s">
        <v>223</v>
      </c>
      <c r="D20" s="15">
        <v>3.3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s="10" customFormat="1" ht="18" customHeight="1">
      <c r="A21" s="15">
        <v>15</v>
      </c>
      <c r="B21" s="23" t="s">
        <v>79</v>
      </c>
      <c r="C21" s="20" t="s">
        <v>80</v>
      </c>
      <c r="D21" s="15">
        <v>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s="10" customFormat="1" ht="18" customHeight="1">
      <c r="A22" s="15">
        <v>16</v>
      </c>
      <c r="B22" s="23" t="s">
        <v>340</v>
      </c>
      <c r="C22" s="17" t="s">
        <v>290</v>
      </c>
      <c r="D22" s="15">
        <v>6.5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s="10" customFormat="1" ht="18" customHeight="1">
      <c r="A23" s="15">
        <v>17</v>
      </c>
      <c r="B23" s="23" t="s">
        <v>87</v>
      </c>
      <c r="C23" s="17" t="s">
        <v>88</v>
      </c>
      <c r="D23" s="15">
        <v>6.5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s="10" customFormat="1" ht="18" customHeight="1">
      <c r="A24" s="15">
        <v>18</v>
      </c>
      <c r="B24" s="23" t="s">
        <v>89</v>
      </c>
      <c r="C24" s="20" t="s">
        <v>90</v>
      </c>
      <c r="D24" s="15">
        <v>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s="10" customFormat="1" ht="18" customHeight="1">
      <c r="A25" s="15">
        <v>19</v>
      </c>
      <c r="B25" s="19" t="s">
        <v>247</v>
      </c>
      <c r="C25" s="14" t="s">
        <v>35</v>
      </c>
      <c r="D25" s="15">
        <v>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s="10" customFormat="1" ht="18" customHeight="1">
      <c r="A26" s="15">
        <v>20</v>
      </c>
      <c r="B26" s="23" t="s">
        <v>75</v>
      </c>
      <c r="C26" s="17" t="s">
        <v>76</v>
      </c>
      <c r="D26" s="15">
        <v>8.5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s="10" customFormat="1" ht="18" customHeight="1">
      <c r="A27" s="15">
        <v>21</v>
      </c>
      <c r="B27" s="19" t="s">
        <v>268</v>
      </c>
      <c r="C27" s="14" t="s">
        <v>269</v>
      </c>
      <c r="D27" s="15">
        <v>6.5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s="10" customFormat="1" ht="18" customHeight="1">
      <c r="A28" s="15">
        <v>22</v>
      </c>
      <c r="B28" s="33" t="s">
        <v>362</v>
      </c>
      <c r="C28" s="18" t="s">
        <v>363</v>
      </c>
      <c r="D28" s="15">
        <v>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s="10" customFormat="1" ht="18" customHeight="1">
      <c r="A29" s="15">
        <v>23</v>
      </c>
      <c r="B29" s="23" t="s">
        <v>29</v>
      </c>
      <c r="C29" s="17" t="s">
        <v>30</v>
      </c>
      <c r="D29" s="15">
        <v>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s="10" customFormat="1" ht="18" customHeight="1">
      <c r="A30" s="15">
        <v>24</v>
      </c>
      <c r="B30" s="16" t="s">
        <v>203</v>
      </c>
      <c r="C30" s="14" t="s">
        <v>204</v>
      </c>
      <c r="D30" s="15">
        <v>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s="10" customFormat="1" ht="18" customHeight="1">
      <c r="A31" s="15">
        <v>25</v>
      </c>
      <c r="B31" s="23" t="s">
        <v>91</v>
      </c>
      <c r="C31" s="17" t="s">
        <v>92</v>
      </c>
      <c r="D31" s="15">
        <v>2.5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s="10" customFormat="1" ht="18" customHeight="1">
      <c r="A32" s="15">
        <v>26</v>
      </c>
      <c r="B32" s="23" t="s">
        <v>77</v>
      </c>
      <c r="C32" s="20" t="s">
        <v>78</v>
      </c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s="10" customFormat="1" ht="18" customHeight="1">
      <c r="A33" s="15">
        <v>27</v>
      </c>
      <c r="B33" s="31" t="s">
        <v>336</v>
      </c>
      <c r="C33" s="17" t="s">
        <v>338</v>
      </c>
      <c r="D33" s="15">
        <v>6.3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s="10" customFormat="1" ht="18" customHeight="1">
      <c r="A34" s="15">
        <v>28</v>
      </c>
      <c r="B34" s="23" t="s">
        <v>108</v>
      </c>
      <c r="C34" s="17" t="s">
        <v>109</v>
      </c>
      <c r="D34" s="15">
        <v>8.3000000000000007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s="10" customFormat="1" ht="18" customHeight="1">
      <c r="A35" s="15"/>
      <c r="B35" s="23"/>
      <c r="C35" s="17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s="10" customFormat="1" ht="18" customHeight="1">
      <c r="A36" s="15"/>
      <c r="B36" s="23"/>
      <c r="C36" s="17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s="38" customFormat="1" ht="15">
      <c r="A37" s="62"/>
      <c r="B37" s="63"/>
      <c r="C37" s="64"/>
      <c r="D37" s="62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  <row r="39" spans="1:15" s="10" customFormat="1" ht="15">
      <c r="D39" s="11"/>
    </row>
    <row r="40" spans="1:15" s="10" customFormat="1" ht="15">
      <c r="D40" s="11"/>
    </row>
    <row r="41" spans="1:15" s="10" customFormat="1" ht="15">
      <c r="D41" s="11"/>
    </row>
    <row r="42" spans="1:15" s="10" customFormat="1" ht="15">
      <c r="D42" s="11"/>
    </row>
    <row r="43" spans="1:15" s="10" customFormat="1" ht="15">
      <c r="D43" s="11"/>
    </row>
    <row r="44" spans="1:15" s="10" customFormat="1" ht="15">
      <c r="D44" s="11"/>
    </row>
    <row r="45" spans="1:15" s="10" customFormat="1" ht="15">
      <c r="D45" s="11"/>
    </row>
    <row r="46" spans="1:15" s="10" customFormat="1" ht="15">
      <c r="D46" s="11"/>
    </row>
    <row r="47" spans="1:15" s="10" customFormat="1" ht="15">
      <c r="D47" s="11"/>
    </row>
    <row r="48" spans="1:15" s="10" customFormat="1" ht="15">
      <c r="D48" s="11"/>
    </row>
    <row r="49" spans="4:4" s="10" customFormat="1" ht="15">
      <c r="D49" s="11"/>
    </row>
    <row r="50" spans="4:4" s="10" customFormat="1" ht="15">
      <c r="D50" s="11"/>
    </row>
    <row r="51" spans="4:4" s="10" customFormat="1" ht="15">
      <c r="D51" s="11"/>
    </row>
    <row r="52" spans="4:4" s="10" customFormat="1" ht="15">
      <c r="D52" s="11"/>
    </row>
    <row r="53" spans="4:4" s="10" customFormat="1" ht="15">
      <c r="D53" s="11"/>
    </row>
    <row r="54" spans="4:4" s="10" customFormat="1" ht="15">
      <c r="D54" s="11"/>
    </row>
    <row r="55" spans="4:4" s="10" customFormat="1" ht="15">
      <c r="D55" s="11"/>
    </row>
    <row r="56" spans="4:4" s="10" customFormat="1" ht="15">
      <c r="D56" s="11"/>
    </row>
    <row r="57" spans="4:4" s="10" customFormat="1" ht="15">
      <c r="D57" s="11"/>
    </row>
    <row r="58" spans="4:4" s="10" customFormat="1" ht="15">
      <c r="D58" s="11"/>
    </row>
    <row r="59" spans="4:4" s="10" customFormat="1" ht="15">
      <c r="D59" s="11"/>
    </row>
    <row r="60" spans="4:4" s="10" customFormat="1" ht="15">
      <c r="D60" s="11"/>
    </row>
    <row r="61" spans="4:4" s="10" customFormat="1" ht="15">
      <c r="D61" s="11"/>
    </row>
    <row r="62" spans="4:4" s="10" customFormat="1" ht="15">
      <c r="D62" s="11"/>
    </row>
    <row r="63" spans="4:4" s="10" customFormat="1" ht="15">
      <c r="D63" s="11"/>
    </row>
    <row r="64" spans="4:4" s="10" customFormat="1" ht="15">
      <c r="D64" s="11"/>
    </row>
    <row r="65" spans="4:4" s="10" customFormat="1" ht="15">
      <c r="D65" s="11"/>
    </row>
    <row r="66" spans="4:4" s="10" customFormat="1" ht="15">
      <c r="D66" s="11"/>
    </row>
    <row r="67" spans="4:4" s="10" customFormat="1" ht="15">
      <c r="D67" s="11"/>
    </row>
    <row r="68" spans="4:4" s="10" customFormat="1" ht="15">
      <c r="D68" s="11"/>
    </row>
    <row r="69" spans="4:4" s="10" customFormat="1" ht="15">
      <c r="D69" s="11"/>
    </row>
    <row r="70" spans="4:4" s="10" customFormat="1" ht="15">
      <c r="D70" s="11"/>
    </row>
    <row r="71" spans="4:4" s="10" customFormat="1" ht="15">
      <c r="D71" s="11"/>
    </row>
    <row r="72" spans="4:4" s="10" customFormat="1" ht="15">
      <c r="D72" s="11"/>
    </row>
    <row r="73" spans="4:4" s="10" customFormat="1" ht="15">
      <c r="D73" s="11"/>
    </row>
    <row r="74" spans="4:4" s="10" customFormat="1" ht="15">
      <c r="D74" s="11"/>
    </row>
    <row r="75" spans="4:4" s="10" customFormat="1" ht="15">
      <c r="D75" s="11"/>
    </row>
    <row r="76" spans="4:4" s="10" customFormat="1" ht="15">
      <c r="D76" s="11"/>
    </row>
    <row r="77" spans="4:4" s="10" customFormat="1" ht="15">
      <c r="D77" s="11"/>
    </row>
    <row r="78" spans="4:4" s="10" customFormat="1" ht="15">
      <c r="D78" s="11"/>
    </row>
    <row r="79" spans="4:4" s="10" customFormat="1" ht="15">
      <c r="D79" s="11"/>
    </row>
    <row r="80" spans="4:4" s="10" customFormat="1" ht="15">
      <c r="D80" s="11"/>
    </row>
    <row r="81" spans="4:4" s="10" customFormat="1" ht="15">
      <c r="D81" s="11"/>
    </row>
    <row r="82" spans="4:4" s="10" customFormat="1" ht="15">
      <c r="D82" s="11"/>
    </row>
    <row r="83" spans="4:4" s="10" customFormat="1" ht="15">
      <c r="D83" s="11"/>
    </row>
    <row r="84" spans="4:4" s="10" customFormat="1" ht="15">
      <c r="D84" s="11"/>
    </row>
    <row r="85" spans="4:4" s="10" customFormat="1" ht="15">
      <c r="D85" s="11"/>
    </row>
    <row r="86" spans="4:4" s="10" customFormat="1" ht="15">
      <c r="D86" s="11"/>
    </row>
    <row r="87" spans="4:4" s="10" customFormat="1" ht="15">
      <c r="D87" s="11"/>
    </row>
    <row r="88" spans="4:4" s="10" customFormat="1" ht="15">
      <c r="D88" s="11"/>
    </row>
    <row r="89" spans="4:4" s="10" customFormat="1" ht="15">
      <c r="D89" s="11"/>
    </row>
    <row r="90" spans="4:4" s="10" customFormat="1" ht="15">
      <c r="D90" s="11"/>
    </row>
    <row r="91" spans="4:4" s="10" customFormat="1" ht="15">
      <c r="D91" s="11"/>
    </row>
    <row r="92" spans="4:4" s="10" customFormat="1" ht="15">
      <c r="D92" s="11"/>
    </row>
    <row r="93" spans="4:4" s="10" customFormat="1" ht="15">
      <c r="D93" s="11"/>
    </row>
    <row r="94" spans="4:4" s="10" customFormat="1" ht="15">
      <c r="D94" s="11"/>
    </row>
    <row r="95" spans="4:4" s="10" customFormat="1" ht="15">
      <c r="D95" s="11"/>
    </row>
    <row r="96" spans="4:4" s="10" customFormat="1" ht="15">
      <c r="D96" s="11"/>
    </row>
    <row r="97" spans="4:4" s="10" customFormat="1" ht="15">
      <c r="D97" s="11"/>
    </row>
    <row r="98" spans="4:4" s="10" customFormat="1" ht="15">
      <c r="D98" s="11"/>
    </row>
    <row r="99" spans="4:4" s="10" customFormat="1" ht="15">
      <c r="D99" s="11"/>
    </row>
    <row r="100" spans="4:4" s="10" customFormat="1" ht="15">
      <c r="D100" s="11"/>
    </row>
    <row r="101" spans="4:4" s="10" customFormat="1" ht="15">
      <c r="D101" s="11"/>
    </row>
    <row r="102" spans="4:4" s="10" customFormat="1" ht="15">
      <c r="D102" s="11"/>
    </row>
    <row r="103" spans="4:4" s="10" customFormat="1" ht="15">
      <c r="D103" s="11"/>
    </row>
    <row r="104" spans="4:4" s="10" customFormat="1" ht="15">
      <c r="D104" s="11"/>
    </row>
    <row r="105" spans="4:4" s="10" customFormat="1" ht="15">
      <c r="D105" s="11"/>
    </row>
    <row r="106" spans="4:4" s="10" customFormat="1" ht="15">
      <c r="D106" s="11"/>
    </row>
    <row r="107" spans="4:4" s="10" customFormat="1" ht="15">
      <c r="D107" s="11"/>
    </row>
    <row r="108" spans="4:4" s="10" customFormat="1" ht="15">
      <c r="D108" s="11"/>
    </row>
    <row r="109" spans="4:4" s="10" customFormat="1" ht="15">
      <c r="D109" s="11"/>
    </row>
    <row r="110" spans="4:4" s="10" customFormat="1" ht="15">
      <c r="D110" s="11"/>
    </row>
    <row r="111" spans="4:4" s="10" customFormat="1" ht="15">
      <c r="D111" s="11"/>
    </row>
    <row r="112" spans="4:4" s="10" customFormat="1" ht="15">
      <c r="D112" s="11"/>
    </row>
    <row r="113" spans="4:4" s="10" customFormat="1" ht="15">
      <c r="D113" s="11"/>
    </row>
    <row r="114" spans="4:4" s="10" customFormat="1" ht="15">
      <c r="D114" s="11"/>
    </row>
    <row r="115" spans="4:4" s="10" customFormat="1" ht="15">
      <c r="D115" s="11"/>
    </row>
    <row r="116" spans="4:4" s="10" customFormat="1" ht="15">
      <c r="D116" s="11"/>
    </row>
    <row r="117" spans="4:4" s="10" customFormat="1" ht="15">
      <c r="D117" s="11"/>
    </row>
    <row r="118" spans="4:4" s="10" customFormat="1" ht="15">
      <c r="D118" s="11"/>
    </row>
    <row r="119" spans="4:4" s="10" customFormat="1" ht="15">
      <c r="D119" s="11"/>
    </row>
    <row r="120" spans="4:4" s="10" customFormat="1" ht="15">
      <c r="D120" s="11"/>
    </row>
    <row r="121" spans="4:4" s="10" customFormat="1" ht="15">
      <c r="D121" s="11"/>
    </row>
    <row r="122" spans="4:4" s="10" customFormat="1" ht="15">
      <c r="D122" s="11"/>
    </row>
    <row r="123" spans="4:4" s="10" customFormat="1" ht="15">
      <c r="D123" s="11"/>
    </row>
    <row r="124" spans="4:4" s="10" customFormat="1" ht="15">
      <c r="D124" s="11"/>
    </row>
    <row r="125" spans="4:4" s="10" customFormat="1" ht="15">
      <c r="D125" s="11"/>
    </row>
    <row r="126" spans="4:4" s="10" customFormat="1" ht="15">
      <c r="D126" s="11"/>
    </row>
    <row r="127" spans="4:4" s="10" customFormat="1" ht="15">
      <c r="D127" s="11"/>
    </row>
    <row r="128" spans="4:4" s="10" customFormat="1" ht="15">
      <c r="D128" s="11"/>
    </row>
    <row r="129" spans="4:4" s="10" customFormat="1" ht="15">
      <c r="D129" s="11"/>
    </row>
    <row r="130" spans="4:4" s="10" customFormat="1" ht="15">
      <c r="D130" s="11"/>
    </row>
    <row r="131" spans="4:4" s="10" customFormat="1" ht="15">
      <c r="D131" s="11"/>
    </row>
    <row r="132" spans="4:4" s="10" customFormat="1" ht="15">
      <c r="D132" s="11"/>
    </row>
    <row r="133" spans="4:4" s="10" customFormat="1" ht="15">
      <c r="D133" s="11"/>
    </row>
    <row r="134" spans="4:4" s="10" customFormat="1" ht="15">
      <c r="D134" s="11"/>
    </row>
    <row r="135" spans="4:4" s="10" customFormat="1" ht="15">
      <c r="D135" s="11"/>
    </row>
    <row r="136" spans="4:4" s="10" customFormat="1" ht="15">
      <c r="D136" s="11"/>
    </row>
    <row r="137" spans="4:4" s="10" customFormat="1" ht="15">
      <c r="D137" s="11"/>
    </row>
    <row r="138" spans="4:4" s="10" customFormat="1" ht="15">
      <c r="D138" s="11"/>
    </row>
    <row r="139" spans="4:4" s="10" customFormat="1" ht="15">
      <c r="D139" s="11"/>
    </row>
    <row r="140" spans="4:4" s="10" customFormat="1" ht="15">
      <c r="D140" s="11"/>
    </row>
    <row r="141" spans="4:4" s="10" customFormat="1" ht="15">
      <c r="D141" s="11"/>
    </row>
    <row r="142" spans="4:4" s="10" customFormat="1" ht="15">
      <c r="D142" s="11"/>
    </row>
    <row r="143" spans="4:4" s="10" customFormat="1" ht="15">
      <c r="D143" s="11"/>
    </row>
    <row r="144" spans="4:4" s="10" customFormat="1" ht="15">
      <c r="D144" s="11"/>
    </row>
    <row r="145" spans="4:4" s="10" customFormat="1" ht="15">
      <c r="D145" s="11"/>
    </row>
    <row r="146" spans="4:4" s="10" customFormat="1" ht="15">
      <c r="D146" s="11"/>
    </row>
    <row r="147" spans="4:4" s="10" customFormat="1" ht="15">
      <c r="D147" s="11"/>
    </row>
    <row r="148" spans="4:4" s="10" customFormat="1" ht="15">
      <c r="D148" s="11"/>
    </row>
    <row r="149" spans="4:4" s="10" customFormat="1" ht="15">
      <c r="D149" s="11"/>
    </row>
    <row r="150" spans="4:4" s="10" customFormat="1" ht="15">
      <c r="D150" s="11"/>
    </row>
    <row r="151" spans="4:4" s="10" customFormat="1" ht="15">
      <c r="D151" s="11"/>
    </row>
    <row r="152" spans="4:4" s="10" customFormat="1" ht="15">
      <c r="D152" s="11"/>
    </row>
    <row r="153" spans="4:4" s="10" customFormat="1" ht="15">
      <c r="D153" s="11"/>
    </row>
    <row r="154" spans="4:4" s="10" customFormat="1" ht="15">
      <c r="D154" s="11"/>
    </row>
    <row r="155" spans="4:4" s="10" customFormat="1" ht="15">
      <c r="D155" s="11"/>
    </row>
    <row r="156" spans="4:4" s="10" customFormat="1" ht="15">
      <c r="D156" s="11"/>
    </row>
    <row r="157" spans="4:4" s="10" customFormat="1" ht="15">
      <c r="D157" s="11"/>
    </row>
    <row r="158" spans="4:4" s="10" customFormat="1" ht="15">
      <c r="D158" s="11"/>
    </row>
    <row r="159" spans="4:4" s="10" customFormat="1" ht="15">
      <c r="D159" s="11"/>
    </row>
    <row r="160" spans="4:4" s="10" customFormat="1" ht="15">
      <c r="D160" s="11"/>
    </row>
    <row r="161" spans="4:4" s="10" customFormat="1" ht="15">
      <c r="D161" s="11"/>
    </row>
    <row r="162" spans="4:4" s="10" customFormat="1" ht="15">
      <c r="D162" s="11"/>
    </row>
    <row r="163" spans="4:4" s="10" customFormat="1" ht="15">
      <c r="D163" s="11"/>
    </row>
    <row r="164" spans="4:4" s="10" customFormat="1" ht="15">
      <c r="D164" s="11"/>
    </row>
    <row r="165" spans="4:4" s="10" customFormat="1" ht="15">
      <c r="D165" s="11"/>
    </row>
    <row r="166" spans="4:4" s="10" customFormat="1" ht="15">
      <c r="D166" s="11"/>
    </row>
    <row r="167" spans="4:4" s="10" customFormat="1" ht="15">
      <c r="D167" s="11"/>
    </row>
    <row r="168" spans="4:4" s="10" customFormat="1" ht="15">
      <c r="D168" s="11"/>
    </row>
    <row r="169" spans="4:4" s="10" customFormat="1" ht="15">
      <c r="D169" s="11"/>
    </row>
    <row r="170" spans="4:4" s="10" customFormat="1" ht="15">
      <c r="D170" s="11"/>
    </row>
    <row r="171" spans="4:4" s="10" customFormat="1" ht="15">
      <c r="D171" s="11"/>
    </row>
    <row r="172" spans="4:4" s="10" customFormat="1" ht="15">
      <c r="D172" s="11"/>
    </row>
    <row r="173" spans="4:4" s="10" customFormat="1" ht="15">
      <c r="D173" s="11"/>
    </row>
    <row r="174" spans="4:4" s="10" customFormat="1" ht="15">
      <c r="D174" s="11"/>
    </row>
    <row r="175" spans="4:4" s="10" customFormat="1" ht="15">
      <c r="D175" s="11"/>
    </row>
    <row r="176" spans="4:4" s="10" customFormat="1" ht="15">
      <c r="D176" s="11"/>
    </row>
    <row r="177" spans="4:4" s="10" customFormat="1" ht="15">
      <c r="D177" s="11"/>
    </row>
    <row r="178" spans="4:4" s="10" customFormat="1" ht="15">
      <c r="D178" s="11"/>
    </row>
    <row r="179" spans="4:4" s="10" customFormat="1" ht="15">
      <c r="D179" s="11"/>
    </row>
    <row r="180" spans="4:4" s="10" customFormat="1" ht="15">
      <c r="D180" s="11"/>
    </row>
    <row r="181" spans="4:4" s="10" customFormat="1" ht="15">
      <c r="D181" s="11"/>
    </row>
    <row r="182" spans="4:4" s="10" customFormat="1" ht="15">
      <c r="D182" s="11"/>
    </row>
    <row r="183" spans="4:4" s="10" customFormat="1" ht="15">
      <c r="D183" s="11"/>
    </row>
    <row r="184" spans="4:4" s="10" customFormat="1" ht="15">
      <c r="D184" s="11"/>
    </row>
    <row r="185" spans="4:4" s="10" customFormat="1" ht="15">
      <c r="D185" s="11"/>
    </row>
    <row r="186" spans="4:4" s="10" customFormat="1" ht="15">
      <c r="D186" s="11"/>
    </row>
    <row r="187" spans="4:4" s="10" customFormat="1" ht="15">
      <c r="D187" s="11"/>
    </row>
    <row r="188" spans="4:4" s="10" customFormat="1" ht="15">
      <c r="D188" s="11"/>
    </row>
    <row r="189" spans="4:4" s="10" customFormat="1" ht="15">
      <c r="D189" s="11"/>
    </row>
    <row r="190" spans="4:4" s="10" customFormat="1" ht="15">
      <c r="D190" s="11"/>
    </row>
    <row r="191" spans="4:4" s="10" customFormat="1" ht="15">
      <c r="D191" s="11"/>
    </row>
    <row r="192" spans="4:4" s="10" customFormat="1" ht="15">
      <c r="D192" s="11"/>
    </row>
    <row r="193" spans="4:4" s="10" customFormat="1" ht="15">
      <c r="D193" s="11"/>
    </row>
    <row r="194" spans="4:4" s="10" customFormat="1" ht="15">
      <c r="D194" s="11"/>
    </row>
    <row r="195" spans="4:4" s="10" customFormat="1" ht="15">
      <c r="D195" s="11"/>
    </row>
    <row r="196" spans="4:4" s="10" customFormat="1" ht="15">
      <c r="D196" s="11"/>
    </row>
    <row r="197" spans="4:4" s="10" customFormat="1" ht="15">
      <c r="D197" s="11"/>
    </row>
    <row r="198" spans="4:4" s="10" customFormat="1" ht="15">
      <c r="D198" s="11"/>
    </row>
    <row r="199" spans="4:4" s="10" customFormat="1" ht="15">
      <c r="D199" s="11"/>
    </row>
    <row r="200" spans="4:4" s="10" customFormat="1" ht="15">
      <c r="D200" s="11"/>
    </row>
    <row r="201" spans="4:4" s="10" customFormat="1" ht="15">
      <c r="D201" s="11"/>
    </row>
    <row r="202" spans="4:4" s="10" customFormat="1" ht="15">
      <c r="D202" s="11"/>
    </row>
  </sheetData>
  <pageMargins left="0.39370078740157483" right="0.19685039370078741" top="0.59055118110236227" bottom="0.78740157480314965" header="0" footer="0"/>
  <pageSetup paperSize="9" scale="76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11">
    <pageSetUpPr fitToPage="1"/>
  </sheetPr>
  <dimension ref="A1:K188"/>
  <sheetViews>
    <sheetView showGridLines="0" topLeftCell="A4" zoomScale="85" workbookViewId="0">
      <pane ySplit="1" topLeftCell="A6" activePane="bottomLeft" state="frozen"/>
      <selection activeCell="H20" sqref="H20"/>
      <selection pane="bottomLeft" activeCell="H20" sqref="H20"/>
    </sheetView>
  </sheetViews>
  <sheetFormatPr baseColWidth="10" defaultRowHeight="12.75"/>
  <cols>
    <col min="1" max="1" width="3.375" style="1" customWidth="1"/>
    <col min="2" max="2" width="24.5" style="1" customWidth="1"/>
    <col min="3" max="3" width="24.75" style="1" customWidth="1"/>
    <col min="4" max="11" width="4.625" style="1" customWidth="1"/>
    <col min="12" max="16384" width="11" style="1"/>
  </cols>
  <sheetData>
    <row r="1" spans="1:11" s="6" customFormat="1" ht="26.25" hidden="1" customHeight="1">
      <c r="B1" s="4" t="s">
        <v>1</v>
      </c>
    </row>
    <row r="2" spans="1:11" s="5" customFormat="1" ht="18.75" hidden="1" customHeight="1">
      <c r="B2" s="5" t="s">
        <v>334</v>
      </c>
    </row>
    <row r="3" spans="1:11" s="3" customFormat="1" ht="17.25" hidden="1" customHeight="1">
      <c r="B3" s="3" t="s">
        <v>5</v>
      </c>
      <c r="C3" s="3" t="s">
        <v>325</v>
      </c>
    </row>
    <row r="4" spans="1:11" s="10" customFormat="1" ht="133.5">
      <c r="D4" s="38" t="s">
        <v>453</v>
      </c>
      <c r="E4" s="38"/>
      <c r="F4" s="38"/>
      <c r="G4" s="38"/>
      <c r="H4" s="38"/>
      <c r="I4" s="38"/>
      <c r="J4" s="38"/>
      <c r="K4" s="38"/>
    </row>
    <row r="5" spans="1:11" s="10" customFormat="1" ht="15" customHeight="1">
      <c r="A5" s="12" t="s">
        <v>0</v>
      </c>
      <c r="B5" s="12" t="s">
        <v>3</v>
      </c>
      <c r="C5" s="13" t="s">
        <v>2</v>
      </c>
      <c r="D5" s="14"/>
      <c r="E5" s="14"/>
      <c r="F5" s="14"/>
      <c r="G5" s="14"/>
      <c r="H5" s="14"/>
      <c r="I5" s="14"/>
      <c r="J5" s="14"/>
      <c r="K5" s="14"/>
    </row>
    <row r="6" spans="1:11" s="10" customFormat="1" ht="17.25" customHeight="1">
      <c r="A6" s="15">
        <v>1</v>
      </c>
      <c r="B6" s="16" t="s">
        <v>123</v>
      </c>
      <c r="C6" s="17" t="s">
        <v>182</v>
      </c>
      <c r="D6" s="14">
        <v>7.5</v>
      </c>
      <c r="E6" s="14"/>
      <c r="F6" s="14"/>
      <c r="G6" s="14"/>
      <c r="H6" s="14"/>
      <c r="I6" s="14"/>
      <c r="J6" s="14"/>
      <c r="K6" s="14"/>
    </row>
    <row r="7" spans="1:11" s="10" customFormat="1" ht="17.25" customHeight="1">
      <c r="A7" s="15">
        <v>2</v>
      </c>
      <c r="B7" s="16" t="s">
        <v>145</v>
      </c>
      <c r="C7" s="17" t="s">
        <v>158</v>
      </c>
      <c r="D7" s="14">
        <v>5.75</v>
      </c>
      <c r="E7" s="14"/>
      <c r="F7" s="14"/>
      <c r="G7" s="14"/>
      <c r="H7" s="14"/>
      <c r="I7" s="14"/>
      <c r="J7" s="14"/>
      <c r="K7" s="14"/>
    </row>
    <row r="8" spans="1:11" s="10" customFormat="1" ht="17.25" customHeight="1">
      <c r="A8" s="15">
        <v>3</v>
      </c>
      <c r="B8" s="20" t="s">
        <v>343</v>
      </c>
      <c r="C8" s="20" t="s">
        <v>344</v>
      </c>
      <c r="D8" s="14">
        <v>4.88</v>
      </c>
      <c r="E8" s="14"/>
      <c r="F8" s="14"/>
      <c r="G8" s="14"/>
      <c r="H8" s="14"/>
      <c r="I8" s="14"/>
      <c r="J8" s="14"/>
      <c r="K8" s="14"/>
    </row>
    <row r="9" spans="1:11" s="10" customFormat="1" ht="17.25" customHeight="1">
      <c r="A9" s="15">
        <v>4</v>
      </c>
      <c r="B9" s="16" t="s">
        <v>61</v>
      </c>
      <c r="C9" s="20" t="s">
        <v>62</v>
      </c>
      <c r="D9" s="14">
        <v>5.25</v>
      </c>
      <c r="E9" s="14"/>
      <c r="F9" s="14"/>
      <c r="G9" s="14"/>
      <c r="H9" s="14"/>
      <c r="I9" s="14"/>
      <c r="J9" s="14"/>
      <c r="K9" s="14"/>
    </row>
    <row r="10" spans="1:11" s="10" customFormat="1" ht="17.25" customHeight="1">
      <c r="A10" s="15">
        <v>5</v>
      </c>
      <c r="B10" s="16" t="s">
        <v>118</v>
      </c>
      <c r="C10" s="14" t="s">
        <v>180</v>
      </c>
      <c r="D10" s="14">
        <v>4.25</v>
      </c>
      <c r="E10" s="14"/>
      <c r="F10" s="14"/>
      <c r="G10" s="14"/>
      <c r="H10" s="14"/>
      <c r="I10" s="14"/>
      <c r="J10" s="14"/>
      <c r="K10" s="14"/>
    </row>
    <row r="11" spans="1:11" s="10" customFormat="1" ht="17.25" customHeight="1">
      <c r="A11" s="15">
        <v>6</v>
      </c>
      <c r="B11" s="16" t="s">
        <v>99</v>
      </c>
      <c r="C11" s="20" t="s">
        <v>179</v>
      </c>
      <c r="D11" s="14">
        <v>9.1300000000000008</v>
      </c>
      <c r="E11" s="14"/>
      <c r="F11" s="14"/>
      <c r="G11" s="14"/>
      <c r="H11" s="14"/>
      <c r="I11" s="14"/>
      <c r="J11" s="14"/>
      <c r="K11" s="14"/>
    </row>
    <row r="12" spans="1:11" s="10" customFormat="1" ht="17.25" customHeight="1">
      <c r="A12" s="15">
        <v>7</v>
      </c>
      <c r="B12" s="16" t="s">
        <v>195</v>
      </c>
      <c r="C12" s="17" t="s">
        <v>196</v>
      </c>
      <c r="D12" s="14">
        <v>5.25</v>
      </c>
      <c r="E12" s="14"/>
      <c r="F12" s="14"/>
      <c r="G12" s="14"/>
      <c r="H12" s="14"/>
      <c r="I12" s="14"/>
      <c r="J12" s="14"/>
      <c r="K12" s="14"/>
    </row>
    <row r="13" spans="1:11" s="10" customFormat="1" ht="17.25" customHeight="1">
      <c r="A13" s="15">
        <v>8</v>
      </c>
      <c r="B13" s="16" t="s">
        <v>120</v>
      </c>
      <c r="C13" s="17" t="s">
        <v>121</v>
      </c>
      <c r="D13" s="14">
        <v>6.5</v>
      </c>
      <c r="E13" s="14"/>
      <c r="F13" s="14"/>
      <c r="G13" s="14"/>
      <c r="H13" s="14"/>
      <c r="I13" s="14"/>
      <c r="J13" s="14"/>
      <c r="K13" s="14"/>
    </row>
    <row r="14" spans="1:11" s="10" customFormat="1" ht="17.25" customHeight="1">
      <c r="A14" s="15">
        <v>9</v>
      </c>
      <c r="B14" s="16" t="s">
        <v>159</v>
      </c>
      <c r="C14" s="17" t="s">
        <v>160</v>
      </c>
      <c r="D14" s="14">
        <v>8.75</v>
      </c>
      <c r="E14" s="14"/>
      <c r="F14" s="14"/>
      <c r="G14" s="14"/>
      <c r="H14" s="14"/>
      <c r="I14" s="14"/>
      <c r="J14" s="14"/>
      <c r="K14" s="14"/>
    </row>
    <row r="15" spans="1:11" s="10" customFormat="1" ht="17.25" customHeight="1">
      <c r="A15" s="15">
        <v>10</v>
      </c>
      <c r="B15" s="16" t="s">
        <v>119</v>
      </c>
      <c r="C15" s="14" t="s">
        <v>181</v>
      </c>
      <c r="D15" s="14">
        <v>7</v>
      </c>
      <c r="E15" s="14"/>
      <c r="F15" s="14"/>
      <c r="G15" s="14"/>
      <c r="H15" s="14"/>
      <c r="I15" s="14"/>
      <c r="J15" s="14"/>
      <c r="K15" s="14"/>
    </row>
    <row r="16" spans="1:11" s="10" customFormat="1" ht="17.25" customHeight="1">
      <c r="A16" s="15">
        <v>11</v>
      </c>
      <c r="B16" s="19" t="s">
        <v>238</v>
      </c>
      <c r="C16" s="17" t="s">
        <v>34</v>
      </c>
      <c r="D16" s="18">
        <v>4.75</v>
      </c>
      <c r="E16" s="18"/>
      <c r="F16" s="18"/>
      <c r="G16" s="18"/>
      <c r="H16" s="18"/>
      <c r="I16" s="18"/>
      <c r="J16" s="18"/>
      <c r="K16" s="18"/>
    </row>
    <row r="17" spans="1:11" s="10" customFormat="1" ht="17.25" customHeight="1">
      <c r="A17" s="15">
        <v>12</v>
      </c>
      <c r="B17" s="16" t="s">
        <v>98</v>
      </c>
      <c r="C17" s="20" t="s">
        <v>178</v>
      </c>
      <c r="D17" s="14">
        <v>9.75</v>
      </c>
      <c r="E17" s="14"/>
      <c r="F17" s="14"/>
      <c r="G17" s="14"/>
      <c r="H17" s="14"/>
      <c r="I17" s="14"/>
      <c r="J17" s="14"/>
      <c r="K17" s="14"/>
    </row>
    <row r="18" spans="1:11" s="10" customFormat="1" ht="17.25" customHeight="1">
      <c r="A18" s="15">
        <v>13</v>
      </c>
      <c r="B18" s="17" t="s">
        <v>301</v>
      </c>
      <c r="C18" s="17" t="s">
        <v>302</v>
      </c>
      <c r="D18" s="14">
        <v>6.75</v>
      </c>
      <c r="E18" s="14"/>
      <c r="F18" s="14"/>
      <c r="G18" s="14"/>
      <c r="H18" s="14"/>
      <c r="I18" s="14"/>
      <c r="J18" s="14"/>
      <c r="K18" s="14"/>
    </row>
    <row r="19" spans="1:11" s="10" customFormat="1" ht="17.25" customHeight="1">
      <c r="A19" s="15">
        <v>14</v>
      </c>
      <c r="B19" s="21" t="s">
        <v>20</v>
      </c>
      <c r="C19" s="20" t="s">
        <v>21</v>
      </c>
      <c r="D19" s="14">
        <v>4.75</v>
      </c>
      <c r="E19" s="14"/>
      <c r="F19" s="14"/>
      <c r="G19" s="14"/>
      <c r="H19" s="14"/>
      <c r="I19" s="14"/>
      <c r="J19" s="14"/>
      <c r="K19" s="14"/>
    </row>
    <row r="20" spans="1:11" s="10" customFormat="1" ht="17.25" customHeight="1">
      <c r="A20" s="15"/>
      <c r="B20" s="21" t="s">
        <v>444</v>
      </c>
      <c r="C20" s="20" t="s">
        <v>473</v>
      </c>
      <c r="D20" s="14">
        <v>7</v>
      </c>
      <c r="E20" s="14"/>
      <c r="F20" s="14"/>
      <c r="G20" s="14"/>
      <c r="H20" s="14"/>
      <c r="I20" s="14"/>
      <c r="J20" s="14"/>
      <c r="K20" s="14"/>
    </row>
    <row r="21" spans="1:11" s="10" customFormat="1" ht="17.25" customHeight="1">
      <c r="A21" s="15">
        <v>15</v>
      </c>
      <c r="B21" s="23" t="s">
        <v>95</v>
      </c>
      <c r="C21" s="17" t="s">
        <v>96</v>
      </c>
      <c r="D21" s="14">
        <v>8</v>
      </c>
      <c r="E21" s="14"/>
      <c r="F21" s="14"/>
      <c r="G21" s="14"/>
      <c r="H21" s="14"/>
      <c r="I21" s="14"/>
      <c r="J21" s="14"/>
      <c r="K21" s="14"/>
    </row>
    <row r="22" spans="1:11" s="10" customFormat="1" ht="17.25" customHeight="1">
      <c r="A22" s="15">
        <v>16</v>
      </c>
      <c r="B22" s="17" t="s">
        <v>345</v>
      </c>
      <c r="C22" s="17" t="s">
        <v>347</v>
      </c>
      <c r="D22" s="14" t="s">
        <v>456</v>
      </c>
      <c r="E22" s="14"/>
      <c r="F22" s="14"/>
      <c r="G22" s="14"/>
      <c r="H22" s="14"/>
      <c r="I22" s="14"/>
      <c r="J22" s="14"/>
      <c r="K22" s="14"/>
    </row>
    <row r="23" spans="1:11" s="10" customFormat="1" ht="18" customHeight="1">
      <c r="A23" s="15">
        <v>17</v>
      </c>
      <c r="B23" s="16" t="s">
        <v>43</v>
      </c>
      <c r="C23" s="17" t="s">
        <v>44</v>
      </c>
      <c r="D23" s="14">
        <v>4.75</v>
      </c>
      <c r="E23" s="14"/>
      <c r="F23" s="14"/>
      <c r="G23" s="14"/>
      <c r="H23" s="14"/>
      <c r="I23" s="14"/>
      <c r="J23" s="14"/>
      <c r="K23" s="14"/>
    </row>
    <row r="24" spans="1:11" s="10" customFormat="1" ht="18" customHeight="1">
      <c r="A24" s="15"/>
      <c r="B24" s="17"/>
      <c r="C24" s="17"/>
      <c r="D24" s="14"/>
      <c r="E24" s="14"/>
      <c r="F24" s="14"/>
      <c r="G24" s="14"/>
      <c r="H24" s="14"/>
      <c r="I24" s="14"/>
      <c r="J24" s="14"/>
      <c r="K24" s="14"/>
    </row>
    <row r="26" spans="1:11" s="10" customFormat="1" ht="15">
      <c r="D26" s="29"/>
      <c r="E26" s="29">
        <f t="shared" ref="E26:K26" si="0">COUNTA(E6:E24)</f>
        <v>0</v>
      </c>
      <c r="F26" s="29">
        <f t="shared" si="0"/>
        <v>0</v>
      </c>
      <c r="G26" s="29">
        <f t="shared" si="0"/>
        <v>0</v>
      </c>
      <c r="H26" s="29">
        <f t="shared" si="0"/>
        <v>0</v>
      </c>
      <c r="I26" s="29">
        <f t="shared" si="0"/>
        <v>0</v>
      </c>
      <c r="J26" s="29">
        <f t="shared" si="0"/>
        <v>0</v>
      </c>
      <c r="K26" s="29">
        <f t="shared" si="0"/>
        <v>0</v>
      </c>
    </row>
    <row r="27" spans="1:11" s="10" customFormat="1" ht="15"/>
    <row r="28" spans="1:11" s="10" customFormat="1" ht="15"/>
    <row r="29" spans="1:11" s="10" customFormat="1" ht="15"/>
    <row r="30" spans="1:11" s="10" customFormat="1" ht="15"/>
    <row r="31" spans="1:11" s="10" customFormat="1" ht="15"/>
    <row r="32" spans="1:11" s="10" customFormat="1" ht="15"/>
    <row r="33" s="10" customFormat="1" ht="15"/>
    <row r="34" s="10" customFormat="1" ht="15"/>
    <row r="35" s="10" customFormat="1" ht="15"/>
    <row r="36" s="10" customFormat="1" ht="15"/>
    <row r="37" s="10" customFormat="1" ht="15"/>
    <row r="38" s="10" customFormat="1" ht="15"/>
    <row r="39" s="10" customFormat="1" ht="15"/>
    <row r="40" s="10" customFormat="1" ht="15"/>
    <row r="41" s="10" customFormat="1" ht="15"/>
    <row r="42" s="10" customFormat="1" ht="15"/>
    <row r="43" s="10" customFormat="1" ht="15"/>
    <row r="44" s="10" customFormat="1" ht="15"/>
    <row r="45" s="10" customFormat="1" ht="15"/>
    <row r="46" s="10" customFormat="1" ht="15"/>
    <row r="47" s="10" customFormat="1" ht="15"/>
    <row r="48" s="10" customFormat="1" ht="15"/>
    <row r="49" s="10" customFormat="1" ht="15"/>
    <row r="50" s="10" customFormat="1" ht="15"/>
    <row r="51" s="10" customFormat="1" ht="15"/>
    <row r="52" s="10" customFormat="1" ht="15"/>
    <row r="53" s="10" customFormat="1" ht="15"/>
    <row r="54" s="10" customFormat="1" ht="15"/>
    <row r="55" s="10" customFormat="1" ht="15"/>
    <row r="56" s="10" customFormat="1" ht="15"/>
    <row r="57" s="10" customFormat="1" ht="15"/>
    <row r="58" s="10" customFormat="1" ht="15"/>
    <row r="59" s="10" customFormat="1" ht="15"/>
    <row r="60" s="10" customFormat="1" ht="15"/>
    <row r="61" s="10" customFormat="1" ht="15"/>
    <row r="62" s="10" customFormat="1" ht="15"/>
    <row r="63" s="10" customFormat="1" ht="15"/>
    <row r="64" s="10" customFormat="1" ht="15"/>
    <row r="65" s="10" customFormat="1" ht="15"/>
    <row r="66" s="10" customFormat="1" ht="15"/>
    <row r="67" s="10" customFormat="1" ht="15"/>
    <row r="68" s="10" customFormat="1" ht="15"/>
    <row r="69" s="10" customFormat="1" ht="15"/>
    <row r="70" s="10" customFormat="1" ht="15"/>
    <row r="71" s="10" customFormat="1" ht="15"/>
    <row r="72" s="10" customFormat="1" ht="15"/>
    <row r="73" s="10" customFormat="1" ht="15"/>
    <row r="74" s="10" customFormat="1" ht="15"/>
    <row r="75" s="10" customFormat="1" ht="15"/>
    <row r="76" s="10" customFormat="1" ht="15"/>
    <row r="77" s="10" customFormat="1" ht="15"/>
    <row r="78" s="10" customFormat="1" ht="15"/>
    <row r="79" s="10" customFormat="1" ht="15"/>
    <row r="80" s="10" customFormat="1" ht="15"/>
    <row r="81" s="10" customFormat="1" ht="15"/>
    <row r="82" s="10" customFormat="1" ht="15"/>
    <row r="83" s="10" customFormat="1" ht="15"/>
    <row r="84" s="10" customFormat="1" ht="15"/>
    <row r="85" s="10" customFormat="1" ht="15"/>
    <row r="86" s="10" customFormat="1" ht="15"/>
    <row r="87" s="10" customFormat="1" ht="15"/>
    <row r="88" s="10" customFormat="1" ht="15"/>
    <row r="89" s="10" customFormat="1" ht="15"/>
    <row r="90" s="10" customFormat="1" ht="15"/>
    <row r="91" s="10" customFormat="1" ht="15"/>
    <row r="92" s="10" customFormat="1" ht="15"/>
    <row r="93" s="10" customFormat="1" ht="15"/>
    <row r="94" s="10" customFormat="1" ht="15"/>
    <row r="95" s="10" customFormat="1" ht="15"/>
    <row r="96" s="10" customFormat="1" ht="15"/>
    <row r="97" s="10" customFormat="1" ht="15"/>
    <row r="98" s="10" customFormat="1" ht="15"/>
    <row r="99" s="10" customFormat="1" ht="15"/>
    <row r="100" s="10" customFormat="1" ht="15"/>
    <row r="101" s="10" customFormat="1" ht="15"/>
    <row r="102" s="10" customFormat="1" ht="15"/>
    <row r="103" s="10" customFormat="1" ht="15"/>
    <row r="104" s="10" customFormat="1" ht="15"/>
    <row r="105" s="10" customFormat="1" ht="15"/>
    <row r="106" s="10" customFormat="1" ht="15"/>
    <row r="107" s="10" customFormat="1" ht="15"/>
    <row r="108" s="10" customFormat="1" ht="15"/>
    <row r="109" s="10" customFormat="1" ht="15"/>
    <row r="110" s="10" customFormat="1" ht="15"/>
    <row r="111" s="10" customFormat="1" ht="15"/>
    <row r="112" s="10" customFormat="1" ht="15"/>
    <row r="113" s="10" customFormat="1" ht="15"/>
    <row r="114" s="10" customFormat="1" ht="15"/>
    <row r="115" s="10" customFormat="1" ht="15"/>
    <row r="116" s="10" customFormat="1" ht="15"/>
    <row r="117" s="10" customFormat="1" ht="15"/>
    <row r="118" s="10" customFormat="1" ht="15"/>
    <row r="119" s="10" customFormat="1" ht="15"/>
    <row r="120" s="10" customFormat="1" ht="15"/>
    <row r="121" s="10" customFormat="1" ht="15"/>
    <row r="122" s="10" customFormat="1" ht="15"/>
    <row r="123" s="10" customFormat="1" ht="15"/>
    <row r="124" s="10" customFormat="1" ht="15"/>
    <row r="125" s="10" customFormat="1" ht="15"/>
    <row r="126" s="10" customFormat="1" ht="15"/>
    <row r="127" s="10" customFormat="1" ht="15"/>
    <row r="128" s="10" customFormat="1" ht="15"/>
    <row r="129" s="10" customFormat="1" ht="15"/>
    <row r="130" s="10" customFormat="1" ht="15"/>
    <row r="131" s="10" customFormat="1" ht="15"/>
    <row r="132" s="10" customFormat="1" ht="15"/>
    <row r="133" s="10" customFormat="1" ht="15"/>
    <row r="134" s="10" customFormat="1" ht="15"/>
    <row r="135" s="10" customFormat="1" ht="15"/>
    <row r="136" s="10" customFormat="1" ht="15"/>
    <row r="137" s="10" customFormat="1" ht="15"/>
    <row r="138" s="10" customFormat="1" ht="15"/>
    <row r="139" s="10" customFormat="1" ht="15"/>
    <row r="140" s="10" customFormat="1" ht="15"/>
    <row r="141" s="10" customFormat="1" ht="15"/>
    <row r="142" s="10" customFormat="1" ht="15"/>
    <row r="143" s="10" customFormat="1" ht="15"/>
    <row r="144" s="10" customFormat="1" ht="15"/>
    <row r="145" s="10" customFormat="1" ht="15"/>
    <row r="146" s="10" customFormat="1" ht="15"/>
    <row r="147" s="10" customFormat="1" ht="15"/>
    <row r="148" s="10" customFormat="1" ht="15"/>
    <row r="149" s="10" customFormat="1" ht="15"/>
    <row r="150" s="10" customFormat="1" ht="15"/>
    <row r="151" s="10" customFormat="1" ht="15"/>
    <row r="152" s="10" customFormat="1" ht="15"/>
    <row r="153" s="10" customFormat="1" ht="15"/>
    <row r="154" s="10" customFormat="1" ht="15"/>
    <row r="155" s="10" customFormat="1" ht="15"/>
    <row r="156" s="10" customFormat="1" ht="15"/>
    <row r="157" s="10" customFormat="1" ht="15"/>
    <row r="158" s="10" customFormat="1" ht="15"/>
    <row r="159" s="10" customFormat="1" ht="15"/>
    <row r="160" s="10" customFormat="1" ht="15"/>
    <row r="161" s="10" customFormat="1" ht="15"/>
    <row r="162" s="10" customFormat="1" ht="15"/>
    <row r="163" s="10" customFormat="1" ht="15"/>
    <row r="164" s="10" customFormat="1" ht="15"/>
    <row r="165" s="10" customFormat="1" ht="15"/>
    <row r="166" s="10" customFormat="1" ht="15"/>
    <row r="167" s="10" customFormat="1" ht="15"/>
    <row r="168" s="10" customFormat="1" ht="15"/>
    <row r="169" s="10" customFormat="1" ht="15"/>
    <row r="170" s="10" customFormat="1" ht="15"/>
    <row r="171" s="10" customFormat="1" ht="15"/>
    <row r="172" s="10" customFormat="1" ht="15"/>
    <row r="173" s="10" customFormat="1" ht="15"/>
    <row r="174" s="10" customFormat="1" ht="15"/>
    <row r="175" s="10" customFormat="1" ht="15"/>
    <row r="176" s="10" customFormat="1" ht="15"/>
    <row r="177" spans="4:11" s="10" customFormat="1" ht="15"/>
    <row r="178" spans="4:11" s="10" customFormat="1" ht="15"/>
    <row r="179" spans="4:11" s="10" customFormat="1" ht="15"/>
    <row r="180" spans="4:11" s="10" customFormat="1" ht="15"/>
    <row r="181" spans="4:11" s="10" customFormat="1" ht="15"/>
    <row r="182" spans="4:11" ht="15">
      <c r="D182" s="10"/>
      <c r="E182" s="10"/>
      <c r="F182" s="10"/>
      <c r="G182" s="10"/>
      <c r="H182" s="10"/>
      <c r="I182" s="10"/>
      <c r="J182" s="10"/>
      <c r="K182" s="10"/>
    </row>
    <row r="183" spans="4:11" ht="15">
      <c r="D183" s="10"/>
      <c r="E183" s="10"/>
      <c r="F183" s="10"/>
      <c r="G183" s="10"/>
      <c r="H183" s="10"/>
      <c r="I183" s="10"/>
      <c r="J183" s="10"/>
      <c r="K183" s="10"/>
    </row>
    <row r="184" spans="4:11" ht="15">
      <c r="D184" s="10"/>
      <c r="E184" s="10"/>
      <c r="F184" s="10"/>
      <c r="G184" s="10"/>
      <c r="H184" s="10"/>
      <c r="I184" s="10"/>
      <c r="J184" s="10"/>
      <c r="K184" s="10"/>
    </row>
    <row r="185" spans="4:11" ht="15">
      <c r="D185" s="10"/>
      <c r="E185" s="10"/>
      <c r="F185" s="10"/>
      <c r="G185" s="10"/>
      <c r="H185" s="10"/>
      <c r="I185" s="10"/>
      <c r="J185" s="10"/>
      <c r="K185" s="10"/>
    </row>
    <row r="186" spans="4:11" ht="15">
      <c r="D186" s="10"/>
      <c r="E186" s="10"/>
      <c r="F186" s="10"/>
      <c r="G186" s="10"/>
      <c r="H186" s="10"/>
      <c r="I186" s="10"/>
      <c r="J186" s="10"/>
      <c r="K186" s="10"/>
    </row>
    <row r="187" spans="4:11" ht="15">
      <c r="D187" s="10"/>
      <c r="E187" s="10"/>
      <c r="F187" s="10"/>
      <c r="G187" s="10"/>
      <c r="H187" s="10"/>
      <c r="I187" s="10"/>
      <c r="J187" s="10"/>
      <c r="K187" s="10"/>
    </row>
    <row r="188" spans="4:11" ht="15">
      <c r="D188" s="10"/>
      <c r="E188" s="10"/>
      <c r="F188" s="10"/>
      <c r="G188" s="10"/>
      <c r="H188" s="10"/>
      <c r="I188" s="10"/>
      <c r="J188" s="10"/>
      <c r="K188" s="10"/>
    </row>
  </sheetData>
  <phoneticPr fontId="0" type="noConversion"/>
  <pageMargins left="0.39370078740157483" right="0.19685039370078741" top="0.59055118110236227" bottom="0.78740157480314965" header="0" footer="0"/>
  <pageSetup paperSize="9" scale="72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R1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04.25">
      <c r="A4" s="179"/>
      <c r="M4" s="38"/>
      <c r="N4" s="59" t="s">
        <v>379</v>
      </c>
      <c r="O4" s="38" t="s">
        <v>532</v>
      </c>
      <c r="P4" s="38" t="s">
        <v>437</v>
      </c>
      <c r="Q4" s="38" t="s">
        <v>471</v>
      </c>
      <c r="R4" s="38" t="s">
        <v>489</v>
      </c>
      <c r="S4" s="38" t="s">
        <v>490</v>
      </c>
      <c r="U4" s="38"/>
      <c r="V4" s="61" t="s">
        <v>530</v>
      </c>
      <c r="Y4" s="38"/>
      <c r="Z4" s="38" t="s">
        <v>491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1" t="s">
        <v>8</v>
      </c>
      <c r="C7" s="17" t="s">
        <v>9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4">
        <v>10</v>
      </c>
      <c r="O7" s="14">
        <v>10</v>
      </c>
      <c r="P7" s="14">
        <v>10</v>
      </c>
      <c r="Q7" s="14">
        <v>8</v>
      </c>
      <c r="R7" s="14">
        <v>9</v>
      </c>
      <c r="S7" s="14">
        <v>10</v>
      </c>
      <c r="T7" s="46"/>
      <c r="U7" s="145">
        <f>TRUNC(AVERAGE(N7:T7),2)</f>
        <v>9.5</v>
      </c>
      <c r="V7" s="46">
        <v>10</v>
      </c>
      <c r="W7" s="46"/>
      <c r="X7" s="46"/>
      <c r="Y7" s="145">
        <f t="shared" ref="Y7:Y39" si="0">TRUNC(AVERAGE(V7:X7),2)</f>
        <v>10</v>
      </c>
      <c r="Z7" s="14">
        <v>10</v>
      </c>
      <c r="AA7" s="46"/>
      <c r="AB7" s="46"/>
      <c r="AC7" s="145">
        <f t="shared" ref="AC7:AC39" si="1">TRUNC(AVERAGE(Z7:AB7),2)</f>
        <v>10</v>
      </c>
      <c r="AD7" s="136">
        <f>TRUNC(AVERAGE(U7,Y7,AC7),2)</f>
        <v>9.83</v>
      </c>
      <c r="AE7" s="46">
        <f>TRUNC((AD7*0.8),2)</f>
        <v>7.86</v>
      </c>
      <c r="AF7" s="14">
        <v>8</v>
      </c>
      <c r="AG7" s="14">
        <f>TRUNC((AF7*0.2),2)</f>
        <v>1.6</v>
      </c>
      <c r="AH7" s="46">
        <f>TRUNC((AE7+AG7),2)</f>
        <v>9.4600000000000009</v>
      </c>
    </row>
    <row r="8" spans="1:34" s="43" customFormat="1" ht="18" customHeight="1">
      <c r="A8" s="182">
        <v>2</v>
      </c>
      <c r="B8" s="19" t="s">
        <v>299</v>
      </c>
      <c r="C8" s="17" t="s">
        <v>300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4">
        <v>10</v>
      </c>
      <c r="O8" s="14">
        <v>10</v>
      </c>
      <c r="P8" s="14">
        <v>10</v>
      </c>
      <c r="Q8" s="14">
        <v>9.5</v>
      </c>
      <c r="R8" s="14">
        <v>10</v>
      </c>
      <c r="S8" s="14">
        <v>10</v>
      </c>
      <c r="T8" s="46"/>
      <c r="U8" s="145">
        <f t="shared" ref="U8:U39" si="3">TRUNC(AVERAGE(N8:T8),2)</f>
        <v>9.91</v>
      </c>
      <c r="V8" s="46">
        <v>10</v>
      </c>
      <c r="W8" s="46"/>
      <c r="X8" s="46"/>
      <c r="Y8" s="145">
        <f t="shared" si="0"/>
        <v>10</v>
      </c>
      <c r="Z8" s="14">
        <v>9</v>
      </c>
      <c r="AA8" s="46"/>
      <c r="AB8" s="46"/>
      <c r="AC8" s="145">
        <f t="shared" si="1"/>
        <v>9</v>
      </c>
      <c r="AD8" s="136">
        <f t="shared" ref="AD8:AD27" si="4">TRUNC(AVERAGE(U8,Y8,AC8),2)</f>
        <v>9.6300000000000008</v>
      </c>
      <c r="AE8" s="46">
        <f t="shared" ref="AE8:AE39" si="5">TRUNC((AD8*0.8),2)</f>
        <v>7.7</v>
      </c>
      <c r="AF8" s="14">
        <v>10</v>
      </c>
      <c r="AG8" s="14">
        <f t="shared" ref="AG8:AG39" si="6">TRUNC((AF8*0.2),2)</f>
        <v>2</v>
      </c>
      <c r="AH8" s="46">
        <f t="shared" ref="AH8:AH39" si="7">TRUNC((AE8+AG8),2)</f>
        <v>9.6999999999999993</v>
      </c>
    </row>
    <row r="9" spans="1:34" s="43" customFormat="1" ht="18" customHeight="1">
      <c r="A9" s="182">
        <v>3</v>
      </c>
      <c r="B9" s="19" t="s">
        <v>249</v>
      </c>
      <c r="C9" s="17" t="s">
        <v>250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4">
        <v>10</v>
      </c>
      <c r="O9" s="14">
        <v>10</v>
      </c>
      <c r="P9" s="14">
        <v>9</v>
      </c>
      <c r="Q9" s="14">
        <v>10</v>
      </c>
      <c r="R9" s="14">
        <v>10</v>
      </c>
      <c r="S9" s="14">
        <v>10</v>
      </c>
      <c r="T9" s="46"/>
      <c r="U9" s="145">
        <f t="shared" si="3"/>
        <v>9.83</v>
      </c>
      <c r="V9" s="46">
        <v>10</v>
      </c>
      <c r="W9" s="46"/>
      <c r="X9" s="46"/>
      <c r="Y9" s="145">
        <f t="shared" si="0"/>
        <v>10</v>
      </c>
      <c r="Z9" s="14">
        <v>10</v>
      </c>
      <c r="AA9" s="46"/>
      <c r="AB9" s="46"/>
      <c r="AC9" s="145">
        <f t="shared" si="1"/>
        <v>10</v>
      </c>
      <c r="AD9" s="136">
        <f t="shared" si="4"/>
        <v>9.94</v>
      </c>
      <c r="AE9" s="46">
        <f t="shared" si="5"/>
        <v>7.95</v>
      </c>
      <c r="AF9" s="14">
        <v>10</v>
      </c>
      <c r="AG9" s="14">
        <f t="shared" si="6"/>
        <v>2</v>
      </c>
      <c r="AH9" s="46">
        <f t="shared" si="7"/>
        <v>9.9499999999999993</v>
      </c>
    </row>
    <row r="10" spans="1:34" s="43" customFormat="1" ht="18" customHeight="1">
      <c r="A10" s="182">
        <v>4</v>
      </c>
      <c r="B10" s="16" t="s">
        <v>186</v>
      </c>
      <c r="C10" s="17" t="s">
        <v>187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4">
        <v>10</v>
      </c>
      <c r="O10" s="14">
        <v>9</v>
      </c>
      <c r="P10" s="14">
        <v>10</v>
      </c>
      <c r="Q10" s="14">
        <v>10</v>
      </c>
      <c r="R10" s="14">
        <v>10</v>
      </c>
      <c r="S10" s="14">
        <v>10</v>
      </c>
      <c r="T10" s="46"/>
      <c r="U10" s="145">
        <f t="shared" si="3"/>
        <v>9.83</v>
      </c>
      <c r="V10" s="46">
        <v>10</v>
      </c>
      <c r="W10" s="46"/>
      <c r="X10" s="46"/>
      <c r="Y10" s="145">
        <f t="shared" si="0"/>
        <v>10</v>
      </c>
      <c r="Z10" s="14">
        <v>10</v>
      </c>
      <c r="AA10" s="46"/>
      <c r="AB10" s="46"/>
      <c r="AC10" s="145">
        <f t="shared" si="1"/>
        <v>10</v>
      </c>
      <c r="AD10" s="136">
        <f t="shared" si="4"/>
        <v>9.94</v>
      </c>
      <c r="AE10" s="46">
        <f t="shared" si="5"/>
        <v>7.95</v>
      </c>
      <c r="AF10" s="14">
        <v>10</v>
      </c>
      <c r="AG10" s="14">
        <f t="shared" si="6"/>
        <v>2</v>
      </c>
      <c r="AH10" s="46">
        <f t="shared" si="7"/>
        <v>9.9499999999999993</v>
      </c>
    </row>
    <row r="11" spans="1:34" s="43" customFormat="1" ht="18" customHeight="1">
      <c r="A11" s="182">
        <v>5</v>
      </c>
      <c r="B11" s="16" t="s">
        <v>391</v>
      </c>
      <c r="C11" s="17" t="s">
        <v>392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4">
        <v>9</v>
      </c>
      <c r="O11" s="14">
        <v>9</v>
      </c>
      <c r="P11" s="14">
        <v>9</v>
      </c>
      <c r="Q11" s="14">
        <v>9.5</v>
      </c>
      <c r="R11" s="14">
        <v>10</v>
      </c>
      <c r="S11" s="14">
        <v>10</v>
      </c>
      <c r="T11" s="46"/>
      <c r="U11" s="145">
        <f t="shared" si="3"/>
        <v>9.41</v>
      </c>
      <c r="V11" s="46">
        <v>10</v>
      </c>
      <c r="W11" s="46"/>
      <c r="X11" s="46"/>
      <c r="Y11" s="145">
        <f t="shared" si="0"/>
        <v>10</v>
      </c>
      <c r="Z11" s="14">
        <v>10</v>
      </c>
      <c r="AA11" s="46"/>
      <c r="AB11" s="46"/>
      <c r="AC11" s="145">
        <f t="shared" si="1"/>
        <v>10</v>
      </c>
      <c r="AD11" s="136">
        <f t="shared" si="4"/>
        <v>9.8000000000000007</v>
      </c>
      <c r="AE11" s="46">
        <f t="shared" si="5"/>
        <v>7.84</v>
      </c>
      <c r="AF11" s="14">
        <v>10</v>
      </c>
      <c r="AG11" s="14">
        <f t="shared" si="6"/>
        <v>2</v>
      </c>
      <c r="AH11" s="46">
        <f t="shared" si="7"/>
        <v>9.84</v>
      </c>
    </row>
    <row r="12" spans="1:34" s="43" customFormat="1" ht="18" customHeight="1">
      <c r="A12" s="182">
        <v>6</v>
      </c>
      <c r="B12" s="20" t="s">
        <v>348</v>
      </c>
      <c r="C12" s="20" t="s">
        <v>349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4">
        <v>9</v>
      </c>
      <c r="O12" s="14">
        <v>10</v>
      </c>
      <c r="P12" s="14">
        <v>9</v>
      </c>
      <c r="Q12" s="14">
        <v>9</v>
      </c>
      <c r="R12" s="14">
        <v>10</v>
      </c>
      <c r="S12" s="14">
        <v>10</v>
      </c>
      <c r="T12" s="46"/>
      <c r="U12" s="145">
        <f t="shared" si="3"/>
        <v>9.5</v>
      </c>
      <c r="V12" s="46">
        <v>10</v>
      </c>
      <c r="W12" s="46"/>
      <c r="X12" s="46"/>
      <c r="Y12" s="145">
        <f t="shared" si="0"/>
        <v>10</v>
      </c>
      <c r="Z12" s="14">
        <v>10</v>
      </c>
      <c r="AA12" s="46"/>
      <c r="AB12" s="46"/>
      <c r="AC12" s="145">
        <f t="shared" si="1"/>
        <v>10</v>
      </c>
      <c r="AD12" s="136">
        <f t="shared" si="4"/>
        <v>9.83</v>
      </c>
      <c r="AE12" s="46">
        <f t="shared" si="5"/>
        <v>7.86</v>
      </c>
      <c r="AF12" s="14">
        <v>10</v>
      </c>
      <c r="AG12" s="14">
        <f t="shared" si="6"/>
        <v>2</v>
      </c>
      <c r="AH12" s="46">
        <f t="shared" si="7"/>
        <v>9.86</v>
      </c>
    </row>
    <row r="13" spans="1:34" s="43" customFormat="1" ht="18" customHeight="1">
      <c r="A13" s="182">
        <v>7</v>
      </c>
      <c r="B13" s="31" t="s">
        <v>293</v>
      </c>
      <c r="C13" s="17" t="s">
        <v>294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4">
        <v>7</v>
      </c>
      <c r="O13" s="14">
        <v>9</v>
      </c>
      <c r="P13" s="14">
        <v>5</v>
      </c>
      <c r="Q13" s="14">
        <v>8</v>
      </c>
      <c r="R13" s="14">
        <v>10</v>
      </c>
      <c r="S13" s="14">
        <v>10</v>
      </c>
      <c r="T13" s="46"/>
      <c r="U13" s="145">
        <f t="shared" si="3"/>
        <v>8.16</v>
      </c>
      <c r="V13" s="46">
        <v>9</v>
      </c>
      <c r="W13" s="46"/>
      <c r="X13" s="46"/>
      <c r="Y13" s="145">
        <f t="shared" si="0"/>
        <v>9</v>
      </c>
      <c r="Z13" s="14">
        <v>9</v>
      </c>
      <c r="AA13" s="46"/>
      <c r="AB13" s="46"/>
      <c r="AC13" s="145">
        <f t="shared" si="1"/>
        <v>9</v>
      </c>
      <c r="AD13" s="136">
        <f t="shared" si="4"/>
        <v>8.7200000000000006</v>
      </c>
      <c r="AE13" s="46">
        <f t="shared" si="5"/>
        <v>6.97</v>
      </c>
      <c r="AF13" s="14">
        <v>8</v>
      </c>
      <c r="AG13" s="14">
        <f t="shared" si="6"/>
        <v>1.6</v>
      </c>
      <c r="AH13" s="46">
        <f t="shared" si="7"/>
        <v>8.57</v>
      </c>
    </row>
    <row r="14" spans="1:34" s="43" customFormat="1" ht="18" customHeight="1">
      <c r="A14" s="182">
        <v>8</v>
      </c>
      <c r="B14" s="21" t="s">
        <v>25</v>
      </c>
      <c r="C14" s="17" t="s">
        <v>171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4">
        <v>8</v>
      </c>
      <c r="O14" s="14">
        <v>9</v>
      </c>
      <c r="P14" s="14">
        <v>10</v>
      </c>
      <c r="Q14" s="14">
        <v>3</v>
      </c>
      <c r="R14" s="14">
        <v>10</v>
      </c>
      <c r="S14" s="14">
        <v>10</v>
      </c>
      <c r="T14" s="46"/>
      <c r="U14" s="145">
        <f t="shared" si="3"/>
        <v>8.33</v>
      </c>
      <c r="V14" s="46">
        <v>9</v>
      </c>
      <c r="W14" s="46"/>
      <c r="X14" s="46"/>
      <c r="Y14" s="145">
        <f t="shared" si="0"/>
        <v>9</v>
      </c>
      <c r="Z14" s="14">
        <v>9</v>
      </c>
      <c r="AA14" s="46"/>
      <c r="AB14" s="46"/>
      <c r="AC14" s="145">
        <f t="shared" si="1"/>
        <v>9</v>
      </c>
      <c r="AD14" s="136">
        <f t="shared" si="4"/>
        <v>8.77</v>
      </c>
      <c r="AE14" s="46">
        <f t="shared" si="5"/>
        <v>7.01</v>
      </c>
      <c r="AF14" s="14">
        <v>10</v>
      </c>
      <c r="AG14" s="14">
        <f t="shared" si="6"/>
        <v>2</v>
      </c>
      <c r="AH14" s="46">
        <f t="shared" si="7"/>
        <v>9.01</v>
      </c>
    </row>
    <row r="15" spans="1:34" s="43" customFormat="1" ht="18" customHeight="1">
      <c r="A15" s="182">
        <v>9</v>
      </c>
      <c r="B15" s="19" t="s">
        <v>272</v>
      </c>
      <c r="C15" s="17" t="s">
        <v>273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4">
        <v>8</v>
      </c>
      <c r="O15" s="14">
        <v>8</v>
      </c>
      <c r="P15" s="14">
        <v>9</v>
      </c>
      <c r="Q15" s="14">
        <v>6</v>
      </c>
      <c r="R15" s="14">
        <v>9</v>
      </c>
      <c r="S15" s="14">
        <v>10</v>
      </c>
      <c r="T15" s="46"/>
      <c r="U15" s="145">
        <f t="shared" si="3"/>
        <v>8.33</v>
      </c>
      <c r="V15" s="46">
        <v>9</v>
      </c>
      <c r="W15" s="46"/>
      <c r="X15" s="46"/>
      <c r="Y15" s="145">
        <f t="shared" si="0"/>
        <v>9</v>
      </c>
      <c r="Z15" s="14">
        <v>9</v>
      </c>
      <c r="AA15" s="46"/>
      <c r="AB15" s="46"/>
      <c r="AC15" s="145">
        <f t="shared" si="1"/>
        <v>9</v>
      </c>
      <c r="AD15" s="136">
        <f t="shared" si="4"/>
        <v>8.77</v>
      </c>
      <c r="AE15" s="46">
        <f t="shared" si="5"/>
        <v>7.01</v>
      </c>
      <c r="AF15" s="14">
        <v>6</v>
      </c>
      <c r="AG15" s="14">
        <f t="shared" si="6"/>
        <v>1.2</v>
      </c>
      <c r="AH15" s="46">
        <f t="shared" si="7"/>
        <v>8.2100000000000009</v>
      </c>
    </row>
    <row r="16" spans="1:34" s="43" customFormat="1" ht="18" customHeight="1">
      <c r="A16" s="182">
        <v>10</v>
      </c>
      <c r="B16" s="16" t="s">
        <v>232</v>
      </c>
      <c r="C16" s="17" t="s">
        <v>233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4">
        <v>9</v>
      </c>
      <c r="O16" s="14">
        <v>8</v>
      </c>
      <c r="P16" s="14" t="s">
        <v>382</v>
      </c>
      <c r="Q16" s="14">
        <v>7</v>
      </c>
      <c r="R16" s="14">
        <v>8.5</v>
      </c>
      <c r="S16" s="14">
        <v>10</v>
      </c>
      <c r="T16" s="46"/>
      <c r="U16" s="145">
        <f t="shared" si="3"/>
        <v>8.5</v>
      </c>
      <c r="V16" s="46">
        <v>9</v>
      </c>
      <c r="W16" s="46"/>
      <c r="X16" s="46"/>
      <c r="Y16" s="145">
        <f t="shared" si="0"/>
        <v>9</v>
      </c>
      <c r="Z16" s="14">
        <v>9</v>
      </c>
      <c r="AA16" s="46"/>
      <c r="AB16" s="46"/>
      <c r="AC16" s="145">
        <f t="shared" si="1"/>
        <v>9</v>
      </c>
      <c r="AD16" s="136">
        <f t="shared" si="4"/>
        <v>8.83</v>
      </c>
      <c r="AE16" s="46">
        <f t="shared" si="5"/>
        <v>7.06</v>
      </c>
      <c r="AF16" s="14">
        <v>7</v>
      </c>
      <c r="AG16" s="14">
        <f t="shared" si="6"/>
        <v>1.4</v>
      </c>
      <c r="AH16" s="46">
        <f t="shared" si="7"/>
        <v>8.4600000000000009</v>
      </c>
    </row>
    <row r="17" spans="1:34" s="43" customFormat="1" ht="18" customHeight="1">
      <c r="A17" s="182">
        <v>11</v>
      </c>
      <c r="B17" s="17" t="s">
        <v>236</v>
      </c>
      <c r="C17" s="17" t="s">
        <v>237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4">
        <v>7</v>
      </c>
      <c r="O17" s="14">
        <v>8</v>
      </c>
      <c r="P17" s="14">
        <v>9</v>
      </c>
      <c r="Q17" s="14">
        <v>8</v>
      </c>
      <c r="R17" s="14">
        <v>10</v>
      </c>
      <c r="S17" s="14">
        <v>10</v>
      </c>
      <c r="T17" s="46"/>
      <c r="U17" s="145">
        <f t="shared" si="3"/>
        <v>8.66</v>
      </c>
      <c r="V17" s="46">
        <v>9</v>
      </c>
      <c r="W17" s="46"/>
      <c r="X17" s="46"/>
      <c r="Y17" s="145">
        <f t="shared" si="0"/>
        <v>9</v>
      </c>
      <c r="Z17" s="14">
        <v>10</v>
      </c>
      <c r="AA17" s="46"/>
      <c r="AB17" s="46"/>
      <c r="AC17" s="145">
        <f t="shared" si="1"/>
        <v>10</v>
      </c>
      <c r="AD17" s="136">
        <f t="shared" si="4"/>
        <v>9.2200000000000006</v>
      </c>
      <c r="AE17" s="46">
        <f t="shared" si="5"/>
        <v>7.37</v>
      </c>
      <c r="AF17" s="14">
        <v>9</v>
      </c>
      <c r="AG17" s="14">
        <f t="shared" si="6"/>
        <v>1.8</v>
      </c>
      <c r="AH17" s="46">
        <f t="shared" si="7"/>
        <v>9.17</v>
      </c>
    </row>
    <row r="18" spans="1:34" s="43" customFormat="1" ht="18" customHeight="1">
      <c r="A18" s="182">
        <v>12</v>
      </c>
      <c r="B18" s="21" t="s">
        <v>12</v>
      </c>
      <c r="C18" s="17" t="s">
        <v>13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4">
        <v>8</v>
      </c>
      <c r="O18" s="14">
        <v>9</v>
      </c>
      <c r="P18" s="14">
        <v>8</v>
      </c>
      <c r="Q18" s="14">
        <v>9.5</v>
      </c>
      <c r="R18" s="14">
        <v>10</v>
      </c>
      <c r="S18" s="14">
        <v>10</v>
      </c>
      <c r="T18" s="46"/>
      <c r="U18" s="145">
        <f t="shared" si="3"/>
        <v>9.08</v>
      </c>
      <c r="V18" s="46">
        <v>10</v>
      </c>
      <c r="W18" s="46"/>
      <c r="X18" s="46"/>
      <c r="Y18" s="145">
        <f t="shared" si="0"/>
        <v>10</v>
      </c>
      <c r="Z18" s="14">
        <v>10</v>
      </c>
      <c r="AA18" s="46"/>
      <c r="AB18" s="46"/>
      <c r="AC18" s="145">
        <f t="shared" si="1"/>
        <v>10</v>
      </c>
      <c r="AD18" s="136">
        <f t="shared" si="4"/>
        <v>9.69</v>
      </c>
      <c r="AE18" s="46">
        <f t="shared" si="5"/>
        <v>7.75</v>
      </c>
      <c r="AF18" s="14">
        <v>8</v>
      </c>
      <c r="AG18" s="14">
        <f t="shared" si="6"/>
        <v>1.6</v>
      </c>
      <c r="AH18" s="46">
        <f t="shared" si="7"/>
        <v>9.35</v>
      </c>
    </row>
    <row r="19" spans="1:34" s="43" customFormat="1" ht="18" customHeight="1">
      <c r="A19" s="182">
        <v>13</v>
      </c>
      <c r="B19" s="21" t="s">
        <v>10</v>
      </c>
      <c r="C19" s="17" t="s">
        <v>169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4">
        <v>6</v>
      </c>
      <c r="O19" s="14">
        <v>7</v>
      </c>
      <c r="P19" s="14">
        <v>9</v>
      </c>
      <c r="Q19" s="14">
        <v>7</v>
      </c>
      <c r="R19" s="14">
        <v>8</v>
      </c>
      <c r="S19" s="14">
        <v>10</v>
      </c>
      <c r="T19" s="46"/>
      <c r="U19" s="145">
        <f t="shared" si="3"/>
        <v>7.83</v>
      </c>
      <c r="V19" s="46">
        <v>9</v>
      </c>
      <c r="W19" s="46"/>
      <c r="X19" s="46"/>
      <c r="Y19" s="145">
        <f t="shared" si="0"/>
        <v>9</v>
      </c>
      <c r="Z19" s="14">
        <v>9</v>
      </c>
      <c r="AA19" s="46"/>
      <c r="AB19" s="46"/>
      <c r="AC19" s="145">
        <f t="shared" si="1"/>
        <v>9</v>
      </c>
      <c r="AD19" s="136">
        <f t="shared" si="4"/>
        <v>8.61</v>
      </c>
      <c r="AE19" s="46">
        <f t="shared" si="5"/>
        <v>6.88</v>
      </c>
      <c r="AF19" s="14">
        <v>6</v>
      </c>
      <c r="AG19" s="14">
        <f t="shared" si="6"/>
        <v>1.2</v>
      </c>
      <c r="AH19" s="46">
        <f t="shared" si="7"/>
        <v>8.08</v>
      </c>
    </row>
    <row r="20" spans="1:34" s="43" customFormat="1" ht="18" customHeight="1">
      <c r="A20" s="182">
        <v>14</v>
      </c>
      <c r="B20" s="16" t="s">
        <v>190</v>
      </c>
      <c r="C20" s="17" t="s">
        <v>191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4">
        <v>8</v>
      </c>
      <c r="O20" s="14">
        <v>7</v>
      </c>
      <c r="P20" s="14">
        <v>9</v>
      </c>
      <c r="Q20" s="14">
        <v>8</v>
      </c>
      <c r="R20" s="14">
        <v>10</v>
      </c>
      <c r="S20" s="14">
        <v>10</v>
      </c>
      <c r="T20" s="46"/>
      <c r="U20" s="145">
        <f t="shared" si="3"/>
        <v>8.66</v>
      </c>
      <c r="V20" s="46">
        <v>9</v>
      </c>
      <c r="W20" s="46"/>
      <c r="X20" s="46"/>
      <c r="Y20" s="145">
        <f t="shared" si="0"/>
        <v>9</v>
      </c>
      <c r="Z20" s="14">
        <v>10</v>
      </c>
      <c r="AA20" s="46"/>
      <c r="AB20" s="46"/>
      <c r="AC20" s="145">
        <f t="shared" si="1"/>
        <v>10</v>
      </c>
      <c r="AD20" s="136">
        <f t="shared" si="4"/>
        <v>9.2200000000000006</v>
      </c>
      <c r="AE20" s="46">
        <f t="shared" si="5"/>
        <v>7.37</v>
      </c>
      <c r="AF20" s="14">
        <v>8</v>
      </c>
      <c r="AG20" s="14">
        <f t="shared" si="6"/>
        <v>1.6</v>
      </c>
      <c r="AH20" s="46">
        <f t="shared" si="7"/>
        <v>8.9700000000000006</v>
      </c>
    </row>
    <row r="21" spans="1:34" s="43" customFormat="1" ht="18" customHeight="1">
      <c r="A21" s="182">
        <v>15</v>
      </c>
      <c r="B21" s="16" t="s">
        <v>230</v>
      </c>
      <c r="C21" s="17" t="s">
        <v>231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4">
        <v>9</v>
      </c>
      <c r="O21" s="14">
        <v>9</v>
      </c>
      <c r="P21" s="14">
        <v>8</v>
      </c>
      <c r="Q21" s="14">
        <v>9</v>
      </c>
      <c r="R21" s="14">
        <v>9.5</v>
      </c>
      <c r="S21" s="14">
        <v>10</v>
      </c>
      <c r="T21" s="46"/>
      <c r="U21" s="145">
        <f t="shared" si="3"/>
        <v>9.08</v>
      </c>
      <c r="V21" s="46">
        <v>10</v>
      </c>
      <c r="W21" s="46"/>
      <c r="X21" s="46"/>
      <c r="Y21" s="145">
        <f t="shared" si="0"/>
        <v>10</v>
      </c>
      <c r="Z21" s="14">
        <v>10</v>
      </c>
      <c r="AA21" s="46"/>
      <c r="AB21" s="46"/>
      <c r="AC21" s="145">
        <f t="shared" si="1"/>
        <v>10</v>
      </c>
      <c r="AD21" s="136">
        <f t="shared" si="4"/>
        <v>9.69</v>
      </c>
      <c r="AE21" s="46">
        <f t="shared" si="5"/>
        <v>7.75</v>
      </c>
      <c r="AF21" s="14">
        <v>7</v>
      </c>
      <c r="AG21" s="14">
        <f t="shared" si="6"/>
        <v>1.4</v>
      </c>
      <c r="AH21" s="46">
        <f t="shared" si="7"/>
        <v>9.15</v>
      </c>
    </row>
    <row r="22" spans="1:34" s="43" customFormat="1" ht="18" customHeight="1">
      <c r="A22" s="182">
        <v>16</v>
      </c>
      <c r="B22" s="21" t="s">
        <v>23</v>
      </c>
      <c r="C22" s="17" t="s">
        <v>24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4">
        <v>10</v>
      </c>
      <c r="O22" s="14">
        <v>9</v>
      </c>
      <c r="P22" s="14">
        <v>10</v>
      </c>
      <c r="Q22" s="14">
        <v>10</v>
      </c>
      <c r="R22" s="14">
        <v>10</v>
      </c>
      <c r="S22" s="14">
        <v>10</v>
      </c>
      <c r="T22" s="46"/>
      <c r="U22" s="145">
        <f t="shared" si="3"/>
        <v>9.83</v>
      </c>
      <c r="V22" s="46">
        <v>10</v>
      </c>
      <c r="W22" s="46"/>
      <c r="X22" s="46"/>
      <c r="Y22" s="145">
        <f t="shared" si="0"/>
        <v>10</v>
      </c>
      <c r="Z22" s="14">
        <v>10</v>
      </c>
      <c r="AA22" s="46"/>
      <c r="AB22" s="46"/>
      <c r="AC22" s="145">
        <f t="shared" si="1"/>
        <v>10</v>
      </c>
      <c r="AD22" s="136">
        <f t="shared" si="4"/>
        <v>9.94</v>
      </c>
      <c r="AE22" s="46">
        <f t="shared" si="5"/>
        <v>7.95</v>
      </c>
      <c r="AF22" s="14">
        <v>10</v>
      </c>
      <c r="AG22" s="14">
        <f t="shared" si="6"/>
        <v>2</v>
      </c>
      <c r="AH22" s="46">
        <f t="shared" si="7"/>
        <v>9.9499999999999993</v>
      </c>
    </row>
    <row r="23" spans="1:34" s="43" customFormat="1" ht="18" customHeight="1">
      <c r="A23" s="182">
        <v>17</v>
      </c>
      <c r="B23" s="21" t="s">
        <v>364</v>
      </c>
      <c r="C23" s="17" t="s">
        <v>365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4">
        <v>7</v>
      </c>
      <c r="O23" s="14" t="s">
        <v>492</v>
      </c>
      <c r="P23" s="14">
        <v>7</v>
      </c>
      <c r="Q23" s="14">
        <v>6</v>
      </c>
      <c r="R23" s="14">
        <v>10</v>
      </c>
      <c r="S23" s="14">
        <v>10</v>
      </c>
      <c r="T23" s="46"/>
      <c r="U23" s="145">
        <f t="shared" si="3"/>
        <v>8</v>
      </c>
      <c r="V23" s="46">
        <v>9</v>
      </c>
      <c r="W23" s="46"/>
      <c r="X23" s="46"/>
      <c r="Y23" s="145">
        <f t="shared" si="0"/>
        <v>9</v>
      </c>
      <c r="Z23" s="14">
        <v>9</v>
      </c>
      <c r="AA23" s="46"/>
      <c r="AB23" s="46"/>
      <c r="AC23" s="145">
        <f t="shared" si="1"/>
        <v>9</v>
      </c>
      <c r="AD23" s="136">
        <f t="shared" si="4"/>
        <v>8.66</v>
      </c>
      <c r="AE23" s="46">
        <f t="shared" si="5"/>
        <v>6.92</v>
      </c>
      <c r="AF23" s="14">
        <v>8</v>
      </c>
      <c r="AG23" s="14">
        <f t="shared" si="6"/>
        <v>1.6</v>
      </c>
      <c r="AH23" s="46">
        <f t="shared" si="7"/>
        <v>8.52</v>
      </c>
    </row>
    <row r="24" spans="1:34" s="43" customFormat="1" ht="18" customHeight="1">
      <c r="A24" s="182">
        <v>18</v>
      </c>
      <c r="B24" s="19" t="s">
        <v>262</v>
      </c>
      <c r="C24" s="17" t="s">
        <v>267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4">
        <v>9</v>
      </c>
      <c r="O24" s="14">
        <v>9</v>
      </c>
      <c r="P24" s="14">
        <v>9</v>
      </c>
      <c r="Q24" s="14">
        <v>9</v>
      </c>
      <c r="R24" s="14">
        <v>9</v>
      </c>
      <c r="S24" s="14">
        <v>9</v>
      </c>
      <c r="T24" s="46"/>
      <c r="U24" s="145">
        <f t="shared" si="3"/>
        <v>9</v>
      </c>
      <c r="V24" s="46">
        <v>10</v>
      </c>
      <c r="W24" s="46"/>
      <c r="X24" s="46"/>
      <c r="Y24" s="145">
        <f t="shared" si="0"/>
        <v>10</v>
      </c>
      <c r="Z24" s="14">
        <v>9</v>
      </c>
      <c r="AA24" s="46"/>
      <c r="AB24" s="46"/>
      <c r="AC24" s="145">
        <f t="shared" si="1"/>
        <v>9</v>
      </c>
      <c r="AD24" s="136">
        <f t="shared" si="4"/>
        <v>9.33</v>
      </c>
      <c r="AE24" s="46">
        <f t="shared" si="5"/>
        <v>7.46</v>
      </c>
      <c r="AF24" s="14">
        <v>10</v>
      </c>
      <c r="AG24" s="14">
        <f t="shared" si="6"/>
        <v>2</v>
      </c>
      <c r="AH24" s="46">
        <f t="shared" si="7"/>
        <v>9.4600000000000009</v>
      </c>
    </row>
    <row r="25" spans="1:34" s="43" customFormat="1" ht="18" customHeight="1">
      <c r="A25" s="182">
        <v>19</v>
      </c>
      <c r="B25" s="21" t="s">
        <v>11</v>
      </c>
      <c r="C25" s="24" t="s">
        <v>170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4">
        <v>8</v>
      </c>
      <c r="O25" s="14">
        <v>10</v>
      </c>
      <c r="P25" s="14">
        <v>10</v>
      </c>
      <c r="Q25" s="14">
        <v>10</v>
      </c>
      <c r="R25" s="14">
        <v>10</v>
      </c>
      <c r="S25" s="14">
        <v>10</v>
      </c>
      <c r="T25" s="46"/>
      <c r="U25" s="145">
        <f t="shared" si="3"/>
        <v>9.66</v>
      </c>
      <c r="V25" s="46">
        <v>10</v>
      </c>
      <c r="W25" s="46"/>
      <c r="X25" s="46"/>
      <c r="Y25" s="145">
        <f t="shared" si="0"/>
        <v>10</v>
      </c>
      <c r="Z25" s="14">
        <v>9</v>
      </c>
      <c r="AA25" s="46"/>
      <c r="AB25" s="46"/>
      <c r="AC25" s="145">
        <f t="shared" si="1"/>
        <v>9</v>
      </c>
      <c r="AD25" s="136">
        <f t="shared" si="4"/>
        <v>9.5500000000000007</v>
      </c>
      <c r="AE25" s="46">
        <f t="shared" si="5"/>
        <v>7.64</v>
      </c>
      <c r="AF25" s="14">
        <v>10</v>
      </c>
      <c r="AG25" s="14">
        <f t="shared" si="6"/>
        <v>2</v>
      </c>
      <c r="AH25" s="46">
        <f t="shared" si="7"/>
        <v>9.64</v>
      </c>
    </row>
    <row r="26" spans="1:34" s="43" customFormat="1" ht="18" customHeight="1">
      <c r="A26" s="182">
        <v>20</v>
      </c>
      <c r="B26" s="21" t="s">
        <v>345</v>
      </c>
      <c r="C26" s="17" t="s">
        <v>346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4">
        <v>8</v>
      </c>
      <c r="O26" s="14">
        <v>8</v>
      </c>
      <c r="P26" s="14">
        <v>7</v>
      </c>
      <c r="Q26" s="14">
        <v>6</v>
      </c>
      <c r="R26" s="14" t="s">
        <v>492</v>
      </c>
      <c r="S26" s="14" t="s">
        <v>492</v>
      </c>
      <c r="T26" s="46"/>
      <c r="U26" s="145">
        <f t="shared" si="3"/>
        <v>7.25</v>
      </c>
      <c r="V26" s="46">
        <v>8</v>
      </c>
      <c r="W26" s="46"/>
      <c r="X26" s="46"/>
      <c r="Y26" s="145">
        <f t="shared" si="0"/>
        <v>8</v>
      </c>
      <c r="Z26" s="14">
        <v>8</v>
      </c>
      <c r="AA26" s="46"/>
      <c r="AB26" s="46"/>
      <c r="AC26" s="145">
        <f t="shared" si="1"/>
        <v>8</v>
      </c>
      <c r="AD26" s="136">
        <f t="shared" si="4"/>
        <v>7.75</v>
      </c>
      <c r="AE26" s="46">
        <f t="shared" si="5"/>
        <v>6.2</v>
      </c>
      <c r="AF26" s="14">
        <v>9</v>
      </c>
      <c r="AG26" s="14">
        <f t="shared" si="6"/>
        <v>1.8</v>
      </c>
      <c r="AH26" s="46">
        <f t="shared" si="7"/>
        <v>8</v>
      </c>
    </row>
    <row r="27" spans="1:34" s="43" customFormat="1" ht="18" customHeight="1">
      <c r="A27" s="182">
        <v>21</v>
      </c>
      <c r="B27" s="20" t="s">
        <v>371</v>
      </c>
      <c r="C27" s="36" t="s">
        <v>372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4">
        <v>9</v>
      </c>
      <c r="O27" s="14">
        <v>9.5</v>
      </c>
      <c r="P27" s="14">
        <v>9</v>
      </c>
      <c r="Q27" s="14">
        <v>9</v>
      </c>
      <c r="R27" s="14">
        <v>9.5</v>
      </c>
      <c r="S27" s="14">
        <v>10</v>
      </c>
      <c r="T27" s="46"/>
      <c r="U27" s="145">
        <f t="shared" si="3"/>
        <v>9.33</v>
      </c>
      <c r="V27" s="46">
        <v>10</v>
      </c>
      <c r="W27" s="46"/>
      <c r="X27" s="46"/>
      <c r="Y27" s="145">
        <f t="shared" si="0"/>
        <v>10</v>
      </c>
      <c r="Z27" s="14">
        <v>9</v>
      </c>
      <c r="AA27" s="46"/>
      <c r="AB27" s="46"/>
      <c r="AC27" s="145">
        <f t="shared" si="1"/>
        <v>9</v>
      </c>
      <c r="AD27" s="136">
        <f t="shared" si="4"/>
        <v>9.44</v>
      </c>
      <c r="AE27" s="46">
        <f t="shared" si="5"/>
        <v>7.55</v>
      </c>
      <c r="AF27" s="14">
        <v>7</v>
      </c>
      <c r="AG27" s="14">
        <f t="shared" si="6"/>
        <v>1.4</v>
      </c>
      <c r="AH27" s="46">
        <f t="shared" si="7"/>
        <v>8.9499999999999993</v>
      </c>
    </row>
    <row r="28" spans="1:34" s="43" customFormat="1" ht="18" customHeight="1">
      <c r="A28" s="182">
        <v>22</v>
      </c>
      <c r="B28" s="51"/>
      <c r="C28" s="53"/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46"/>
      <c r="O28" s="46"/>
      <c r="P28" s="46"/>
      <c r="Q28" s="46"/>
      <c r="R28" s="46"/>
      <c r="S28" s="46"/>
      <c r="T28" s="46"/>
      <c r="U28" s="145" t="e">
        <f t="shared" si="3"/>
        <v>#DIV/0!</v>
      </c>
      <c r="V28" s="46"/>
      <c r="W28" s="46"/>
      <c r="X28" s="46"/>
      <c r="Y28" s="145" t="e">
        <f t="shared" si="0"/>
        <v>#DIV/0!</v>
      </c>
      <c r="Z28" s="46"/>
      <c r="AA28" s="46"/>
      <c r="AB28" s="46"/>
      <c r="AC28" s="145" t="e">
        <f t="shared" si="1"/>
        <v>#DIV/0!</v>
      </c>
      <c r="AD28" s="136" t="e">
        <f t="shared" ref="AD28:AD39" si="8">TRUNC(AVERAGE(M28,U28,Y28,AC28),2)</f>
        <v>#DIV/0!</v>
      </c>
      <c r="AE28" s="46" t="e">
        <f t="shared" si="5"/>
        <v>#DIV/0!</v>
      </c>
      <c r="AF28" s="14"/>
      <c r="AG28" s="14">
        <f t="shared" si="6"/>
        <v>0</v>
      </c>
      <c r="AH28" s="46" t="e">
        <f t="shared" si="7"/>
        <v>#DIV/0!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0"/>
        <v>#DIV/0!</v>
      </c>
      <c r="Z29" s="46"/>
      <c r="AA29" s="46"/>
      <c r="AB29" s="46"/>
      <c r="AC29" s="145" t="e">
        <f t="shared" si="1"/>
        <v>#DIV/0!</v>
      </c>
      <c r="AD29" s="136" t="e">
        <f t="shared" si="8"/>
        <v>#DIV/0!</v>
      </c>
      <c r="AE29" s="46" t="e">
        <f t="shared" si="5"/>
        <v>#DIV/0!</v>
      </c>
      <c r="AF29" s="14"/>
      <c r="AG29" s="14">
        <f t="shared" si="6"/>
        <v>0</v>
      </c>
      <c r="AH29" s="46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si="8"/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8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si="0"/>
        <v>#DIV/0!</v>
      </c>
      <c r="Z32" s="46"/>
      <c r="AA32" s="46"/>
      <c r="AB32" s="46"/>
      <c r="AC32" s="145" t="e">
        <f t="shared" si="1"/>
        <v>#DIV/0!</v>
      </c>
      <c r="AD32" s="136" t="e">
        <f t="shared" si="8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0"/>
        <v>#DIV/0!</v>
      </c>
      <c r="Z33" s="46"/>
      <c r="AA33" s="46"/>
      <c r="AB33" s="46"/>
      <c r="AC33" s="145" t="e">
        <f t="shared" si="1"/>
        <v>#DIV/0!</v>
      </c>
      <c r="AD33" s="136" t="e">
        <f t="shared" si="8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0"/>
        <v>#DIV/0!</v>
      </c>
      <c r="Z34" s="46"/>
      <c r="AA34" s="46"/>
      <c r="AB34" s="46"/>
      <c r="AC34" s="145" t="e">
        <f t="shared" si="1"/>
        <v>#DIV/0!</v>
      </c>
      <c r="AD34" s="136" t="e">
        <f t="shared" si="8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 t="shared" si="8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8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8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8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 t="shared" si="8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AB12" activePane="bottomRight" state="frozen"/>
      <selection activeCell="A4" sqref="A4"/>
      <selection pane="topRight" activeCell="D4" sqref="D4"/>
      <selection pane="bottomLeft" activeCell="A5" sqref="A5"/>
      <selection pane="bottomRight" activeCell="AH28" sqref="AH28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11">
      <c r="A4" s="179"/>
      <c r="M4" s="64"/>
      <c r="N4" s="64" t="s">
        <v>381</v>
      </c>
      <c r="O4" s="64" t="s">
        <v>474</v>
      </c>
      <c r="P4" s="62" t="s">
        <v>521</v>
      </c>
      <c r="Q4" s="64" t="s">
        <v>505</v>
      </c>
      <c r="R4" s="64"/>
      <c r="S4" s="64"/>
      <c r="U4" s="38"/>
      <c r="V4" s="61" t="s">
        <v>530</v>
      </c>
      <c r="Y4" s="64"/>
      <c r="Z4" s="64" t="s">
        <v>511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53"/>
      <c r="O6" s="174"/>
      <c r="P6" s="174"/>
      <c r="Q6" s="174"/>
      <c r="R6" s="174"/>
      <c r="S6" s="174"/>
      <c r="T6" s="175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21" t="s">
        <v>8</v>
      </c>
      <c r="C7" s="17" t="s">
        <v>9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5">
        <v>10</v>
      </c>
      <c r="O7" s="14">
        <v>9</v>
      </c>
      <c r="P7" s="14">
        <v>10</v>
      </c>
      <c r="Q7" s="14">
        <v>10</v>
      </c>
      <c r="R7" s="14"/>
      <c r="S7" s="14"/>
      <c r="T7" s="46"/>
      <c r="U7" s="145">
        <f>TRUNC(AVERAGE(N7:T7),2)</f>
        <v>9.75</v>
      </c>
      <c r="V7" s="46">
        <v>10</v>
      </c>
      <c r="W7" s="46"/>
      <c r="X7" s="46"/>
      <c r="Y7" s="145">
        <f t="shared" ref="Y7:Y39" si="0">TRUNC(AVERAGE(V7:X7),2)</f>
        <v>10</v>
      </c>
      <c r="Z7" s="14">
        <v>10</v>
      </c>
      <c r="AA7" s="46"/>
      <c r="AB7" s="46"/>
      <c r="AC7" s="145">
        <f t="shared" ref="AC7:AC39" si="1">TRUNC(AVERAGE(Z7:AB7),2)</f>
        <v>10</v>
      </c>
      <c r="AD7" s="136">
        <f>TRUNC(AVERAGE(U7,Y7,AC7),2)</f>
        <v>9.91</v>
      </c>
      <c r="AE7" s="46">
        <f>TRUNC((AD7*0.8),2)</f>
        <v>7.92</v>
      </c>
      <c r="AF7" s="14">
        <v>10</v>
      </c>
      <c r="AG7" s="14">
        <f>TRUNC((AF7*0.2),2)</f>
        <v>2</v>
      </c>
      <c r="AH7" s="46">
        <f>TRUNC((AE7+AG7),2)</f>
        <v>9.92</v>
      </c>
    </row>
    <row r="8" spans="1:34" s="43" customFormat="1" ht="18" customHeight="1">
      <c r="A8" s="182">
        <v>2</v>
      </c>
      <c r="B8" s="19" t="s">
        <v>299</v>
      </c>
      <c r="C8" s="17" t="s">
        <v>300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5">
        <v>10</v>
      </c>
      <c r="O8" s="14">
        <v>8</v>
      </c>
      <c r="P8" s="14">
        <v>10</v>
      </c>
      <c r="Q8" s="14">
        <v>10</v>
      </c>
      <c r="R8" s="14"/>
      <c r="S8" s="14"/>
      <c r="T8" s="46"/>
      <c r="U8" s="145">
        <f t="shared" ref="U8:U39" si="3">TRUNC(AVERAGE(N8:T8),2)</f>
        <v>9.5</v>
      </c>
      <c r="V8" s="46">
        <v>10</v>
      </c>
      <c r="W8" s="46"/>
      <c r="X8" s="46"/>
      <c r="Y8" s="145">
        <f t="shared" si="0"/>
        <v>10</v>
      </c>
      <c r="Z8" s="14">
        <v>10</v>
      </c>
      <c r="AA8" s="46"/>
      <c r="AB8" s="46"/>
      <c r="AC8" s="145">
        <f t="shared" si="1"/>
        <v>10</v>
      </c>
      <c r="AD8" s="136">
        <f t="shared" ref="AD8:AD27" si="4">TRUNC(AVERAGE(U8,Y8,AC8),2)</f>
        <v>9.83</v>
      </c>
      <c r="AE8" s="46">
        <f t="shared" ref="AE8:AE39" si="5">TRUNC((AD8*0.8),2)</f>
        <v>7.86</v>
      </c>
      <c r="AF8" s="14">
        <v>10</v>
      </c>
      <c r="AG8" s="14">
        <f t="shared" ref="AG8:AG39" si="6">TRUNC((AF8*0.2),2)</f>
        <v>2</v>
      </c>
      <c r="AH8" s="46">
        <f t="shared" ref="AH8:AH39" si="7">TRUNC((AE8+AG8),2)</f>
        <v>9.86</v>
      </c>
    </row>
    <row r="9" spans="1:34" s="43" customFormat="1" ht="18" customHeight="1">
      <c r="A9" s="182">
        <v>3</v>
      </c>
      <c r="B9" s="19" t="s">
        <v>249</v>
      </c>
      <c r="C9" s="17" t="s">
        <v>250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5">
        <v>10</v>
      </c>
      <c r="O9" s="14">
        <v>9</v>
      </c>
      <c r="P9" s="14">
        <v>10</v>
      </c>
      <c r="Q9" s="14">
        <v>9</v>
      </c>
      <c r="R9" s="14"/>
      <c r="S9" s="14"/>
      <c r="T9" s="46"/>
      <c r="U9" s="145">
        <f t="shared" si="3"/>
        <v>9.5</v>
      </c>
      <c r="V9" s="46">
        <v>10</v>
      </c>
      <c r="W9" s="46"/>
      <c r="X9" s="46"/>
      <c r="Y9" s="145">
        <f t="shared" si="0"/>
        <v>10</v>
      </c>
      <c r="Z9" s="14">
        <v>10</v>
      </c>
      <c r="AA9" s="46"/>
      <c r="AB9" s="46"/>
      <c r="AC9" s="145">
        <f t="shared" si="1"/>
        <v>10</v>
      </c>
      <c r="AD9" s="136">
        <f t="shared" si="4"/>
        <v>9.83</v>
      </c>
      <c r="AE9" s="46">
        <f t="shared" si="5"/>
        <v>7.86</v>
      </c>
      <c r="AF9" s="14">
        <v>10</v>
      </c>
      <c r="AG9" s="14">
        <f t="shared" si="6"/>
        <v>2</v>
      </c>
      <c r="AH9" s="46">
        <f t="shared" si="7"/>
        <v>9.86</v>
      </c>
    </row>
    <row r="10" spans="1:34" s="43" customFormat="1" ht="18" customHeight="1">
      <c r="A10" s="182">
        <v>4</v>
      </c>
      <c r="B10" s="16" t="s">
        <v>186</v>
      </c>
      <c r="C10" s="17" t="s">
        <v>187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5">
        <v>10</v>
      </c>
      <c r="O10" s="14">
        <v>8</v>
      </c>
      <c r="P10" s="14">
        <v>10</v>
      </c>
      <c r="Q10" s="14">
        <v>10</v>
      </c>
      <c r="R10" s="14"/>
      <c r="S10" s="14"/>
      <c r="T10" s="46"/>
      <c r="U10" s="145">
        <f t="shared" si="3"/>
        <v>9.5</v>
      </c>
      <c r="V10" s="46">
        <v>10</v>
      </c>
      <c r="W10" s="46"/>
      <c r="X10" s="46"/>
      <c r="Y10" s="145">
        <f t="shared" si="0"/>
        <v>10</v>
      </c>
      <c r="Z10" s="14">
        <v>10</v>
      </c>
      <c r="AA10" s="46"/>
      <c r="AB10" s="46"/>
      <c r="AC10" s="145">
        <f t="shared" si="1"/>
        <v>10</v>
      </c>
      <c r="AD10" s="136">
        <f t="shared" si="4"/>
        <v>9.83</v>
      </c>
      <c r="AE10" s="46">
        <f t="shared" si="5"/>
        <v>7.86</v>
      </c>
      <c r="AF10" s="14">
        <v>10</v>
      </c>
      <c r="AG10" s="14">
        <f t="shared" si="6"/>
        <v>2</v>
      </c>
      <c r="AH10" s="46">
        <f t="shared" si="7"/>
        <v>9.86</v>
      </c>
    </row>
    <row r="11" spans="1:34" s="43" customFormat="1" ht="18" customHeight="1">
      <c r="A11" s="182">
        <v>5</v>
      </c>
      <c r="B11" s="16" t="s">
        <v>391</v>
      </c>
      <c r="C11" s="17" t="s">
        <v>392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5" t="s">
        <v>382</v>
      </c>
      <c r="O11" s="14">
        <v>5</v>
      </c>
      <c r="P11" s="14">
        <v>10</v>
      </c>
      <c r="Q11" s="14">
        <v>9</v>
      </c>
      <c r="R11" s="14"/>
      <c r="S11" s="14"/>
      <c r="T11" s="46"/>
      <c r="U11" s="145">
        <f t="shared" si="3"/>
        <v>8</v>
      </c>
      <c r="V11" s="46">
        <v>9</v>
      </c>
      <c r="W11" s="46"/>
      <c r="X11" s="46"/>
      <c r="Y11" s="145">
        <f t="shared" si="0"/>
        <v>9</v>
      </c>
      <c r="Z11" s="14">
        <v>10</v>
      </c>
      <c r="AA11" s="46"/>
      <c r="AB11" s="46"/>
      <c r="AC11" s="145">
        <f t="shared" si="1"/>
        <v>10</v>
      </c>
      <c r="AD11" s="136">
        <f t="shared" si="4"/>
        <v>9</v>
      </c>
      <c r="AE11" s="46">
        <f t="shared" si="5"/>
        <v>7.2</v>
      </c>
      <c r="AF11" s="14">
        <v>10</v>
      </c>
      <c r="AG11" s="14">
        <f t="shared" si="6"/>
        <v>2</v>
      </c>
      <c r="AH11" s="46">
        <f t="shared" si="7"/>
        <v>9.1999999999999993</v>
      </c>
    </row>
    <row r="12" spans="1:34" s="43" customFormat="1" ht="18" customHeight="1">
      <c r="A12" s="182">
        <v>6</v>
      </c>
      <c r="B12" s="20" t="s">
        <v>348</v>
      </c>
      <c r="C12" s="20" t="s">
        <v>349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5">
        <v>9</v>
      </c>
      <c r="O12" s="14">
        <v>9</v>
      </c>
      <c r="P12" s="14">
        <v>10</v>
      </c>
      <c r="Q12" s="14">
        <v>9.3000000000000007</v>
      </c>
      <c r="R12" s="14"/>
      <c r="S12" s="14"/>
      <c r="T12" s="46"/>
      <c r="U12" s="145">
        <f t="shared" si="3"/>
        <v>9.32</v>
      </c>
      <c r="V12" s="46">
        <v>10</v>
      </c>
      <c r="W12" s="46"/>
      <c r="X12" s="46"/>
      <c r="Y12" s="145">
        <f t="shared" si="0"/>
        <v>10</v>
      </c>
      <c r="Z12" s="14">
        <v>10</v>
      </c>
      <c r="AA12" s="46"/>
      <c r="AB12" s="46"/>
      <c r="AC12" s="145">
        <f t="shared" si="1"/>
        <v>10</v>
      </c>
      <c r="AD12" s="136">
        <f t="shared" si="4"/>
        <v>9.77</v>
      </c>
      <c r="AE12" s="46">
        <f t="shared" si="5"/>
        <v>7.81</v>
      </c>
      <c r="AF12" s="14">
        <v>10</v>
      </c>
      <c r="AG12" s="14">
        <f t="shared" si="6"/>
        <v>2</v>
      </c>
      <c r="AH12" s="46">
        <f t="shared" si="7"/>
        <v>9.81</v>
      </c>
    </row>
    <row r="13" spans="1:34" s="43" customFormat="1" ht="18" customHeight="1">
      <c r="A13" s="182">
        <v>7</v>
      </c>
      <c r="B13" s="31" t="s">
        <v>293</v>
      </c>
      <c r="C13" s="17" t="s">
        <v>294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5">
        <v>10</v>
      </c>
      <c r="O13" s="14">
        <v>6</v>
      </c>
      <c r="P13" s="14">
        <v>10</v>
      </c>
      <c r="Q13" s="14">
        <v>8</v>
      </c>
      <c r="R13" s="14"/>
      <c r="S13" s="14"/>
      <c r="T13" s="46"/>
      <c r="U13" s="145">
        <f t="shared" si="3"/>
        <v>8.5</v>
      </c>
      <c r="V13" s="46">
        <v>9</v>
      </c>
      <c r="W13" s="46"/>
      <c r="X13" s="46"/>
      <c r="Y13" s="145">
        <f t="shared" si="0"/>
        <v>9</v>
      </c>
      <c r="Z13" s="14">
        <v>10</v>
      </c>
      <c r="AA13" s="46"/>
      <c r="AB13" s="46"/>
      <c r="AC13" s="145">
        <f t="shared" si="1"/>
        <v>10</v>
      </c>
      <c r="AD13" s="136">
        <f t="shared" si="4"/>
        <v>9.16</v>
      </c>
      <c r="AE13" s="46">
        <f t="shared" si="5"/>
        <v>7.32</v>
      </c>
      <c r="AF13" s="14">
        <v>8</v>
      </c>
      <c r="AG13" s="14">
        <f t="shared" si="6"/>
        <v>1.6</v>
      </c>
      <c r="AH13" s="46">
        <f t="shared" si="7"/>
        <v>8.92</v>
      </c>
    </row>
    <row r="14" spans="1:34" s="43" customFormat="1" ht="18" customHeight="1">
      <c r="A14" s="182">
        <v>8</v>
      </c>
      <c r="B14" s="21" t="s">
        <v>25</v>
      </c>
      <c r="C14" s="17" t="s">
        <v>171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5">
        <v>9</v>
      </c>
      <c r="O14" s="14">
        <v>6</v>
      </c>
      <c r="P14" s="14">
        <v>10</v>
      </c>
      <c r="Q14" s="14">
        <v>9</v>
      </c>
      <c r="R14" s="14"/>
      <c r="S14" s="14"/>
      <c r="T14" s="46"/>
      <c r="U14" s="145">
        <f t="shared" si="3"/>
        <v>8.5</v>
      </c>
      <c r="V14" s="46">
        <v>9</v>
      </c>
      <c r="W14" s="46"/>
      <c r="X14" s="46"/>
      <c r="Y14" s="145">
        <f t="shared" si="0"/>
        <v>9</v>
      </c>
      <c r="Z14" s="14">
        <v>10</v>
      </c>
      <c r="AA14" s="46"/>
      <c r="AB14" s="46"/>
      <c r="AC14" s="145">
        <f t="shared" si="1"/>
        <v>10</v>
      </c>
      <c r="AD14" s="136">
        <f t="shared" si="4"/>
        <v>9.16</v>
      </c>
      <c r="AE14" s="46">
        <f t="shared" si="5"/>
        <v>7.32</v>
      </c>
      <c r="AF14" s="14">
        <v>9</v>
      </c>
      <c r="AG14" s="14">
        <f t="shared" si="6"/>
        <v>1.8</v>
      </c>
      <c r="AH14" s="46">
        <f t="shared" si="7"/>
        <v>9.1199999999999992</v>
      </c>
    </row>
    <row r="15" spans="1:34" s="43" customFormat="1" ht="18" customHeight="1">
      <c r="A15" s="182">
        <v>9</v>
      </c>
      <c r="B15" s="19" t="s">
        <v>272</v>
      </c>
      <c r="C15" s="17" t="s">
        <v>273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5">
        <v>8</v>
      </c>
      <c r="O15" s="14">
        <v>8</v>
      </c>
      <c r="P15" s="14">
        <v>10</v>
      </c>
      <c r="Q15" s="14">
        <v>6</v>
      </c>
      <c r="R15" s="14"/>
      <c r="S15" s="14"/>
      <c r="T15" s="46"/>
      <c r="U15" s="145">
        <f t="shared" si="3"/>
        <v>8</v>
      </c>
      <c r="V15" s="46">
        <v>9</v>
      </c>
      <c r="W15" s="46"/>
      <c r="X15" s="46"/>
      <c r="Y15" s="145">
        <f t="shared" si="0"/>
        <v>9</v>
      </c>
      <c r="Z15" s="14">
        <v>10</v>
      </c>
      <c r="AA15" s="46"/>
      <c r="AB15" s="46"/>
      <c r="AC15" s="145">
        <f t="shared" si="1"/>
        <v>10</v>
      </c>
      <c r="AD15" s="136">
        <f t="shared" si="4"/>
        <v>9</v>
      </c>
      <c r="AE15" s="46">
        <f t="shared" si="5"/>
        <v>7.2</v>
      </c>
      <c r="AF15" s="14">
        <v>7</v>
      </c>
      <c r="AG15" s="14">
        <f t="shared" si="6"/>
        <v>1.4</v>
      </c>
      <c r="AH15" s="46">
        <f t="shared" si="7"/>
        <v>8.6</v>
      </c>
    </row>
    <row r="16" spans="1:34" s="43" customFormat="1" ht="18" customHeight="1">
      <c r="A16" s="182">
        <v>10</v>
      </c>
      <c r="B16" s="16" t="s">
        <v>232</v>
      </c>
      <c r="C16" s="17" t="s">
        <v>233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5">
        <v>8</v>
      </c>
      <c r="O16" s="14">
        <v>3</v>
      </c>
      <c r="P16" s="14">
        <v>10</v>
      </c>
      <c r="Q16" s="14">
        <v>9.5</v>
      </c>
      <c r="R16" s="14"/>
      <c r="S16" s="14"/>
      <c r="T16" s="46"/>
      <c r="U16" s="145">
        <f t="shared" si="3"/>
        <v>7.62</v>
      </c>
      <c r="V16" s="46">
        <v>8</v>
      </c>
      <c r="W16" s="46"/>
      <c r="X16" s="46"/>
      <c r="Y16" s="145">
        <f t="shared" si="0"/>
        <v>8</v>
      </c>
      <c r="Z16" s="14">
        <v>10</v>
      </c>
      <c r="AA16" s="46"/>
      <c r="AB16" s="46"/>
      <c r="AC16" s="145">
        <f t="shared" si="1"/>
        <v>10</v>
      </c>
      <c r="AD16" s="136">
        <f t="shared" si="4"/>
        <v>8.5399999999999991</v>
      </c>
      <c r="AE16" s="46">
        <f t="shared" si="5"/>
        <v>6.83</v>
      </c>
      <c r="AF16" s="14">
        <v>7</v>
      </c>
      <c r="AG16" s="14">
        <f t="shared" si="6"/>
        <v>1.4</v>
      </c>
      <c r="AH16" s="46">
        <f t="shared" si="7"/>
        <v>8.23</v>
      </c>
    </row>
    <row r="17" spans="1:34" s="43" customFormat="1" ht="18" customHeight="1">
      <c r="A17" s="182">
        <v>11</v>
      </c>
      <c r="B17" s="17" t="s">
        <v>236</v>
      </c>
      <c r="C17" s="17" t="s">
        <v>237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5">
        <v>10</v>
      </c>
      <c r="O17" s="14">
        <v>8</v>
      </c>
      <c r="P17" s="14">
        <v>10</v>
      </c>
      <c r="Q17" s="14">
        <v>9.5</v>
      </c>
      <c r="R17" s="14"/>
      <c r="S17" s="14"/>
      <c r="T17" s="46"/>
      <c r="U17" s="145">
        <f t="shared" si="3"/>
        <v>9.3699999999999992</v>
      </c>
      <c r="V17" s="46">
        <v>10</v>
      </c>
      <c r="W17" s="46"/>
      <c r="X17" s="46"/>
      <c r="Y17" s="145">
        <f t="shared" si="0"/>
        <v>10</v>
      </c>
      <c r="Z17" s="14">
        <v>10</v>
      </c>
      <c r="AA17" s="46"/>
      <c r="AB17" s="46"/>
      <c r="AC17" s="145">
        <f t="shared" si="1"/>
        <v>10</v>
      </c>
      <c r="AD17" s="136">
        <f t="shared" si="4"/>
        <v>9.7899999999999991</v>
      </c>
      <c r="AE17" s="46">
        <f t="shared" si="5"/>
        <v>7.83</v>
      </c>
      <c r="AF17" s="14">
        <v>10</v>
      </c>
      <c r="AG17" s="14">
        <f t="shared" si="6"/>
        <v>2</v>
      </c>
      <c r="AH17" s="46">
        <f t="shared" si="7"/>
        <v>9.83</v>
      </c>
    </row>
    <row r="18" spans="1:34" s="43" customFormat="1" ht="18" customHeight="1">
      <c r="A18" s="182">
        <v>12</v>
      </c>
      <c r="B18" s="21" t="s">
        <v>12</v>
      </c>
      <c r="C18" s="17" t="s">
        <v>13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5">
        <v>10</v>
      </c>
      <c r="O18" s="14">
        <v>9</v>
      </c>
      <c r="P18" s="14">
        <v>10</v>
      </c>
      <c r="Q18" s="14">
        <v>9</v>
      </c>
      <c r="R18" s="14"/>
      <c r="S18" s="14"/>
      <c r="T18" s="46"/>
      <c r="U18" s="145">
        <f t="shared" si="3"/>
        <v>9.5</v>
      </c>
      <c r="V18" s="46">
        <v>10</v>
      </c>
      <c r="W18" s="46"/>
      <c r="X18" s="46"/>
      <c r="Y18" s="145">
        <f t="shared" si="0"/>
        <v>10</v>
      </c>
      <c r="Z18" s="14">
        <v>10</v>
      </c>
      <c r="AA18" s="46"/>
      <c r="AB18" s="46"/>
      <c r="AC18" s="145">
        <f t="shared" si="1"/>
        <v>10</v>
      </c>
      <c r="AD18" s="136">
        <f t="shared" si="4"/>
        <v>9.83</v>
      </c>
      <c r="AE18" s="46">
        <f t="shared" si="5"/>
        <v>7.86</v>
      </c>
      <c r="AF18" s="14">
        <v>10</v>
      </c>
      <c r="AG18" s="14">
        <f t="shared" si="6"/>
        <v>2</v>
      </c>
      <c r="AH18" s="46">
        <f t="shared" si="7"/>
        <v>9.86</v>
      </c>
    </row>
    <row r="19" spans="1:34" s="43" customFormat="1" ht="18" customHeight="1">
      <c r="A19" s="182">
        <v>13</v>
      </c>
      <c r="B19" s="21" t="s">
        <v>10</v>
      </c>
      <c r="C19" s="17" t="s">
        <v>169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5">
        <v>7</v>
      </c>
      <c r="O19" s="14">
        <v>3</v>
      </c>
      <c r="P19" s="14">
        <v>10</v>
      </c>
      <c r="Q19" s="14">
        <v>7</v>
      </c>
      <c r="R19" s="14"/>
      <c r="S19" s="14"/>
      <c r="T19" s="46"/>
      <c r="U19" s="145">
        <f t="shared" si="3"/>
        <v>6.75</v>
      </c>
      <c r="V19" s="46">
        <v>8</v>
      </c>
      <c r="W19" s="46"/>
      <c r="X19" s="46"/>
      <c r="Y19" s="145">
        <f t="shared" si="0"/>
        <v>8</v>
      </c>
      <c r="Z19" s="14">
        <v>10</v>
      </c>
      <c r="AA19" s="46"/>
      <c r="AB19" s="46"/>
      <c r="AC19" s="145">
        <f t="shared" si="1"/>
        <v>10</v>
      </c>
      <c r="AD19" s="136">
        <f t="shared" si="4"/>
        <v>8.25</v>
      </c>
      <c r="AE19" s="46">
        <f t="shared" si="5"/>
        <v>6.6</v>
      </c>
      <c r="AF19" s="14">
        <v>9</v>
      </c>
      <c r="AG19" s="14">
        <f t="shared" si="6"/>
        <v>1.8</v>
      </c>
      <c r="AH19" s="46">
        <f t="shared" si="7"/>
        <v>8.4</v>
      </c>
    </row>
    <row r="20" spans="1:34" s="43" customFormat="1" ht="18" customHeight="1">
      <c r="A20" s="182">
        <v>14</v>
      </c>
      <c r="B20" s="16" t="s">
        <v>190</v>
      </c>
      <c r="C20" s="17" t="s">
        <v>191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5">
        <v>8</v>
      </c>
      <c r="O20" s="14">
        <v>8</v>
      </c>
      <c r="P20" s="14">
        <v>10</v>
      </c>
      <c r="Q20" s="14">
        <v>10</v>
      </c>
      <c r="R20" s="14"/>
      <c r="S20" s="14"/>
      <c r="T20" s="46"/>
      <c r="U20" s="145">
        <f t="shared" si="3"/>
        <v>9</v>
      </c>
      <c r="V20" s="46">
        <v>10</v>
      </c>
      <c r="W20" s="46"/>
      <c r="X20" s="46"/>
      <c r="Y20" s="145">
        <f t="shared" si="0"/>
        <v>10</v>
      </c>
      <c r="Z20" s="14">
        <v>10</v>
      </c>
      <c r="AA20" s="46"/>
      <c r="AB20" s="46"/>
      <c r="AC20" s="145">
        <f t="shared" si="1"/>
        <v>10</v>
      </c>
      <c r="AD20" s="136">
        <f t="shared" si="4"/>
        <v>9.66</v>
      </c>
      <c r="AE20" s="46">
        <f t="shared" si="5"/>
        <v>7.72</v>
      </c>
      <c r="AF20" s="14">
        <v>8</v>
      </c>
      <c r="AG20" s="14">
        <f t="shared" si="6"/>
        <v>1.6</v>
      </c>
      <c r="AH20" s="46">
        <f t="shared" si="7"/>
        <v>9.32</v>
      </c>
    </row>
    <row r="21" spans="1:34" s="43" customFormat="1" ht="18" customHeight="1">
      <c r="A21" s="182">
        <v>15</v>
      </c>
      <c r="B21" s="16" t="s">
        <v>230</v>
      </c>
      <c r="C21" s="17" t="s">
        <v>231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5">
        <v>8</v>
      </c>
      <c r="O21" s="14">
        <v>9</v>
      </c>
      <c r="P21" s="14">
        <v>10</v>
      </c>
      <c r="Q21" s="14">
        <v>10</v>
      </c>
      <c r="R21" s="14"/>
      <c r="S21" s="14"/>
      <c r="T21" s="46"/>
      <c r="U21" s="145">
        <f t="shared" si="3"/>
        <v>9.25</v>
      </c>
      <c r="V21" s="46">
        <v>10</v>
      </c>
      <c r="W21" s="46"/>
      <c r="X21" s="46"/>
      <c r="Y21" s="145">
        <f t="shared" si="0"/>
        <v>10</v>
      </c>
      <c r="Z21" s="14">
        <v>10</v>
      </c>
      <c r="AA21" s="46"/>
      <c r="AB21" s="46"/>
      <c r="AC21" s="145">
        <f t="shared" si="1"/>
        <v>10</v>
      </c>
      <c r="AD21" s="136">
        <f t="shared" si="4"/>
        <v>9.75</v>
      </c>
      <c r="AE21" s="46">
        <f t="shared" si="5"/>
        <v>7.8</v>
      </c>
      <c r="AF21" s="14">
        <v>10</v>
      </c>
      <c r="AG21" s="14">
        <f t="shared" si="6"/>
        <v>2</v>
      </c>
      <c r="AH21" s="46">
        <f t="shared" si="7"/>
        <v>9.8000000000000007</v>
      </c>
    </row>
    <row r="22" spans="1:34" s="43" customFormat="1" ht="18" customHeight="1">
      <c r="A22" s="182">
        <v>16</v>
      </c>
      <c r="B22" s="21" t="s">
        <v>23</v>
      </c>
      <c r="C22" s="17" t="s">
        <v>24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5">
        <v>10</v>
      </c>
      <c r="O22" s="14">
        <v>9</v>
      </c>
      <c r="P22" s="14">
        <v>10</v>
      </c>
      <c r="Q22" s="14">
        <v>10</v>
      </c>
      <c r="R22" s="14"/>
      <c r="S22" s="14"/>
      <c r="T22" s="46"/>
      <c r="U22" s="145">
        <f t="shared" si="3"/>
        <v>9.75</v>
      </c>
      <c r="V22" s="46">
        <v>10</v>
      </c>
      <c r="W22" s="46"/>
      <c r="X22" s="46"/>
      <c r="Y22" s="145">
        <f t="shared" si="0"/>
        <v>10</v>
      </c>
      <c r="Z22" s="14">
        <v>10</v>
      </c>
      <c r="AA22" s="46"/>
      <c r="AB22" s="46"/>
      <c r="AC22" s="145">
        <f t="shared" si="1"/>
        <v>10</v>
      </c>
      <c r="AD22" s="136">
        <f t="shared" si="4"/>
        <v>9.91</v>
      </c>
      <c r="AE22" s="46">
        <f t="shared" si="5"/>
        <v>7.92</v>
      </c>
      <c r="AF22" s="14">
        <v>10</v>
      </c>
      <c r="AG22" s="14">
        <f t="shared" si="6"/>
        <v>2</v>
      </c>
      <c r="AH22" s="46">
        <f t="shared" si="7"/>
        <v>9.92</v>
      </c>
    </row>
    <row r="23" spans="1:34" s="43" customFormat="1" ht="18" customHeight="1">
      <c r="A23" s="182">
        <v>17</v>
      </c>
      <c r="B23" s="21" t="s">
        <v>364</v>
      </c>
      <c r="C23" s="17" t="s">
        <v>365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5">
        <v>10</v>
      </c>
      <c r="O23" s="14">
        <v>9</v>
      </c>
      <c r="P23" s="14">
        <v>10</v>
      </c>
      <c r="Q23" s="14">
        <v>10</v>
      </c>
      <c r="R23" s="14"/>
      <c r="S23" s="14"/>
      <c r="T23" s="46"/>
      <c r="U23" s="145">
        <f t="shared" si="3"/>
        <v>9.75</v>
      </c>
      <c r="V23" s="46">
        <v>10</v>
      </c>
      <c r="W23" s="46"/>
      <c r="X23" s="46"/>
      <c r="Y23" s="145">
        <f t="shared" si="0"/>
        <v>10</v>
      </c>
      <c r="Z23" s="14">
        <v>10</v>
      </c>
      <c r="AA23" s="46"/>
      <c r="AB23" s="46"/>
      <c r="AC23" s="145">
        <f t="shared" si="1"/>
        <v>10</v>
      </c>
      <c r="AD23" s="136">
        <f t="shared" si="4"/>
        <v>9.91</v>
      </c>
      <c r="AE23" s="46">
        <f t="shared" si="5"/>
        <v>7.92</v>
      </c>
      <c r="AF23" s="14">
        <v>10</v>
      </c>
      <c r="AG23" s="14">
        <f t="shared" si="6"/>
        <v>2</v>
      </c>
      <c r="AH23" s="46">
        <f t="shared" si="7"/>
        <v>9.92</v>
      </c>
    </row>
    <row r="24" spans="1:34" s="43" customFormat="1" ht="18" customHeight="1">
      <c r="A24" s="182">
        <v>18</v>
      </c>
      <c r="B24" s="22" t="s">
        <v>262</v>
      </c>
      <c r="C24" s="17" t="s">
        <v>267</v>
      </c>
      <c r="D24" s="46"/>
      <c r="E24" s="46"/>
      <c r="F24" s="46"/>
      <c r="G24" s="46"/>
      <c r="H24" s="46"/>
      <c r="I24" s="46"/>
      <c r="J24" s="46"/>
      <c r="K24" s="46"/>
      <c r="L24" s="46"/>
      <c r="M24" s="46" t="e">
        <f t="shared" si="2"/>
        <v>#DIV/0!</v>
      </c>
      <c r="N24" s="15">
        <v>10</v>
      </c>
      <c r="O24" s="14">
        <v>9</v>
      </c>
      <c r="P24" s="14">
        <v>9.5</v>
      </c>
      <c r="Q24" s="14">
        <v>9.8000000000000007</v>
      </c>
      <c r="R24" s="14"/>
      <c r="S24" s="14"/>
      <c r="T24" s="46"/>
      <c r="U24" s="46">
        <f t="shared" si="3"/>
        <v>9.57</v>
      </c>
      <c r="V24" s="46">
        <v>10</v>
      </c>
      <c r="W24" s="46"/>
      <c r="X24" s="46"/>
      <c r="Y24" s="46">
        <f t="shared" si="0"/>
        <v>10</v>
      </c>
      <c r="Z24" s="14">
        <v>10</v>
      </c>
      <c r="AA24" s="46"/>
      <c r="AB24" s="46"/>
      <c r="AC24" s="46">
        <f t="shared" si="1"/>
        <v>10</v>
      </c>
      <c r="AD24" s="46">
        <f t="shared" si="4"/>
        <v>9.85</v>
      </c>
      <c r="AE24" s="46">
        <f t="shared" si="5"/>
        <v>7.88</v>
      </c>
      <c r="AF24" s="14">
        <v>10</v>
      </c>
      <c r="AG24" s="14">
        <f t="shared" si="6"/>
        <v>2</v>
      </c>
      <c r="AH24" s="46">
        <f t="shared" si="7"/>
        <v>9.8800000000000008</v>
      </c>
    </row>
    <row r="25" spans="1:34" s="43" customFormat="1" ht="18" customHeight="1">
      <c r="A25" s="182">
        <v>19</v>
      </c>
      <c r="B25" s="21" t="s">
        <v>11</v>
      </c>
      <c r="C25" s="24" t="s">
        <v>170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5">
        <v>10</v>
      </c>
      <c r="O25" s="14">
        <v>10</v>
      </c>
      <c r="P25" s="14">
        <v>10</v>
      </c>
      <c r="Q25" s="14">
        <v>10</v>
      </c>
      <c r="R25" s="14"/>
      <c r="S25" s="14"/>
      <c r="T25" s="46"/>
      <c r="U25" s="145">
        <f t="shared" si="3"/>
        <v>10</v>
      </c>
      <c r="V25" s="46">
        <v>10</v>
      </c>
      <c r="W25" s="46"/>
      <c r="X25" s="46"/>
      <c r="Y25" s="145">
        <f t="shared" si="0"/>
        <v>10</v>
      </c>
      <c r="Z25" s="14">
        <v>10</v>
      </c>
      <c r="AA25" s="46"/>
      <c r="AB25" s="46"/>
      <c r="AC25" s="145">
        <f t="shared" si="1"/>
        <v>10</v>
      </c>
      <c r="AD25" s="136">
        <f t="shared" si="4"/>
        <v>10</v>
      </c>
      <c r="AE25" s="46">
        <f t="shared" si="5"/>
        <v>8</v>
      </c>
      <c r="AF25" s="14">
        <v>10</v>
      </c>
      <c r="AG25" s="14">
        <f t="shared" si="6"/>
        <v>2</v>
      </c>
      <c r="AH25" s="46">
        <f t="shared" si="7"/>
        <v>10</v>
      </c>
    </row>
    <row r="26" spans="1:34" s="43" customFormat="1" ht="18" customHeight="1">
      <c r="A26" s="182">
        <v>20</v>
      </c>
      <c r="B26" s="21" t="s">
        <v>345</v>
      </c>
      <c r="C26" s="17" t="s">
        <v>346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5">
        <v>10</v>
      </c>
      <c r="O26" s="14">
        <v>9</v>
      </c>
      <c r="P26" s="14">
        <v>10</v>
      </c>
      <c r="Q26" s="14">
        <v>9.5</v>
      </c>
      <c r="R26" s="14"/>
      <c r="S26" s="14"/>
      <c r="T26" s="46"/>
      <c r="U26" s="145">
        <f t="shared" si="3"/>
        <v>9.6199999999999992</v>
      </c>
      <c r="V26" s="46">
        <v>10</v>
      </c>
      <c r="W26" s="46"/>
      <c r="X26" s="46"/>
      <c r="Y26" s="145">
        <f t="shared" si="0"/>
        <v>10</v>
      </c>
      <c r="Z26" s="14">
        <v>10</v>
      </c>
      <c r="AA26" s="46"/>
      <c r="AB26" s="46"/>
      <c r="AC26" s="145">
        <f t="shared" si="1"/>
        <v>10</v>
      </c>
      <c r="AD26" s="136">
        <f t="shared" si="4"/>
        <v>9.8699999999999992</v>
      </c>
      <c r="AE26" s="46">
        <f t="shared" si="5"/>
        <v>7.89</v>
      </c>
      <c r="AF26" s="14">
        <v>10</v>
      </c>
      <c r="AG26" s="14">
        <f t="shared" si="6"/>
        <v>2</v>
      </c>
      <c r="AH26" s="46">
        <f t="shared" si="7"/>
        <v>9.89</v>
      </c>
    </row>
    <row r="27" spans="1:34" s="43" customFormat="1" ht="18" customHeight="1">
      <c r="A27" s="182">
        <v>21</v>
      </c>
      <c r="B27" s="20" t="s">
        <v>371</v>
      </c>
      <c r="C27" s="36" t="s">
        <v>372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5">
        <v>9</v>
      </c>
      <c r="O27" s="14">
        <v>9</v>
      </c>
      <c r="P27" s="14">
        <v>10</v>
      </c>
      <c r="Q27" s="14">
        <v>10</v>
      </c>
      <c r="R27" s="14"/>
      <c r="S27" s="14"/>
      <c r="T27" s="46"/>
      <c r="U27" s="145">
        <f t="shared" si="3"/>
        <v>9.5</v>
      </c>
      <c r="V27" s="46">
        <v>10</v>
      </c>
      <c r="W27" s="46"/>
      <c r="X27" s="46"/>
      <c r="Y27" s="145">
        <f t="shared" si="0"/>
        <v>10</v>
      </c>
      <c r="Z27" s="14">
        <v>10</v>
      </c>
      <c r="AA27" s="46"/>
      <c r="AB27" s="46"/>
      <c r="AC27" s="145">
        <f t="shared" si="1"/>
        <v>10</v>
      </c>
      <c r="AD27" s="136">
        <f t="shared" si="4"/>
        <v>9.83</v>
      </c>
      <c r="AE27" s="46">
        <f t="shared" si="5"/>
        <v>7.86</v>
      </c>
      <c r="AF27" s="14">
        <v>7</v>
      </c>
      <c r="AG27" s="14">
        <f t="shared" si="6"/>
        <v>1.4</v>
      </c>
      <c r="AH27" s="46">
        <f t="shared" si="7"/>
        <v>9.26</v>
      </c>
    </row>
    <row r="28" spans="1:34" s="43" customFormat="1" ht="18" customHeight="1">
      <c r="A28" s="182">
        <v>22</v>
      </c>
      <c r="B28" s="51"/>
      <c r="C28" s="53"/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46"/>
      <c r="O28" s="46"/>
      <c r="P28" s="46"/>
      <c r="Q28" s="46"/>
      <c r="R28" s="46"/>
      <c r="S28" s="46"/>
      <c r="T28" s="46"/>
      <c r="U28" s="145" t="e">
        <f t="shared" si="3"/>
        <v>#DIV/0!</v>
      </c>
      <c r="V28" s="46"/>
      <c r="W28" s="46"/>
      <c r="X28" s="46"/>
      <c r="Y28" s="145" t="e">
        <f t="shared" si="0"/>
        <v>#DIV/0!</v>
      </c>
      <c r="Z28" s="46"/>
      <c r="AA28" s="46"/>
      <c r="AB28" s="46"/>
      <c r="AC28" s="145" t="e">
        <f t="shared" si="1"/>
        <v>#DIV/0!</v>
      </c>
      <c r="AD28" s="136" t="e">
        <f t="shared" ref="AD28:AD39" si="8">TRUNC(AVERAGE(M28,U28,Y28,AC28),2)</f>
        <v>#DIV/0!</v>
      </c>
      <c r="AE28" s="46" t="e">
        <f t="shared" si="5"/>
        <v>#DIV/0!</v>
      </c>
      <c r="AF28" s="14"/>
      <c r="AG28" s="14">
        <f t="shared" si="6"/>
        <v>0</v>
      </c>
      <c r="AH28" s="46" t="e">
        <f t="shared" si="7"/>
        <v>#DIV/0!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0"/>
        <v>#DIV/0!</v>
      </c>
      <c r="Z29" s="46"/>
      <c r="AA29" s="46"/>
      <c r="AB29" s="46"/>
      <c r="AC29" s="145" t="e">
        <f t="shared" si="1"/>
        <v>#DIV/0!</v>
      </c>
      <c r="AD29" s="136" t="e">
        <f t="shared" si="8"/>
        <v>#DIV/0!</v>
      </c>
      <c r="AE29" s="46" t="e">
        <f t="shared" si="5"/>
        <v>#DIV/0!</v>
      </c>
      <c r="AF29" s="14"/>
      <c r="AG29" s="14">
        <f t="shared" si="6"/>
        <v>0</v>
      </c>
      <c r="AH29" s="46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si="8"/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8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si="0"/>
        <v>#DIV/0!</v>
      </c>
      <c r="Z32" s="46"/>
      <c r="AA32" s="46"/>
      <c r="AB32" s="46"/>
      <c r="AC32" s="145" t="e">
        <f t="shared" si="1"/>
        <v>#DIV/0!</v>
      </c>
      <c r="AD32" s="136" t="e">
        <f t="shared" si="8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0"/>
        <v>#DIV/0!</v>
      </c>
      <c r="Z33" s="46"/>
      <c r="AA33" s="46"/>
      <c r="AB33" s="46"/>
      <c r="AC33" s="145" t="e">
        <f t="shared" si="1"/>
        <v>#DIV/0!</v>
      </c>
      <c r="AD33" s="136" t="e">
        <f t="shared" si="8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0"/>
        <v>#DIV/0!</v>
      </c>
      <c r="Z34" s="46"/>
      <c r="AA34" s="46"/>
      <c r="AB34" s="46"/>
      <c r="AC34" s="145" t="e">
        <f t="shared" si="1"/>
        <v>#DIV/0!</v>
      </c>
      <c r="AD34" s="136" t="e">
        <f t="shared" si="8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 t="shared" si="8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8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8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8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 t="shared" si="8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Z1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03.5">
      <c r="A4" s="179"/>
      <c r="M4" s="38"/>
      <c r="N4" s="59" t="s">
        <v>379</v>
      </c>
      <c r="O4" s="38" t="s">
        <v>441</v>
      </c>
      <c r="P4" s="38" t="s">
        <v>442</v>
      </c>
      <c r="Q4" s="38" t="s">
        <v>451</v>
      </c>
      <c r="R4" s="38" t="s">
        <v>489</v>
      </c>
      <c r="S4" s="38" t="s">
        <v>490</v>
      </c>
      <c r="U4" s="38"/>
      <c r="V4" s="61" t="s">
        <v>530</v>
      </c>
      <c r="Y4" s="38"/>
      <c r="Z4" s="38" t="s">
        <v>491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9" t="s">
        <v>306</v>
      </c>
      <c r="C7" s="17" t="s">
        <v>307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4">
        <v>10</v>
      </c>
      <c r="O7" s="14">
        <v>9</v>
      </c>
      <c r="P7" s="14">
        <v>10</v>
      </c>
      <c r="Q7" s="14">
        <v>9</v>
      </c>
      <c r="R7" s="14">
        <v>10</v>
      </c>
      <c r="S7" s="14">
        <v>10</v>
      </c>
      <c r="T7" s="46"/>
      <c r="U7" s="145">
        <f>TRUNC(AVERAGE(N7:T7),2)</f>
        <v>9.66</v>
      </c>
      <c r="V7" s="46">
        <v>10</v>
      </c>
      <c r="W7" s="46"/>
      <c r="X7" s="46"/>
      <c r="Y7" s="145">
        <f t="shared" ref="Y7:Y39" si="0">TRUNC(AVERAGE(V7:X7),2)</f>
        <v>10</v>
      </c>
      <c r="Z7" s="14">
        <v>10</v>
      </c>
      <c r="AA7" s="46"/>
      <c r="AB7" s="46"/>
      <c r="AC7" s="145">
        <f t="shared" ref="AC7:AC39" si="1">TRUNC(AVERAGE(Z7:AB7),2)</f>
        <v>10</v>
      </c>
      <c r="AD7" s="136">
        <f>TRUNC(AVERAGE(U7,Y7,AC7),2)</f>
        <v>9.8800000000000008</v>
      </c>
      <c r="AE7" s="46">
        <f>TRUNC((AD7*0.8),2)</f>
        <v>7.9</v>
      </c>
      <c r="AF7" s="14">
        <v>10</v>
      </c>
      <c r="AG7" s="14">
        <f>TRUNC((AF7*0.2),2)</f>
        <v>2</v>
      </c>
      <c r="AH7" s="46">
        <f>TRUNC((AE7+AG7),2)</f>
        <v>9.9</v>
      </c>
    </row>
    <row r="8" spans="1:34" s="43" customFormat="1" ht="18" customHeight="1">
      <c r="A8" s="182">
        <v>2</v>
      </c>
      <c r="B8" s="21" t="s">
        <v>45</v>
      </c>
      <c r="C8" s="17" t="s">
        <v>46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4">
        <v>8</v>
      </c>
      <c r="O8" s="14">
        <v>10</v>
      </c>
      <c r="P8" s="14">
        <v>5</v>
      </c>
      <c r="Q8" s="14">
        <v>9</v>
      </c>
      <c r="R8" s="14">
        <v>10</v>
      </c>
      <c r="S8" s="14">
        <v>10</v>
      </c>
      <c r="T8" s="46"/>
      <c r="U8" s="145">
        <f t="shared" ref="U8:U39" si="3">TRUNC(AVERAGE(N8:T8),2)</f>
        <v>8.66</v>
      </c>
      <c r="V8" s="46">
        <v>9</v>
      </c>
      <c r="W8" s="46"/>
      <c r="X8" s="46"/>
      <c r="Y8" s="145">
        <f t="shared" si="0"/>
        <v>9</v>
      </c>
      <c r="Z8" s="14">
        <v>10</v>
      </c>
      <c r="AA8" s="46"/>
      <c r="AB8" s="46"/>
      <c r="AC8" s="145">
        <f t="shared" si="1"/>
        <v>10</v>
      </c>
      <c r="AD8" s="136">
        <f t="shared" ref="AD8:AD28" si="4">TRUNC(AVERAGE(U8,Y8,AC8),2)</f>
        <v>9.2200000000000006</v>
      </c>
      <c r="AE8" s="46">
        <f t="shared" ref="AE8:AE39" si="5">TRUNC((AD8*0.8),2)</f>
        <v>7.37</v>
      </c>
      <c r="AF8" s="14">
        <v>9</v>
      </c>
      <c r="AG8" s="14">
        <f t="shared" ref="AG8:AG39" si="6">TRUNC((AF8*0.2),2)</f>
        <v>1.8</v>
      </c>
      <c r="AH8" s="46">
        <f t="shared" ref="AH8:AH39" si="7">TRUNC((AE8+AG8),2)</f>
        <v>9.17</v>
      </c>
    </row>
    <row r="9" spans="1:34" s="43" customFormat="1" ht="18" customHeight="1">
      <c r="A9" s="182">
        <v>3</v>
      </c>
      <c r="B9" s="21" t="s">
        <v>53</v>
      </c>
      <c r="C9" s="17" t="s">
        <v>54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4">
        <v>10</v>
      </c>
      <c r="O9" s="14">
        <v>8</v>
      </c>
      <c r="P9" s="14">
        <v>10</v>
      </c>
      <c r="Q9" s="14">
        <v>9</v>
      </c>
      <c r="R9" s="14" t="s">
        <v>494</v>
      </c>
      <c r="S9" s="14">
        <v>10</v>
      </c>
      <c r="T9" s="46"/>
      <c r="U9" s="145">
        <f t="shared" si="3"/>
        <v>9.4</v>
      </c>
      <c r="V9" s="46">
        <v>10</v>
      </c>
      <c r="W9" s="46"/>
      <c r="X9" s="46"/>
      <c r="Y9" s="145">
        <f t="shared" si="0"/>
        <v>10</v>
      </c>
      <c r="Z9" s="14">
        <v>10</v>
      </c>
      <c r="AA9" s="46"/>
      <c r="AB9" s="46"/>
      <c r="AC9" s="145">
        <f t="shared" si="1"/>
        <v>10</v>
      </c>
      <c r="AD9" s="136">
        <f t="shared" si="4"/>
        <v>9.8000000000000007</v>
      </c>
      <c r="AE9" s="46">
        <f t="shared" si="5"/>
        <v>7.84</v>
      </c>
      <c r="AF9" s="14">
        <v>10</v>
      </c>
      <c r="AG9" s="14">
        <f t="shared" si="6"/>
        <v>2</v>
      </c>
      <c r="AH9" s="46">
        <f t="shared" si="7"/>
        <v>9.84</v>
      </c>
    </row>
    <row r="10" spans="1:34" s="43" customFormat="1" ht="18" customHeight="1">
      <c r="A10" s="182">
        <v>4</v>
      </c>
      <c r="B10" s="21" t="s">
        <v>61</v>
      </c>
      <c r="C10" s="17" t="s">
        <v>63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4">
        <v>9</v>
      </c>
      <c r="O10" s="14">
        <v>9</v>
      </c>
      <c r="P10" s="14">
        <v>9</v>
      </c>
      <c r="Q10" s="14">
        <v>9</v>
      </c>
      <c r="R10" s="14">
        <v>10</v>
      </c>
      <c r="S10" s="14">
        <v>10</v>
      </c>
      <c r="T10" s="46"/>
      <c r="U10" s="145">
        <f t="shared" si="3"/>
        <v>9.33</v>
      </c>
      <c r="V10" s="46">
        <v>10</v>
      </c>
      <c r="W10" s="46"/>
      <c r="X10" s="46"/>
      <c r="Y10" s="145">
        <f t="shared" si="0"/>
        <v>10</v>
      </c>
      <c r="Z10" s="14">
        <v>9</v>
      </c>
      <c r="AA10" s="46"/>
      <c r="AB10" s="46"/>
      <c r="AC10" s="145">
        <f t="shared" si="1"/>
        <v>9</v>
      </c>
      <c r="AD10" s="136">
        <f t="shared" si="4"/>
        <v>9.44</v>
      </c>
      <c r="AE10" s="46">
        <f t="shared" si="5"/>
        <v>7.55</v>
      </c>
      <c r="AF10" s="14">
        <v>10</v>
      </c>
      <c r="AG10" s="14">
        <f t="shared" si="6"/>
        <v>2</v>
      </c>
      <c r="AH10" s="46">
        <f t="shared" si="7"/>
        <v>9.5500000000000007</v>
      </c>
    </row>
    <row r="11" spans="1:34" s="184" customFormat="1" ht="18" customHeight="1">
      <c r="A11" s="186">
        <v>5</v>
      </c>
      <c r="B11" s="98" t="s">
        <v>374</v>
      </c>
      <c r="C11" s="99" t="s">
        <v>375</v>
      </c>
      <c r="D11" s="185"/>
      <c r="E11" s="185"/>
      <c r="F11" s="185"/>
      <c r="G11" s="185"/>
      <c r="H11" s="185"/>
      <c r="I11" s="185"/>
      <c r="J11" s="185"/>
      <c r="K11" s="185"/>
      <c r="L11" s="185"/>
      <c r="M11" s="185" t="e">
        <f t="shared" si="2"/>
        <v>#DIV/0!</v>
      </c>
      <c r="N11" s="101">
        <v>10</v>
      </c>
      <c r="O11" s="101">
        <v>8</v>
      </c>
      <c r="P11" s="101">
        <v>8</v>
      </c>
      <c r="Q11" s="101" t="s">
        <v>382</v>
      </c>
      <c r="R11" s="101" t="s">
        <v>494</v>
      </c>
      <c r="S11" s="101">
        <v>10</v>
      </c>
      <c r="T11" s="185"/>
      <c r="U11" s="185">
        <f t="shared" si="3"/>
        <v>9</v>
      </c>
      <c r="V11" s="185">
        <v>10</v>
      </c>
      <c r="W11" s="185"/>
      <c r="X11" s="185"/>
      <c r="Y11" s="185">
        <f t="shared" si="0"/>
        <v>10</v>
      </c>
      <c r="Z11" s="101">
        <v>10</v>
      </c>
      <c r="AA11" s="185"/>
      <c r="AB11" s="185"/>
      <c r="AC11" s="185">
        <f t="shared" si="1"/>
        <v>10</v>
      </c>
      <c r="AD11" s="185">
        <f t="shared" si="4"/>
        <v>9.66</v>
      </c>
      <c r="AE11" s="185">
        <f t="shared" si="5"/>
        <v>7.72</v>
      </c>
      <c r="AF11" s="101">
        <v>7</v>
      </c>
      <c r="AG11" s="101">
        <f t="shared" si="6"/>
        <v>1.4</v>
      </c>
      <c r="AH11" s="46">
        <f t="shared" si="7"/>
        <v>9.1199999999999992</v>
      </c>
    </row>
    <row r="12" spans="1:34" s="184" customFormat="1" ht="18" customHeight="1">
      <c r="A12" s="186">
        <v>6</v>
      </c>
      <c r="B12" s="98" t="s">
        <v>72</v>
      </c>
      <c r="C12" s="99" t="s">
        <v>172</v>
      </c>
      <c r="D12" s="185"/>
      <c r="E12" s="185"/>
      <c r="F12" s="185"/>
      <c r="G12" s="185"/>
      <c r="H12" s="185"/>
      <c r="I12" s="185"/>
      <c r="J12" s="185"/>
      <c r="K12" s="185"/>
      <c r="L12" s="185"/>
      <c r="M12" s="185" t="e">
        <f t="shared" si="2"/>
        <v>#DIV/0!</v>
      </c>
      <c r="N12" s="101" t="s">
        <v>456</v>
      </c>
      <c r="O12" s="101" t="s">
        <v>456</v>
      </c>
      <c r="P12" s="101" t="s">
        <v>456</v>
      </c>
      <c r="Q12" s="101">
        <v>9</v>
      </c>
      <c r="R12" s="101">
        <v>10</v>
      </c>
      <c r="S12" s="101">
        <v>10</v>
      </c>
      <c r="T12" s="185"/>
      <c r="U12" s="185">
        <f t="shared" si="3"/>
        <v>9.66</v>
      </c>
      <c r="V12" s="185">
        <v>10</v>
      </c>
      <c r="W12" s="185"/>
      <c r="X12" s="185"/>
      <c r="Y12" s="185">
        <f t="shared" si="0"/>
        <v>10</v>
      </c>
      <c r="Z12" s="101">
        <v>10</v>
      </c>
      <c r="AA12" s="185"/>
      <c r="AB12" s="185"/>
      <c r="AC12" s="185">
        <f t="shared" si="1"/>
        <v>10</v>
      </c>
      <c r="AD12" s="185">
        <f t="shared" si="4"/>
        <v>9.8800000000000008</v>
      </c>
      <c r="AE12" s="185">
        <f t="shared" si="5"/>
        <v>7.9</v>
      </c>
      <c r="AF12" s="101">
        <v>9</v>
      </c>
      <c r="AG12" s="101">
        <f t="shared" si="6"/>
        <v>1.8</v>
      </c>
      <c r="AH12" s="46">
        <f t="shared" si="7"/>
        <v>9.6999999999999993</v>
      </c>
    </row>
    <row r="13" spans="1:34" s="43" customFormat="1" ht="18" customHeight="1">
      <c r="A13" s="182">
        <v>7</v>
      </c>
      <c r="B13" s="21" t="s">
        <v>107</v>
      </c>
      <c r="C13" s="17" t="s">
        <v>174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4">
        <v>9</v>
      </c>
      <c r="O13" s="14">
        <v>9</v>
      </c>
      <c r="P13" s="14">
        <v>9</v>
      </c>
      <c r="Q13" s="14">
        <v>9</v>
      </c>
      <c r="R13" s="14">
        <v>10</v>
      </c>
      <c r="S13" s="14">
        <v>9</v>
      </c>
      <c r="T13" s="46"/>
      <c r="U13" s="145">
        <f t="shared" si="3"/>
        <v>9.16</v>
      </c>
      <c r="V13" s="46">
        <v>10</v>
      </c>
      <c r="W13" s="46"/>
      <c r="X13" s="46"/>
      <c r="Y13" s="145">
        <f t="shared" si="0"/>
        <v>10</v>
      </c>
      <c r="Z13" s="14">
        <v>9</v>
      </c>
      <c r="AA13" s="46"/>
      <c r="AB13" s="46"/>
      <c r="AC13" s="145">
        <f t="shared" si="1"/>
        <v>9</v>
      </c>
      <c r="AD13" s="136">
        <f t="shared" si="4"/>
        <v>9.3800000000000008</v>
      </c>
      <c r="AE13" s="46">
        <f t="shared" si="5"/>
        <v>7.5</v>
      </c>
      <c r="AF13" s="14">
        <v>9</v>
      </c>
      <c r="AG13" s="14">
        <f t="shared" si="6"/>
        <v>1.8</v>
      </c>
      <c r="AH13" s="46">
        <f t="shared" si="7"/>
        <v>9.3000000000000007</v>
      </c>
    </row>
    <row r="14" spans="1:34" s="43" customFormat="1" ht="18" customHeight="1">
      <c r="A14" s="182">
        <v>8</v>
      </c>
      <c r="B14" s="16" t="s">
        <v>165</v>
      </c>
      <c r="C14" s="17" t="s">
        <v>166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4">
        <v>9</v>
      </c>
      <c r="O14" s="14">
        <v>9</v>
      </c>
      <c r="P14" s="14">
        <v>6</v>
      </c>
      <c r="Q14" s="14">
        <v>5</v>
      </c>
      <c r="R14" s="14" t="s">
        <v>494</v>
      </c>
      <c r="S14" s="14">
        <v>10</v>
      </c>
      <c r="T14" s="46"/>
      <c r="U14" s="145">
        <f t="shared" si="3"/>
        <v>7.8</v>
      </c>
      <c r="V14" s="46">
        <v>8</v>
      </c>
      <c r="W14" s="46"/>
      <c r="X14" s="46"/>
      <c r="Y14" s="145">
        <f t="shared" si="0"/>
        <v>8</v>
      </c>
      <c r="Z14" s="14">
        <v>10</v>
      </c>
      <c r="AA14" s="46"/>
      <c r="AB14" s="46"/>
      <c r="AC14" s="145">
        <f t="shared" si="1"/>
        <v>10</v>
      </c>
      <c r="AD14" s="136">
        <f t="shared" si="4"/>
        <v>8.6</v>
      </c>
      <c r="AE14" s="46">
        <f t="shared" si="5"/>
        <v>6.88</v>
      </c>
      <c r="AF14" s="14">
        <v>10</v>
      </c>
      <c r="AG14" s="14">
        <f t="shared" si="6"/>
        <v>2</v>
      </c>
      <c r="AH14" s="46">
        <f t="shared" si="7"/>
        <v>8.8800000000000008</v>
      </c>
    </row>
    <row r="15" spans="1:34" s="43" customFormat="1" ht="18" customHeight="1">
      <c r="A15" s="182">
        <v>9</v>
      </c>
      <c r="B15" s="19" t="s">
        <v>263</v>
      </c>
      <c r="C15" s="17" t="s">
        <v>264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4">
        <v>8</v>
      </c>
      <c r="O15" s="14">
        <v>10</v>
      </c>
      <c r="P15" s="14">
        <v>8</v>
      </c>
      <c r="Q15" s="14">
        <v>9</v>
      </c>
      <c r="R15" s="14" t="s">
        <v>494</v>
      </c>
      <c r="S15" s="14">
        <v>8</v>
      </c>
      <c r="T15" s="46"/>
      <c r="U15" s="145">
        <f t="shared" si="3"/>
        <v>8.6</v>
      </c>
      <c r="V15" s="46">
        <v>9</v>
      </c>
      <c r="W15" s="46"/>
      <c r="X15" s="46"/>
      <c r="Y15" s="145">
        <f t="shared" si="0"/>
        <v>9</v>
      </c>
      <c r="Z15" s="14">
        <v>9</v>
      </c>
      <c r="AA15" s="46"/>
      <c r="AB15" s="46"/>
      <c r="AC15" s="145">
        <f t="shared" si="1"/>
        <v>9</v>
      </c>
      <c r="AD15" s="136">
        <f t="shared" si="4"/>
        <v>8.86</v>
      </c>
      <c r="AE15" s="46">
        <f t="shared" si="5"/>
        <v>7.08</v>
      </c>
      <c r="AF15" s="14">
        <v>7</v>
      </c>
      <c r="AG15" s="14">
        <f t="shared" si="6"/>
        <v>1.4</v>
      </c>
      <c r="AH15" s="46">
        <f t="shared" si="7"/>
        <v>8.48</v>
      </c>
    </row>
    <row r="16" spans="1:34" s="43" customFormat="1" ht="18" customHeight="1">
      <c r="A16" s="182">
        <v>10</v>
      </c>
      <c r="B16" s="21" t="s">
        <v>27</v>
      </c>
      <c r="C16" s="17" t="s">
        <v>28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4">
        <v>9</v>
      </c>
      <c r="O16" s="14">
        <v>7</v>
      </c>
      <c r="P16" s="14">
        <v>8</v>
      </c>
      <c r="Q16" s="14">
        <v>8</v>
      </c>
      <c r="R16" s="14">
        <v>10</v>
      </c>
      <c r="S16" s="14">
        <v>4</v>
      </c>
      <c r="T16" s="46"/>
      <c r="U16" s="145">
        <f t="shared" si="3"/>
        <v>7.66</v>
      </c>
      <c r="V16" s="46">
        <v>8</v>
      </c>
      <c r="W16" s="46"/>
      <c r="X16" s="46"/>
      <c r="Y16" s="145">
        <f t="shared" si="0"/>
        <v>8</v>
      </c>
      <c r="Z16" s="14">
        <v>9</v>
      </c>
      <c r="AA16" s="46"/>
      <c r="AB16" s="46"/>
      <c r="AC16" s="145">
        <f t="shared" si="1"/>
        <v>9</v>
      </c>
      <c r="AD16" s="136">
        <f t="shared" si="4"/>
        <v>8.2200000000000006</v>
      </c>
      <c r="AE16" s="46">
        <f t="shared" si="5"/>
        <v>6.57</v>
      </c>
      <c r="AF16" s="14">
        <v>8</v>
      </c>
      <c r="AG16" s="14">
        <f t="shared" si="6"/>
        <v>1.6</v>
      </c>
      <c r="AH16" s="46">
        <f t="shared" si="7"/>
        <v>8.17</v>
      </c>
    </row>
    <row r="17" spans="1:34" s="43" customFormat="1" ht="18" customHeight="1">
      <c r="A17" s="182">
        <v>11</v>
      </c>
      <c r="B17" s="21" t="s">
        <v>68</v>
      </c>
      <c r="C17" s="17" t="s">
        <v>69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4">
        <v>10</v>
      </c>
      <c r="O17" s="14">
        <v>9</v>
      </c>
      <c r="P17" s="14">
        <v>9</v>
      </c>
      <c r="Q17" s="14">
        <v>10</v>
      </c>
      <c r="R17" s="14">
        <v>10</v>
      </c>
      <c r="S17" s="14">
        <v>10</v>
      </c>
      <c r="T17" s="46"/>
      <c r="U17" s="145">
        <f t="shared" si="3"/>
        <v>9.66</v>
      </c>
      <c r="V17" s="46">
        <v>10</v>
      </c>
      <c r="W17" s="46"/>
      <c r="X17" s="46"/>
      <c r="Y17" s="145">
        <f t="shared" si="0"/>
        <v>10</v>
      </c>
      <c r="Z17" s="14">
        <v>10</v>
      </c>
      <c r="AA17" s="46"/>
      <c r="AB17" s="46"/>
      <c r="AC17" s="145">
        <f t="shared" si="1"/>
        <v>10</v>
      </c>
      <c r="AD17" s="136">
        <f t="shared" si="4"/>
        <v>9.8800000000000008</v>
      </c>
      <c r="AE17" s="46">
        <f t="shared" si="5"/>
        <v>7.9</v>
      </c>
      <c r="AF17" s="14">
        <v>8</v>
      </c>
      <c r="AG17" s="14">
        <f t="shared" si="6"/>
        <v>1.6</v>
      </c>
      <c r="AH17" s="46">
        <f t="shared" si="7"/>
        <v>9.5</v>
      </c>
    </row>
    <row r="18" spans="1:34" s="43" customFormat="1" ht="18" customHeight="1">
      <c r="A18" s="182">
        <v>12</v>
      </c>
      <c r="B18" s="21" t="s">
        <v>70</v>
      </c>
      <c r="C18" s="17" t="s">
        <v>71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4">
        <v>10</v>
      </c>
      <c r="O18" s="14">
        <v>9</v>
      </c>
      <c r="P18" s="14">
        <v>10</v>
      </c>
      <c r="Q18" s="14">
        <v>9</v>
      </c>
      <c r="R18" s="14">
        <v>10</v>
      </c>
      <c r="S18" s="14">
        <v>10</v>
      </c>
      <c r="T18" s="46"/>
      <c r="U18" s="145">
        <f t="shared" si="3"/>
        <v>9.66</v>
      </c>
      <c r="V18" s="46">
        <v>10</v>
      </c>
      <c r="W18" s="46"/>
      <c r="X18" s="46"/>
      <c r="Y18" s="145">
        <f t="shared" si="0"/>
        <v>10</v>
      </c>
      <c r="Z18" s="14">
        <v>10</v>
      </c>
      <c r="AA18" s="46"/>
      <c r="AB18" s="46"/>
      <c r="AC18" s="145">
        <f t="shared" si="1"/>
        <v>10</v>
      </c>
      <c r="AD18" s="136">
        <f t="shared" si="4"/>
        <v>9.8800000000000008</v>
      </c>
      <c r="AE18" s="46">
        <f t="shared" si="5"/>
        <v>7.9</v>
      </c>
      <c r="AF18" s="14">
        <v>8</v>
      </c>
      <c r="AG18" s="14">
        <f t="shared" si="6"/>
        <v>1.6</v>
      </c>
      <c r="AH18" s="46">
        <f t="shared" si="7"/>
        <v>9.5</v>
      </c>
    </row>
    <row r="19" spans="1:34" s="184" customFormat="1" ht="18" customHeight="1">
      <c r="A19" s="186">
        <v>13</v>
      </c>
      <c r="B19" s="98" t="s">
        <v>64</v>
      </c>
      <c r="C19" s="99" t="s">
        <v>65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 t="e">
        <f t="shared" si="2"/>
        <v>#DIV/0!</v>
      </c>
      <c r="N19" s="101">
        <v>10</v>
      </c>
      <c r="O19" s="101">
        <v>10</v>
      </c>
      <c r="P19" s="101">
        <v>10</v>
      </c>
      <c r="Q19" s="101" t="s">
        <v>554</v>
      </c>
      <c r="R19" s="101">
        <v>10</v>
      </c>
      <c r="S19" s="101">
        <v>10</v>
      </c>
      <c r="T19" s="185"/>
      <c r="U19" s="185">
        <f t="shared" si="3"/>
        <v>10</v>
      </c>
      <c r="V19" s="185">
        <v>10</v>
      </c>
      <c r="W19" s="185"/>
      <c r="X19" s="185"/>
      <c r="Y19" s="185">
        <f t="shared" si="0"/>
        <v>10</v>
      </c>
      <c r="Z19" s="101">
        <v>9</v>
      </c>
      <c r="AA19" s="185"/>
      <c r="AB19" s="185"/>
      <c r="AC19" s="185">
        <f t="shared" si="1"/>
        <v>9</v>
      </c>
      <c r="AD19" s="185">
        <f t="shared" si="4"/>
        <v>9.66</v>
      </c>
      <c r="AE19" s="185">
        <f t="shared" si="5"/>
        <v>7.72</v>
      </c>
      <c r="AF19" s="101">
        <v>9</v>
      </c>
      <c r="AG19" s="101">
        <f t="shared" si="6"/>
        <v>1.8</v>
      </c>
      <c r="AH19" s="46">
        <f t="shared" si="7"/>
        <v>9.52</v>
      </c>
    </row>
    <row r="20" spans="1:34" s="43" customFormat="1" ht="18" customHeight="1">
      <c r="A20" s="182">
        <v>14</v>
      </c>
      <c r="B20" s="16" t="s">
        <v>151</v>
      </c>
      <c r="C20" s="17" t="s">
        <v>152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4">
        <v>10</v>
      </c>
      <c r="O20" s="14">
        <v>8</v>
      </c>
      <c r="P20" s="14">
        <v>8</v>
      </c>
      <c r="Q20" s="14">
        <v>9</v>
      </c>
      <c r="R20" s="14" t="s">
        <v>494</v>
      </c>
      <c r="S20" s="14">
        <v>9</v>
      </c>
      <c r="T20" s="46"/>
      <c r="U20" s="145">
        <f t="shared" si="3"/>
        <v>8.8000000000000007</v>
      </c>
      <c r="V20" s="46">
        <v>9</v>
      </c>
      <c r="W20" s="46"/>
      <c r="X20" s="46"/>
      <c r="Y20" s="145">
        <f t="shared" si="0"/>
        <v>9</v>
      </c>
      <c r="Z20" s="14">
        <v>8.5</v>
      </c>
      <c r="AA20" s="46"/>
      <c r="AB20" s="46"/>
      <c r="AC20" s="145">
        <f t="shared" si="1"/>
        <v>8.5</v>
      </c>
      <c r="AD20" s="136">
        <f t="shared" si="4"/>
        <v>8.76</v>
      </c>
      <c r="AE20" s="46">
        <f t="shared" si="5"/>
        <v>7</v>
      </c>
      <c r="AF20" s="14">
        <v>5</v>
      </c>
      <c r="AG20" s="14">
        <f t="shared" si="6"/>
        <v>1</v>
      </c>
      <c r="AH20" s="46">
        <f t="shared" si="7"/>
        <v>8</v>
      </c>
    </row>
    <row r="21" spans="1:34" s="43" customFormat="1" ht="18" customHeight="1">
      <c r="A21" s="182">
        <v>15</v>
      </c>
      <c r="B21" s="16" t="s">
        <v>184</v>
      </c>
      <c r="C21" s="17" t="s">
        <v>185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4">
        <v>10</v>
      </c>
      <c r="O21" s="14">
        <v>8</v>
      </c>
      <c r="P21" s="14">
        <v>7</v>
      </c>
      <c r="Q21" s="14">
        <v>8</v>
      </c>
      <c r="R21" s="14">
        <v>10</v>
      </c>
      <c r="S21" s="14">
        <v>10</v>
      </c>
      <c r="T21" s="46"/>
      <c r="U21" s="145">
        <f t="shared" si="3"/>
        <v>8.83</v>
      </c>
      <c r="V21" s="46">
        <v>9</v>
      </c>
      <c r="W21" s="46"/>
      <c r="X21" s="46"/>
      <c r="Y21" s="145">
        <f t="shared" si="0"/>
        <v>9</v>
      </c>
      <c r="Z21" s="14">
        <v>10</v>
      </c>
      <c r="AA21" s="46"/>
      <c r="AB21" s="46"/>
      <c r="AC21" s="145">
        <f t="shared" si="1"/>
        <v>10</v>
      </c>
      <c r="AD21" s="136">
        <f t="shared" si="4"/>
        <v>9.27</v>
      </c>
      <c r="AE21" s="46">
        <f t="shared" si="5"/>
        <v>7.41</v>
      </c>
      <c r="AF21" s="14">
        <v>7</v>
      </c>
      <c r="AG21" s="14">
        <f t="shared" si="6"/>
        <v>1.4</v>
      </c>
      <c r="AH21" s="46">
        <f t="shared" si="7"/>
        <v>8.81</v>
      </c>
    </row>
    <row r="22" spans="1:34" s="43" customFormat="1" ht="18" customHeight="1">
      <c r="A22" s="182">
        <v>16</v>
      </c>
      <c r="B22" s="16" t="s">
        <v>149</v>
      </c>
      <c r="C22" s="17" t="s">
        <v>150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4">
        <v>10</v>
      </c>
      <c r="O22" s="14">
        <v>8</v>
      </c>
      <c r="P22" s="14">
        <v>9</v>
      </c>
      <c r="Q22" s="14">
        <v>9</v>
      </c>
      <c r="R22" s="14">
        <v>10</v>
      </c>
      <c r="S22" s="14">
        <v>4</v>
      </c>
      <c r="T22" s="46"/>
      <c r="U22" s="145">
        <f t="shared" si="3"/>
        <v>8.33</v>
      </c>
      <c r="V22" s="46">
        <v>9</v>
      </c>
      <c r="W22" s="46"/>
      <c r="X22" s="46"/>
      <c r="Y22" s="145">
        <f t="shared" si="0"/>
        <v>9</v>
      </c>
      <c r="Z22" s="14">
        <v>9</v>
      </c>
      <c r="AA22" s="46"/>
      <c r="AB22" s="46"/>
      <c r="AC22" s="145">
        <f t="shared" si="1"/>
        <v>9</v>
      </c>
      <c r="AD22" s="136">
        <f t="shared" si="4"/>
        <v>8.77</v>
      </c>
      <c r="AE22" s="46">
        <f t="shared" si="5"/>
        <v>7.01</v>
      </c>
      <c r="AF22" s="14">
        <v>7</v>
      </c>
      <c r="AG22" s="14">
        <f t="shared" si="6"/>
        <v>1.4</v>
      </c>
      <c r="AH22" s="46">
        <f t="shared" si="7"/>
        <v>8.41</v>
      </c>
    </row>
    <row r="23" spans="1:34" s="43" customFormat="1" ht="18" customHeight="1">
      <c r="A23" s="182">
        <v>17</v>
      </c>
      <c r="B23" s="21" t="s">
        <v>57</v>
      </c>
      <c r="C23" s="17" t="s">
        <v>58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4">
        <v>10</v>
      </c>
      <c r="O23" s="14">
        <v>9</v>
      </c>
      <c r="P23" s="14">
        <v>1</v>
      </c>
      <c r="Q23" s="14">
        <v>9</v>
      </c>
      <c r="R23" s="14" t="s">
        <v>494</v>
      </c>
      <c r="S23" s="14">
        <v>9</v>
      </c>
      <c r="T23" s="46"/>
      <c r="U23" s="145">
        <f t="shared" si="3"/>
        <v>7.6</v>
      </c>
      <c r="V23" s="46">
        <v>8</v>
      </c>
      <c r="W23" s="46"/>
      <c r="X23" s="46"/>
      <c r="Y23" s="145">
        <f t="shared" si="0"/>
        <v>8</v>
      </c>
      <c r="Z23" s="14">
        <v>10</v>
      </c>
      <c r="AA23" s="46"/>
      <c r="AB23" s="46"/>
      <c r="AC23" s="145">
        <f t="shared" si="1"/>
        <v>10</v>
      </c>
      <c r="AD23" s="136">
        <f t="shared" si="4"/>
        <v>8.5299999999999994</v>
      </c>
      <c r="AE23" s="46">
        <f t="shared" si="5"/>
        <v>6.82</v>
      </c>
      <c r="AF23" s="14">
        <v>7</v>
      </c>
      <c r="AG23" s="14">
        <f t="shared" si="6"/>
        <v>1.4</v>
      </c>
      <c r="AH23" s="46">
        <f t="shared" si="7"/>
        <v>8.2200000000000006</v>
      </c>
    </row>
    <row r="24" spans="1:34" s="43" customFormat="1" ht="18" customHeight="1">
      <c r="A24" s="182">
        <v>18</v>
      </c>
      <c r="B24" s="31" t="s">
        <v>310</v>
      </c>
      <c r="C24" s="17" t="s">
        <v>311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4">
        <v>10</v>
      </c>
      <c r="O24" s="14">
        <v>9</v>
      </c>
      <c r="P24" s="14">
        <v>8</v>
      </c>
      <c r="Q24" s="14">
        <v>9</v>
      </c>
      <c r="R24" s="14" t="s">
        <v>495</v>
      </c>
      <c r="S24" s="14" t="s">
        <v>495</v>
      </c>
      <c r="T24" s="46"/>
      <c r="U24" s="145">
        <f t="shared" si="3"/>
        <v>9</v>
      </c>
      <c r="V24" s="46">
        <v>10</v>
      </c>
      <c r="W24" s="46"/>
      <c r="X24" s="46"/>
      <c r="Y24" s="145">
        <f t="shared" si="0"/>
        <v>10</v>
      </c>
      <c r="Z24" s="14" t="s">
        <v>495</v>
      </c>
      <c r="AA24" s="46"/>
      <c r="AB24" s="46"/>
      <c r="AC24" s="145" t="e">
        <f t="shared" si="1"/>
        <v>#DIV/0!</v>
      </c>
      <c r="AD24" s="136">
        <f>TRUNC(AVERAGE(U24,Y24),2)</f>
        <v>9.5</v>
      </c>
      <c r="AE24" s="46">
        <f t="shared" si="5"/>
        <v>7.6</v>
      </c>
      <c r="AF24" s="14">
        <v>10</v>
      </c>
      <c r="AG24" s="14">
        <f t="shared" si="6"/>
        <v>2</v>
      </c>
      <c r="AH24" s="46">
        <f t="shared" si="7"/>
        <v>9.6</v>
      </c>
    </row>
    <row r="25" spans="1:34" s="43" customFormat="1" ht="18" customHeight="1">
      <c r="A25" s="182">
        <v>19</v>
      </c>
      <c r="B25" s="19" t="s">
        <v>270</v>
      </c>
      <c r="C25" s="17" t="s">
        <v>271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4">
        <v>9</v>
      </c>
      <c r="O25" s="14">
        <v>9</v>
      </c>
      <c r="P25" s="14">
        <v>9</v>
      </c>
      <c r="Q25" s="14">
        <v>6</v>
      </c>
      <c r="R25" s="14">
        <v>9</v>
      </c>
      <c r="S25" s="14">
        <v>10</v>
      </c>
      <c r="T25" s="46"/>
      <c r="U25" s="145">
        <f t="shared" si="3"/>
        <v>8.66</v>
      </c>
      <c r="V25" s="46">
        <v>9</v>
      </c>
      <c r="W25" s="46"/>
      <c r="X25" s="46"/>
      <c r="Y25" s="145">
        <f t="shared" si="0"/>
        <v>9</v>
      </c>
      <c r="Z25" s="14">
        <v>9</v>
      </c>
      <c r="AA25" s="46"/>
      <c r="AB25" s="46"/>
      <c r="AC25" s="145">
        <f t="shared" si="1"/>
        <v>9</v>
      </c>
      <c r="AD25" s="136">
        <f t="shared" si="4"/>
        <v>8.8800000000000008</v>
      </c>
      <c r="AE25" s="46">
        <f t="shared" si="5"/>
        <v>7.1</v>
      </c>
      <c r="AF25" s="14">
        <v>7</v>
      </c>
      <c r="AG25" s="14">
        <f t="shared" si="6"/>
        <v>1.4</v>
      </c>
      <c r="AH25" s="46">
        <f t="shared" si="7"/>
        <v>8.5</v>
      </c>
    </row>
    <row r="26" spans="1:34" s="43" customFormat="1" ht="18" customHeight="1">
      <c r="A26" s="182">
        <v>20</v>
      </c>
      <c r="B26" s="16" t="s">
        <v>153</v>
      </c>
      <c r="C26" s="17" t="s">
        <v>4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4">
        <v>10</v>
      </c>
      <c r="O26" s="14">
        <v>10</v>
      </c>
      <c r="P26" s="14">
        <v>2</v>
      </c>
      <c r="Q26" s="14">
        <v>9</v>
      </c>
      <c r="R26" s="14">
        <v>10</v>
      </c>
      <c r="S26" s="14">
        <v>10</v>
      </c>
      <c r="T26" s="46"/>
      <c r="U26" s="145">
        <f t="shared" si="3"/>
        <v>8.5</v>
      </c>
      <c r="V26" s="46">
        <v>9</v>
      </c>
      <c r="W26" s="46"/>
      <c r="X26" s="46"/>
      <c r="Y26" s="145">
        <f t="shared" si="0"/>
        <v>9</v>
      </c>
      <c r="Z26" s="14">
        <v>9</v>
      </c>
      <c r="AA26" s="46"/>
      <c r="AB26" s="46"/>
      <c r="AC26" s="145">
        <f t="shared" si="1"/>
        <v>9</v>
      </c>
      <c r="AD26" s="136">
        <f t="shared" si="4"/>
        <v>8.83</v>
      </c>
      <c r="AE26" s="46">
        <f t="shared" si="5"/>
        <v>7.06</v>
      </c>
      <c r="AF26" s="14">
        <v>6</v>
      </c>
      <c r="AG26" s="14">
        <f t="shared" si="6"/>
        <v>1.2</v>
      </c>
      <c r="AH26" s="46">
        <f t="shared" si="7"/>
        <v>8.26</v>
      </c>
    </row>
    <row r="27" spans="1:34" s="43" customFormat="1" ht="18" customHeight="1">
      <c r="A27" s="182">
        <v>21</v>
      </c>
      <c r="B27" s="21" t="s">
        <v>66</v>
      </c>
      <c r="C27" s="17" t="s">
        <v>67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4">
        <v>10</v>
      </c>
      <c r="O27" s="14">
        <v>10</v>
      </c>
      <c r="P27" s="14">
        <v>10</v>
      </c>
      <c r="Q27" s="14">
        <v>9</v>
      </c>
      <c r="R27" s="14">
        <v>10</v>
      </c>
      <c r="S27" s="14">
        <v>10</v>
      </c>
      <c r="T27" s="46"/>
      <c r="U27" s="145">
        <f t="shared" si="3"/>
        <v>9.83</v>
      </c>
      <c r="V27" s="46">
        <v>10</v>
      </c>
      <c r="W27" s="46"/>
      <c r="X27" s="46"/>
      <c r="Y27" s="145">
        <f t="shared" si="0"/>
        <v>10</v>
      </c>
      <c r="Z27" s="14">
        <v>10</v>
      </c>
      <c r="AA27" s="46"/>
      <c r="AB27" s="46"/>
      <c r="AC27" s="145">
        <f t="shared" si="1"/>
        <v>10</v>
      </c>
      <c r="AD27" s="136">
        <f t="shared" si="4"/>
        <v>9.94</v>
      </c>
      <c r="AE27" s="46">
        <f t="shared" si="5"/>
        <v>7.95</v>
      </c>
      <c r="AF27" s="14">
        <v>10</v>
      </c>
      <c r="AG27" s="14">
        <f t="shared" si="6"/>
        <v>2</v>
      </c>
      <c r="AH27" s="46">
        <f t="shared" si="7"/>
        <v>9.9499999999999993</v>
      </c>
    </row>
    <row r="28" spans="1:34" s="43" customFormat="1" ht="18" customHeight="1">
      <c r="A28" s="182">
        <v>22</v>
      </c>
      <c r="B28" s="21" t="s">
        <v>97</v>
      </c>
      <c r="C28" s="17" t="s">
        <v>173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14">
        <v>9</v>
      </c>
      <c r="O28" s="14">
        <v>9</v>
      </c>
      <c r="P28" s="14">
        <v>6</v>
      </c>
      <c r="Q28" s="14">
        <v>9</v>
      </c>
      <c r="R28" s="14" t="s">
        <v>494</v>
      </c>
      <c r="S28" s="14">
        <v>10</v>
      </c>
      <c r="T28" s="46"/>
      <c r="U28" s="145">
        <f t="shared" si="3"/>
        <v>8.6</v>
      </c>
      <c r="V28" s="46">
        <v>9</v>
      </c>
      <c r="W28" s="46"/>
      <c r="X28" s="46"/>
      <c r="Y28" s="145">
        <f t="shared" si="0"/>
        <v>9</v>
      </c>
      <c r="Z28" s="14">
        <v>10</v>
      </c>
      <c r="AA28" s="46"/>
      <c r="AB28" s="46"/>
      <c r="AC28" s="145">
        <f t="shared" si="1"/>
        <v>10</v>
      </c>
      <c r="AD28" s="136">
        <f t="shared" si="4"/>
        <v>9.1999999999999993</v>
      </c>
      <c r="AE28" s="46">
        <f t="shared" si="5"/>
        <v>7.36</v>
      </c>
      <c r="AF28" s="14">
        <v>6</v>
      </c>
      <c r="AG28" s="14">
        <f t="shared" si="6"/>
        <v>1.2</v>
      </c>
      <c r="AH28" s="46">
        <f t="shared" si="7"/>
        <v>8.56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0"/>
        <v>#DIV/0!</v>
      </c>
      <c r="Z29" s="46"/>
      <c r="AA29" s="46"/>
      <c r="AB29" s="46"/>
      <c r="AC29" s="145" t="e">
        <f t="shared" si="1"/>
        <v>#DIV/0!</v>
      </c>
      <c r="AD29" s="136" t="e">
        <f t="shared" ref="AD29:AD39" si="8">TRUNC(AVERAGE(M29,U29,Y29,AC29),2)</f>
        <v>#DIV/0!</v>
      </c>
      <c r="AE29" s="46" t="e">
        <f t="shared" si="5"/>
        <v>#DIV/0!</v>
      </c>
      <c r="AF29" s="14"/>
      <c r="AG29" s="14">
        <f t="shared" si="6"/>
        <v>0</v>
      </c>
      <c r="AH29" s="46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si="8"/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8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si="0"/>
        <v>#DIV/0!</v>
      </c>
      <c r="Z32" s="46"/>
      <c r="AA32" s="46"/>
      <c r="AB32" s="46"/>
      <c r="AC32" s="145" t="e">
        <f t="shared" si="1"/>
        <v>#DIV/0!</v>
      </c>
      <c r="AD32" s="136" t="e">
        <f t="shared" si="8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0"/>
        <v>#DIV/0!</v>
      </c>
      <c r="Z33" s="46"/>
      <c r="AA33" s="46"/>
      <c r="AB33" s="46"/>
      <c r="AC33" s="145" t="e">
        <f t="shared" si="1"/>
        <v>#DIV/0!</v>
      </c>
      <c r="AD33" s="136" t="e">
        <f t="shared" si="8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0"/>
        <v>#DIV/0!</v>
      </c>
      <c r="Z34" s="46"/>
      <c r="AA34" s="46"/>
      <c r="AB34" s="46"/>
      <c r="AC34" s="145" t="e">
        <f t="shared" si="1"/>
        <v>#DIV/0!</v>
      </c>
      <c r="AD34" s="136" t="e">
        <f t="shared" si="8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 t="shared" si="8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8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8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8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 t="shared" si="8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A4" sqref="A4"/>
      <selection pane="topRight" activeCell="D4" sqref="D4"/>
      <selection pane="bottomLeft" activeCell="A5" sqref="A5"/>
      <selection pane="bottomRight" activeCell="AH28" sqref="AH28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11.75">
      <c r="A4" s="179"/>
      <c r="M4" s="38"/>
      <c r="N4" s="38" t="s">
        <v>380</v>
      </c>
      <c r="O4" s="38" t="s">
        <v>470</v>
      </c>
      <c r="P4" s="38" t="s">
        <v>493</v>
      </c>
      <c r="Q4" s="38" t="s">
        <v>489</v>
      </c>
      <c r="R4" s="38" t="s">
        <v>490</v>
      </c>
      <c r="U4" s="38"/>
      <c r="V4" s="61" t="s">
        <v>530</v>
      </c>
      <c r="Y4" s="38"/>
      <c r="Z4" s="61" t="s">
        <v>533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9" t="s">
        <v>306</v>
      </c>
      <c r="C7" s="17" t="s">
        <v>307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15">
        <v>9</v>
      </c>
      <c r="O7" s="15">
        <v>9</v>
      </c>
      <c r="P7" s="14">
        <v>10</v>
      </c>
      <c r="Q7" s="14">
        <v>10</v>
      </c>
      <c r="R7" s="14">
        <v>10</v>
      </c>
      <c r="S7" s="46"/>
      <c r="T7" s="46"/>
      <c r="U7" s="145">
        <f>TRUNC(AVERAGE(N7:T7),2)</f>
        <v>9.6</v>
      </c>
      <c r="V7" s="46">
        <v>10</v>
      </c>
      <c r="W7" s="46"/>
      <c r="X7" s="46"/>
      <c r="Y7" s="145">
        <f t="shared" ref="Y7:Y39" si="0">TRUNC(AVERAGE(V7:X7),2)</f>
        <v>10</v>
      </c>
      <c r="Z7" s="14">
        <v>10</v>
      </c>
      <c r="AA7" s="46"/>
      <c r="AB7" s="46"/>
      <c r="AC7" s="145">
        <f t="shared" ref="AC7:AC39" si="1">TRUNC(AVERAGE(Z7:AB7),2)</f>
        <v>10</v>
      </c>
      <c r="AD7" s="136">
        <f>TRUNC(AVERAGE(U7,Y7,AC7),2)</f>
        <v>9.86</v>
      </c>
      <c r="AE7" s="46">
        <f>TRUNC((AD7*0.8),2)</f>
        <v>7.88</v>
      </c>
      <c r="AF7" s="14">
        <v>10</v>
      </c>
      <c r="AG7" s="14">
        <f>TRUNC((AF7*0.2),2)</f>
        <v>2</v>
      </c>
      <c r="AH7" s="46">
        <f>TRUNC((AE7+AG7),2)</f>
        <v>9.8800000000000008</v>
      </c>
    </row>
    <row r="8" spans="1:34" s="43" customFormat="1" ht="18" customHeight="1">
      <c r="A8" s="182">
        <v>2</v>
      </c>
      <c r="B8" s="21" t="s">
        <v>45</v>
      </c>
      <c r="C8" s="17" t="s">
        <v>46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15">
        <v>8</v>
      </c>
      <c r="O8" s="15">
        <v>10</v>
      </c>
      <c r="P8" s="14">
        <v>10</v>
      </c>
      <c r="Q8" s="14">
        <v>10</v>
      </c>
      <c r="R8" s="14">
        <v>10</v>
      </c>
      <c r="S8" s="46"/>
      <c r="T8" s="46"/>
      <c r="U8" s="145">
        <f t="shared" ref="U8:U39" si="3">TRUNC(AVERAGE(N8:T8),2)</f>
        <v>9.6</v>
      </c>
      <c r="V8" s="46">
        <v>10</v>
      </c>
      <c r="W8" s="46"/>
      <c r="X8" s="46"/>
      <c r="Y8" s="145">
        <f t="shared" si="0"/>
        <v>10</v>
      </c>
      <c r="Z8" s="14">
        <v>10</v>
      </c>
      <c r="AA8" s="46"/>
      <c r="AB8" s="46"/>
      <c r="AC8" s="145">
        <f t="shared" si="1"/>
        <v>10</v>
      </c>
      <c r="AD8" s="136">
        <f t="shared" ref="AD8:AD28" si="4">TRUNC(AVERAGE(U8,Y8,AC8),2)</f>
        <v>9.86</v>
      </c>
      <c r="AE8" s="46">
        <f t="shared" ref="AE8:AE39" si="5">TRUNC((AD8*0.8),2)</f>
        <v>7.88</v>
      </c>
      <c r="AF8" s="14">
        <v>10</v>
      </c>
      <c r="AG8" s="14">
        <f t="shared" ref="AG8:AG39" si="6">TRUNC((AF8*0.2),2)</f>
        <v>2</v>
      </c>
      <c r="AH8" s="46">
        <f t="shared" ref="AH8:AH39" si="7">TRUNC((AE8+AG8),2)</f>
        <v>9.8800000000000008</v>
      </c>
    </row>
    <row r="9" spans="1:34" s="43" customFormat="1" ht="18" customHeight="1">
      <c r="A9" s="182">
        <v>3</v>
      </c>
      <c r="B9" s="21" t="s">
        <v>53</v>
      </c>
      <c r="C9" s="17" t="s">
        <v>54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15">
        <v>8</v>
      </c>
      <c r="O9" s="15">
        <v>10</v>
      </c>
      <c r="P9" s="14">
        <v>10</v>
      </c>
      <c r="Q9" s="14">
        <v>10</v>
      </c>
      <c r="R9" s="14">
        <v>10</v>
      </c>
      <c r="S9" s="46"/>
      <c r="T9" s="46"/>
      <c r="U9" s="145">
        <f t="shared" si="3"/>
        <v>9.6</v>
      </c>
      <c r="V9" s="46">
        <v>10</v>
      </c>
      <c r="W9" s="46"/>
      <c r="X9" s="46"/>
      <c r="Y9" s="145">
        <f t="shared" si="0"/>
        <v>10</v>
      </c>
      <c r="Z9" s="14">
        <v>10</v>
      </c>
      <c r="AA9" s="46"/>
      <c r="AB9" s="46"/>
      <c r="AC9" s="145">
        <f t="shared" si="1"/>
        <v>10</v>
      </c>
      <c r="AD9" s="136">
        <f t="shared" si="4"/>
        <v>9.86</v>
      </c>
      <c r="AE9" s="46">
        <f t="shared" si="5"/>
        <v>7.88</v>
      </c>
      <c r="AF9" s="14">
        <v>9</v>
      </c>
      <c r="AG9" s="14">
        <f t="shared" si="6"/>
        <v>1.8</v>
      </c>
      <c r="AH9" s="46">
        <f t="shared" si="7"/>
        <v>9.68</v>
      </c>
    </row>
    <row r="10" spans="1:34" s="43" customFormat="1" ht="18" customHeight="1">
      <c r="A10" s="182">
        <v>4</v>
      </c>
      <c r="B10" s="21" t="s">
        <v>61</v>
      </c>
      <c r="C10" s="17" t="s">
        <v>63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15">
        <v>9</v>
      </c>
      <c r="O10" s="15">
        <v>10</v>
      </c>
      <c r="P10" s="14">
        <v>10</v>
      </c>
      <c r="Q10" s="14">
        <v>9</v>
      </c>
      <c r="R10" s="14">
        <v>10</v>
      </c>
      <c r="S10" s="46"/>
      <c r="T10" s="46"/>
      <c r="U10" s="145">
        <f t="shared" si="3"/>
        <v>9.6</v>
      </c>
      <c r="V10" s="46">
        <v>10</v>
      </c>
      <c r="W10" s="46"/>
      <c r="X10" s="46"/>
      <c r="Y10" s="145">
        <f t="shared" si="0"/>
        <v>10</v>
      </c>
      <c r="Z10" s="14">
        <v>10</v>
      </c>
      <c r="AA10" s="46"/>
      <c r="AB10" s="46"/>
      <c r="AC10" s="145">
        <f t="shared" si="1"/>
        <v>10</v>
      </c>
      <c r="AD10" s="136">
        <f t="shared" si="4"/>
        <v>9.86</v>
      </c>
      <c r="AE10" s="46">
        <f t="shared" si="5"/>
        <v>7.88</v>
      </c>
      <c r="AF10" s="14">
        <v>10</v>
      </c>
      <c r="AG10" s="14">
        <f t="shared" si="6"/>
        <v>2</v>
      </c>
      <c r="AH10" s="46">
        <f t="shared" si="7"/>
        <v>9.8800000000000008</v>
      </c>
    </row>
    <row r="11" spans="1:34" s="43" customFormat="1" ht="18" customHeight="1">
      <c r="A11" s="182">
        <v>5</v>
      </c>
      <c r="B11" s="21" t="s">
        <v>374</v>
      </c>
      <c r="C11" s="17" t="s">
        <v>375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15">
        <v>8</v>
      </c>
      <c r="O11" s="15">
        <v>7</v>
      </c>
      <c r="P11" s="14">
        <v>10</v>
      </c>
      <c r="Q11" s="14">
        <v>10</v>
      </c>
      <c r="R11" s="14">
        <v>9</v>
      </c>
      <c r="S11" s="46"/>
      <c r="T11" s="46"/>
      <c r="U11" s="145">
        <f t="shared" si="3"/>
        <v>8.8000000000000007</v>
      </c>
      <c r="V11" s="46">
        <v>9</v>
      </c>
      <c r="W11" s="46"/>
      <c r="X11" s="46"/>
      <c r="Y11" s="145">
        <f t="shared" si="0"/>
        <v>9</v>
      </c>
      <c r="Z11" s="14">
        <v>9</v>
      </c>
      <c r="AA11" s="46"/>
      <c r="AB11" s="46"/>
      <c r="AC11" s="145">
        <f t="shared" si="1"/>
        <v>9</v>
      </c>
      <c r="AD11" s="136">
        <f t="shared" si="4"/>
        <v>8.93</v>
      </c>
      <c r="AE11" s="46">
        <f t="shared" si="5"/>
        <v>7.14</v>
      </c>
      <c r="AF11" s="14">
        <v>9</v>
      </c>
      <c r="AG11" s="14">
        <f t="shared" si="6"/>
        <v>1.8</v>
      </c>
      <c r="AH11" s="46">
        <f t="shared" si="7"/>
        <v>8.94</v>
      </c>
    </row>
    <row r="12" spans="1:34" s="43" customFormat="1" ht="18" customHeight="1">
      <c r="A12" s="182">
        <v>6</v>
      </c>
      <c r="B12" s="21" t="s">
        <v>72</v>
      </c>
      <c r="C12" s="17" t="s">
        <v>172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15">
        <v>9</v>
      </c>
      <c r="O12" s="15">
        <v>9</v>
      </c>
      <c r="P12" s="14">
        <v>10</v>
      </c>
      <c r="Q12" s="14">
        <v>9.5</v>
      </c>
      <c r="R12" s="14">
        <v>10</v>
      </c>
      <c r="S12" s="46"/>
      <c r="T12" s="46"/>
      <c r="U12" s="145">
        <f t="shared" si="3"/>
        <v>9.5</v>
      </c>
      <c r="V12" s="46">
        <v>10</v>
      </c>
      <c r="W12" s="46"/>
      <c r="X12" s="46"/>
      <c r="Y12" s="145">
        <f t="shared" si="0"/>
        <v>10</v>
      </c>
      <c r="Z12" s="14">
        <v>10</v>
      </c>
      <c r="AA12" s="46"/>
      <c r="AB12" s="46"/>
      <c r="AC12" s="145">
        <f t="shared" si="1"/>
        <v>10</v>
      </c>
      <c r="AD12" s="136">
        <f t="shared" si="4"/>
        <v>9.83</v>
      </c>
      <c r="AE12" s="46">
        <f t="shared" si="5"/>
        <v>7.86</v>
      </c>
      <c r="AF12" s="14">
        <v>10</v>
      </c>
      <c r="AG12" s="14">
        <f t="shared" si="6"/>
        <v>2</v>
      </c>
      <c r="AH12" s="46">
        <f t="shared" si="7"/>
        <v>9.86</v>
      </c>
    </row>
    <row r="13" spans="1:34" s="43" customFormat="1" ht="18" customHeight="1">
      <c r="A13" s="182">
        <v>7</v>
      </c>
      <c r="B13" s="21" t="s">
        <v>107</v>
      </c>
      <c r="C13" s="17" t="s">
        <v>174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15">
        <v>10</v>
      </c>
      <c r="O13" s="15">
        <v>9</v>
      </c>
      <c r="P13" s="14">
        <v>10</v>
      </c>
      <c r="Q13" s="14">
        <v>9</v>
      </c>
      <c r="R13" s="14">
        <v>10</v>
      </c>
      <c r="S13" s="46"/>
      <c r="T13" s="46"/>
      <c r="U13" s="145">
        <f t="shared" si="3"/>
        <v>9.6</v>
      </c>
      <c r="V13" s="46">
        <v>10</v>
      </c>
      <c r="W13" s="46"/>
      <c r="X13" s="46"/>
      <c r="Y13" s="145">
        <f t="shared" si="0"/>
        <v>10</v>
      </c>
      <c r="Z13" s="14">
        <v>10</v>
      </c>
      <c r="AA13" s="46"/>
      <c r="AB13" s="46"/>
      <c r="AC13" s="145">
        <f t="shared" si="1"/>
        <v>10</v>
      </c>
      <c r="AD13" s="136">
        <f t="shared" si="4"/>
        <v>9.86</v>
      </c>
      <c r="AE13" s="46">
        <f t="shared" si="5"/>
        <v>7.88</v>
      </c>
      <c r="AF13" s="14">
        <v>10</v>
      </c>
      <c r="AG13" s="14">
        <f t="shared" si="6"/>
        <v>2</v>
      </c>
      <c r="AH13" s="46">
        <f t="shared" si="7"/>
        <v>9.8800000000000008</v>
      </c>
    </row>
    <row r="14" spans="1:34" s="43" customFormat="1" ht="18" customHeight="1">
      <c r="A14" s="182">
        <v>8</v>
      </c>
      <c r="B14" s="16" t="s">
        <v>165</v>
      </c>
      <c r="C14" s="17" t="s">
        <v>166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15">
        <v>9</v>
      </c>
      <c r="O14" s="15">
        <v>6</v>
      </c>
      <c r="P14" s="14">
        <v>10</v>
      </c>
      <c r="Q14" s="14">
        <v>9</v>
      </c>
      <c r="R14" s="14">
        <v>10</v>
      </c>
      <c r="S14" s="46"/>
      <c r="T14" s="46"/>
      <c r="U14" s="145">
        <f t="shared" si="3"/>
        <v>8.8000000000000007</v>
      </c>
      <c r="V14" s="46">
        <v>9</v>
      </c>
      <c r="W14" s="46"/>
      <c r="X14" s="46"/>
      <c r="Y14" s="145">
        <f t="shared" si="0"/>
        <v>9</v>
      </c>
      <c r="Z14" s="14">
        <v>10</v>
      </c>
      <c r="AA14" s="46"/>
      <c r="AB14" s="46"/>
      <c r="AC14" s="145">
        <f t="shared" si="1"/>
        <v>10</v>
      </c>
      <c r="AD14" s="136">
        <f t="shared" si="4"/>
        <v>9.26</v>
      </c>
      <c r="AE14" s="46">
        <f t="shared" si="5"/>
        <v>7.4</v>
      </c>
      <c r="AF14" s="14">
        <v>10</v>
      </c>
      <c r="AG14" s="14">
        <f t="shared" si="6"/>
        <v>2</v>
      </c>
      <c r="AH14" s="46">
        <f t="shared" si="7"/>
        <v>9.4</v>
      </c>
    </row>
    <row r="15" spans="1:34" s="43" customFormat="1" ht="18" customHeight="1">
      <c r="A15" s="182">
        <v>9</v>
      </c>
      <c r="B15" s="19" t="s">
        <v>263</v>
      </c>
      <c r="C15" s="17" t="s">
        <v>264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15" t="s">
        <v>382</v>
      </c>
      <c r="O15" s="15">
        <v>6</v>
      </c>
      <c r="P15" s="14">
        <v>10</v>
      </c>
      <c r="Q15" s="14">
        <v>8</v>
      </c>
      <c r="R15" s="14">
        <v>10</v>
      </c>
      <c r="S15" s="46"/>
      <c r="T15" s="46"/>
      <c r="U15" s="145">
        <f t="shared" si="3"/>
        <v>8.5</v>
      </c>
      <c r="V15" s="46">
        <v>9</v>
      </c>
      <c r="W15" s="46"/>
      <c r="X15" s="46"/>
      <c r="Y15" s="145">
        <f t="shared" si="0"/>
        <v>9</v>
      </c>
      <c r="Z15" s="14">
        <v>10</v>
      </c>
      <c r="AA15" s="46"/>
      <c r="AB15" s="46"/>
      <c r="AC15" s="145">
        <f t="shared" si="1"/>
        <v>10</v>
      </c>
      <c r="AD15" s="136">
        <f t="shared" si="4"/>
        <v>9.16</v>
      </c>
      <c r="AE15" s="46">
        <f t="shared" si="5"/>
        <v>7.32</v>
      </c>
      <c r="AF15" s="14">
        <v>9</v>
      </c>
      <c r="AG15" s="14">
        <f t="shared" si="6"/>
        <v>1.8</v>
      </c>
      <c r="AH15" s="46">
        <f t="shared" si="7"/>
        <v>9.1199999999999992</v>
      </c>
    </row>
    <row r="16" spans="1:34" s="43" customFormat="1" ht="18" customHeight="1">
      <c r="A16" s="182">
        <v>10</v>
      </c>
      <c r="B16" s="21" t="s">
        <v>27</v>
      </c>
      <c r="C16" s="17" t="s">
        <v>28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15">
        <v>10</v>
      </c>
      <c r="O16" s="15">
        <v>8</v>
      </c>
      <c r="P16" s="14">
        <v>10</v>
      </c>
      <c r="Q16" s="14">
        <v>10</v>
      </c>
      <c r="R16" s="14">
        <v>10</v>
      </c>
      <c r="S16" s="46"/>
      <c r="T16" s="46"/>
      <c r="U16" s="145">
        <f t="shared" si="3"/>
        <v>9.6</v>
      </c>
      <c r="V16" s="46">
        <v>10</v>
      </c>
      <c r="W16" s="46"/>
      <c r="X16" s="46"/>
      <c r="Y16" s="145">
        <f t="shared" si="0"/>
        <v>10</v>
      </c>
      <c r="Z16" s="14">
        <v>10</v>
      </c>
      <c r="AA16" s="46"/>
      <c r="AB16" s="46"/>
      <c r="AC16" s="145">
        <f t="shared" si="1"/>
        <v>10</v>
      </c>
      <c r="AD16" s="136">
        <f t="shared" si="4"/>
        <v>9.86</v>
      </c>
      <c r="AE16" s="46">
        <f t="shared" si="5"/>
        <v>7.88</v>
      </c>
      <c r="AF16" s="14">
        <v>10</v>
      </c>
      <c r="AG16" s="14">
        <f t="shared" si="6"/>
        <v>2</v>
      </c>
      <c r="AH16" s="46">
        <f t="shared" si="7"/>
        <v>9.8800000000000008</v>
      </c>
    </row>
    <row r="17" spans="1:34" s="43" customFormat="1" ht="18" customHeight="1">
      <c r="A17" s="182">
        <v>11</v>
      </c>
      <c r="B17" s="21" t="s">
        <v>68</v>
      </c>
      <c r="C17" s="17" t="s">
        <v>69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15">
        <v>10</v>
      </c>
      <c r="O17" s="15">
        <v>8</v>
      </c>
      <c r="P17" s="14">
        <v>10</v>
      </c>
      <c r="Q17" s="14">
        <v>10</v>
      </c>
      <c r="R17" s="14">
        <v>10</v>
      </c>
      <c r="S17" s="46"/>
      <c r="T17" s="46"/>
      <c r="U17" s="145">
        <f t="shared" si="3"/>
        <v>9.6</v>
      </c>
      <c r="V17" s="46">
        <v>10</v>
      </c>
      <c r="W17" s="46"/>
      <c r="X17" s="46"/>
      <c r="Y17" s="145">
        <f t="shared" si="0"/>
        <v>10</v>
      </c>
      <c r="Z17" s="14">
        <v>10</v>
      </c>
      <c r="AA17" s="46"/>
      <c r="AB17" s="46"/>
      <c r="AC17" s="145">
        <f t="shared" si="1"/>
        <v>10</v>
      </c>
      <c r="AD17" s="136">
        <f t="shared" si="4"/>
        <v>9.86</v>
      </c>
      <c r="AE17" s="46">
        <f t="shared" si="5"/>
        <v>7.88</v>
      </c>
      <c r="AF17" s="14">
        <v>10</v>
      </c>
      <c r="AG17" s="14">
        <f t="shared" si="6"/>
        <v>2</v>
      </c>
      <c r="AH17" s="46">
        <f t="shared" si="7"/>
        <v>9.8800000000000008</v>
      </c>
    </row>
    <row r="18" spans="1:34" s="43" customFormat="1" ht="18" customHeight="1">
      <c r="A18" s="182">
        <v>12</v>
      </c>
      <c r="B18" s="21" t="s">
        <v>70</v>
      </c>
      <c r="C18" s="17" t="s">
        <v>71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15">
        <v>10</v>
      </c>
      <c r="O18" s="15">
        <v>10</v>
      </c>
      <c r="P18" s="14">
        <v>10</v>
      </c>
      <c r="Q18" s="14">
        <v>10</v>
      </c>
      <c r="R18" s="14">
        <v>10</v>
      </c>
      <c r="S18" s="46"/>
      <c r="T18" s="46"/>
      <c r="U18" s="145">
        <f t="shared" si="3"/>
        <v>10</v>
      </c>
      <c r="V18" s="46">
        <v>10</v>
      </c>
      <c r="W18" s="46"/>
      <c r="X18" s="46"/>
      <c r="Y18" s="145">
        <f t="shared" si="0"/>
        <v>10</v>
      </c>
      <c r="Z18" s="14">
        <v>10</v>
      </c>
      <c r="AA18" s="46"/>
      <c r="AB18" s="46"/>
      <c r="AC18" s="145">
        <f t="shared" si="1"/>
        <v>10</v>
      </c>
      <c r="AD18" s="136">
        <f t="shared" si="4"/>
        <v>10</v>
      </c>
      <c r="AE18" s="46">
        <f t="shared" si="5"/>
        <v>8</v>
      </c>
      <c r="AF18" s="14">
        <v>10</v>
      </c>
      <c r="AG18" s="14">
        <f t="shared" si="6"/>
        <v>2</v>
      </c>
      <c r="AH18" s="46">
        <f t="shared" si="7"/>
        <v>10</v>
      </c>
    </row>
    <row r="19" spans="1:34" s="43" customFormat="1" ht="18" customHeight="1">
      <c r="A19" s="182">
        <v>13</v>
      </c>
      <c r="B19" s="21" t="s">
        <v>64</v>
      </c>
      <c r="C19" s="17" t="s">
        <v>65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15">
        <v>9</v>
      </c>
      <c r="O19" s="15">
        <v>10</v>
      </c>
      <c r="P19" s="14">
        <v>10</v>
      </c>
      <c r="Q19" s="14">
        <v>10</v>
      </c>
      <c r="R19" s="14">
        <v>10</v>
      </c>
      <c r="S19" s="46"/>
      <c r="T19" s="46"/>
      <c r="U19" s="145">
        <f t="shared" si="3"/>
        <v>9.8000000000000007</v>
      </c>
      <c r="V19" s="46">
        <v>10</v>
      </c>
      <c r="W19" s="46"/>
      <c r="X19" s="46"/>
      <c r="Y19" s="145">
        <f t="shared" si="0"/>
        <v>10</v>
      </c>
      <c r="Z19" s="14">
        <v>10</v>
      </c>
      <c r="AA19" s="46"/>
      <c r="AB19" s="46"/>
      <c r="AC19" s="145">
        <f t="shared" si="1"/>
        <v>10</v>
      </c>
      <c r="AD19" s="136">
        <f t="shared" si="4"/>
        <v>9.93</v>
      </c>
      <c r="AE19" s="46">
        <f t="shared" si="5"/>
        <v>7.94</v>
      </c>
      <c r="AF19" s="14">
        <v>10</v>
      </c>
      <c r="AG19" s="14">
        <f t="shared" si="6"/>
        <v>2</v>
      </c>
      <c r="AH19" s="46">
        <f t="shared" si="7"/>
        <v>9.94</v>
      </c>
    </row>
    <row r="20" spans="1:34" s="43" customFormat="1" ht="18" customHeight="1">
      <c r="A20" s="182">
        <v>14</v>
      </c>
      <c r="B20" s="16" t="s">
        <v>151</v>
      </c>
      <c r="C20" s="17" t="s">
        <v>152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15">
        <v>9</v>
      </c>
      <c r="O20" s="15">
        <v>8</v>
      </c>
      <c r="P20" s="14">
        <v>10</v>
      </c>
      <c r="Q20" s="14">
        <v>10</v>
      </c>
      <c r="R20" s="14">
        <v>9</v>
      </c>
      <c r="S20" s="46"/>
      <c r="T20" s="46"/>
      <c r="U20" s="145">
        <f t="shared" si="3"/>
        <v>9.1999999999999993</v>
      </c>
      <c r="V20" s="46">
        <v>10</v>
      </c>
      <c r="W20" s="46"/>
      <c r="X20" s="46"/>
      <c r="Y20" s="145">
        <f t="shared" si="0"/>
        <v>10</v>
      </c>
      <c r="Z20" s="14">
        <v>9</v>
      </c>
      <c r="AA20" s="46"/>
      <c r="AB20" s="46"/>
      <c r="AC20" s="145">
        <f t="shared" si="1"/>
        <v>9</v>
      </c>
      <c r="AD20" s="136">
        <f t="shared" si="4"/>
        <v>9.4</v>
      </c>
      <c r="AE20" s="46">
        <f t="shared" si="5"/>
        <v>7.52</v>
      </c>
      <c r="AF20" s="14">
        <v>10</v>
      </c>
      <c r="AG20" s="14">
        <f t="shared" si="6"/>
        <v>2</v>
      </c>
      <c r="AH20" s="46">
        <f t="shared" si="7"/>
        <v>9.52</v>
      </c>
    </row>
    <row r="21" spans="1:34" s="43" customFormat="1" ht="18" customHeight="1">
      <c r="A21" s="182">
        <v>15</v>
      </c>
      <c r="B21" s="16" t="s">
        <v>184</v>
      </c>
      <c r="C21" s="17" t="s">
        <v>185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15">
        <v>9</v>
      </c>
      <c r="O21" s="15">
        <v>9</v>
      </c>
      <c r="P21" s="14">
        <v>10</v>
      </c>
      <c r="Q21" s="14">
        <v>10</v>
      </c>
      <c r="R21" s="14">
        <v>10</v>
      </c>
      <c r="S21" s="46"/>
      <c r="T21" s="46"/>
      <c r="U21" s="145">
        <f t="shared" si="3"/>
        <v>9.6</v>
      </c>
      <c r="V21" s="46">
        <v>10</v>
      </c>
      <c r="W21" s="46"/>
      <c r="X21" s="46"/>
      <c r="Y21" s="145">
        <f t="shared" si="0"/>
        <v>10</v>
      </c>
      <c r="Z21" s="14">
        <v>10</v>
      </c>
      <c r="AA21" s="46"/>
      <c r="AB21" s="46"/>
      <c r="AC21" s="145">
        <f t="shared" si="1"/>
        <v>10</v>
      </c>
      <c r="AD21" s="136">
        <f t="shared" si="4"/>
        <v>9.86</v>
      </c>
      <c r="AE21" s="46">
        <f t="shared" si="5"/>
        <v>7.88</v>
      </c>
      <c r="AF21" s="14">
        <v>10</v>
      </c>
      <c r="AG21" s="14">
        <f t="shared" si="6"/>
        <v>2</v>
      </c>
      <c r="AH21" s="46">
        <f t="shared" si="7"/>
        <v>9.8800000000000008</v>
      </c>
    </row>
    <row r="22" spans="1:34" s="43" customFormat="1" ht="18" customHeight="1">
      <c r="A22" s="182">
        <v>16</v>
      </c>
      <c r="B22" s="16" t="s">
        <v>149</v>
      </c>
      <c r="C22" s="17" t="s">
        <v>150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15">
        <v>7</v>
      </c>
      <c r="O22" s="15">
        <v>9</v>
      </c>
      <c r="P22" s="14">
        <v>10</v>
      </c>
      <c r="Q22" s="14">
        <v>9</v>
      </c>
      <c r="R22" s="14">
        <v>10</v>
      </c>
      <c r="S22" s="46"/>
      <c r="T22" s="46"/>
      <c r="U22" s="145">
        <f t="shared" si="3"/>
        <v>9</v>
      </c>
      <c r="V22" s="46">
        <v>10</v>
      </c>
      <c r="W22" s="46"/>
      <c r="X22" s="46"/>
      <c r="Y22" s="145">
        <f t="shared" si="0"/>
        <v>10</v>
      </c>
      <c r="Z22" s="14">
        <v>10</v>
      </c>
      <c r="AA22" s="46"/>
      <c r="AB22" s="46"/>
      <c r="AC22" s="145">
        <f t="shared" si="1"/>
        <v>10</v>
      </c>
      <c r="AD22" s="136">
        <f t="shared" si="4"/>
        <v>9.66</v>
      </c>
      <c r="AE22" s="46">
        <f t="shared" si="5"/>
        <v>7.72</v>
      </c>
      <c r="AF22" s="14">
        <v>10</v>
      </c>
      <c r="AG22" s="14">
        <f t="shared" si="6"/>
        <v>2</v>
      </c>
      <c r="AH22" s="46">
        <f t="shared" si="7"/>
        <v>9.7200000000000006</v>
      </c>
    </row>
    <row r="23" spans="1:34" s="43" customFormat="1" ht="18" customHeight="1">
      <c r="A23" s="182">
        <v>17</v>
      </c>
      <c r="B23" s="21" t="s">
        <v>57</v>
      </c>
      <c r="C23" s="17" t="s">
        <v>58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15">
        <v>5</v>
      </c>
      <c r="O23" s="15">
        <v>2</v>
      </c>
      <c r="P23" s="14">
        <v>10</v>
      </c>
      <c r="Q23" s="14">
        <v>10</v>
      </c>
      <c r="R23" s="14">
        <v>10</v>
      </c>
      <c r="S23" s="46"/>
      <c r="T23" s="46"/>
      <c r="U23" s="145">
        <f t="shared" si="3"/>
        <v>7.4</v>
      </c>
      <c r="V23" s="46">
        <v>8</v>
      </c>
      <c r="W23" s="46"/>
      <c r="X23" s="46"/>
      <c r="Y23" s="145">
        <f t="shared" si="0"/>
        <v>8</v>
      </c>
      <c r="Z23" s="14">
        <v>10</v>
      </c>
      <c r="AA23" s="46"/>
      <c r="AB23" s="46"/>
      <c r="AC23" s="145">
        <f t="shared" si="1"/>
        <v>10</v>
      </c>
      <c r="AD23" s="136">
        <f t="shared" si="4"/>
        <v>8.4600000000000009</v>
      </c>
      <c r="AE23" s="46">
        <f t="shared" si="5"/>
        <v>6.76</v>
      </c>
      <c r="AF23" s="14">
        <v>9</v>
      </c>
      <c r="AG23" s="14">
        <f t="shared" si="6"/>
        <v>1.8</v>
      </c>
      <c r="AH23" s="46">
        <f t="shared" si="7"/>
        <v>8.56</v>
      </c>
    </row>
    <row r="24" spans="1:34" s="43" customFormat="1" ht="18" customHeight="1">
      <c r="A24" s="182">
        <v>18</v>
      </c>
      <c r="B24" s="31" t="s">
        <v>310</v>
      </c>
      <c r="C24" s="17" t="s">
        <v>311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15">
        <v>9</v>
      </c>
      <c r="O24" s="15">
        <v>7</v>
      </c>
      <c r="P24" s="14" t="s">
        <v>495</v>
      </c>
      <c r="Q24" s="14" t="s">
        <v>495</v>
      </c>
      <c r="R24" s="14" t="s">
        <v>495</v>
      </c>
      <c r="S24" s="46"/>
      <c r="T24" s="46"/>
      <c r="U24" s="145">
        <f t="shared" si="3"/>
        <v>8</v>
      </c>
      <c r="V24" s="46">
        <v>9</v>
      </c>
      <c r="W24" s="46"/>
      <c r="X24" s="46"/>
      <c r="Y24" s="145">
        <f t="shared" si="0"/>
        <v>9</v>
      </c>
      <c r="Z24" s="14" t="s">
        <v>495</v>
      </c>
      <c r="AA24" s="46"/>
      <c r="AB24" s="46"/>
      <c r="AC24" s="145" t="e">
        <f t="shared" si="1"/>
        <v>#DIV/0!</v>
      </c>
      <c r="AD24" s="136">
        <f>TRUNC(AVERAGE(U24,Y24),2)</f>
        <v>8.5</v>
      </c>
      <c r="AE24" s="46">
        <f t="shared" si="5"/>
        <v>6.8</v>
      </c>
      <c r="AF24" s="14">
        <v>10</v>
      </c>
      <c r="AG24" s="14">
        <f t="shared" si="6"/>
        <v>2</v>
      </c>
      <c r="AH24" s="46">
        <f t="shared" si="7"/>
        <v>8.8000000000000007</v>
      </c>
    </row>
    <row r="25" spans="1:34" s="43" customFormat="1" ht="18" customHeight="1">
      <c r="A25" s="182">
        <v>19</v>
      </c>
      <c r="B25" s="19" t="s">
        <v>270</v>
      </c>
      <c r="C25" s="17" t="s">
        <v>271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15">
        <v>9</v>
      </c>
      <c r="O25" s="15">
        <v>9</v>
      </c>
      <c r="P25" s="14">
        <v>10</v>
      </c>
      <c r="Q25" s="14">
        <v>5</v>
      </c>
      <c r="R25" s="14">
        <v>10</v>
      </c>
      <c r="S25" s="46"/>
      <c r="T25" s="46"/>
      <c r="U25" s="145">
        <f t="shared" si="3"/>
        <v>8.6</v>
      </c>
      <c r="V25" s="46">
        <v>9</v>
      </c>
      <c r="W25" s="46"/>
      <c r="X25" s="46"/>
      <c r="Y25" s="145">
        <f t="shared" si="0"/>
        <v>9</v>
      </c>
      <c r="Z25" s="14">
        <v>10</v>
      </c>
      <c r="AA25" s="46"/>
      <c r="AB25" s="46"/>
      <c r="AC25" s="145">
        <f t="shared" si="1"/>
        <v>10</v>
      </c>
      <c r="AD25" s="136">
        <f t="shared" si="4"/>
        <v>9.1999999999999993</v>
      </c>
      <c r="AE25" s="46">
        <f t="shared" si="5"/>
        <v>7.36</v>
      </c>
      <c r="AF25" s="14">
        <v>10</v>
      </c>
      <c r="AG25" s="14">
        <f t="shared" si="6"/>
        <v>2</v>
      </c>
      <c r="AH25" s="46">
        <f t="shared" si="7"/>
        <v>9.36</v>
      </c>
    </row>
    <row r="26" spans="1:34" s="43" customFormat="1" ht="18" customHeight="1">
      <c r="A26" s="182">
        <v>20</v>
      </c>
      <c r="B26" s="16" t="s">
        <v>153</v>
      </c>
      <c r="C26" s="17" t="s">
        <v>4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15">
        <v>10</v>
      </c>
      <c r="O26" s="15">
        <v>8</v>
      </c>
      <c r="P26" s="14">
        <v>10</v>
      </c>
      <c r="Q26" s="14">
        <v>10</v>
      </c>
      <c r="R26" s="14">
        <v>10</v>
      </c>
      <c r="S26" s="46"/>
      <c r="T26" s="46"/>
      <c r="U26" s="145">
        <f t="shared" si="3"/>
        <v>9.6</v>
      </c>
      <c r="V26" s="46">
        <v>10</v>
      </c>
      <c r="W26" s="46"/>
      <c r="X26" s="46"/>
      <c r="Y26" s="145">
        <f t="shared" si="0"/>
        <v>10</v>
      </c>
      <c r="Z26" s="14">
        <v>10</v>
      </c>
      <c r="AA26" s="46"/>
      <c r="AB26" s="46"/>
      <c r="AC26" s="145">
        <f t="shared" si="1"/>
        <v>10</v>
      </c>
      <c r="AD26" s="136">
        <f t="shared" si="4"/>
        <v>9.86</v>
      </c>
      <c r="AE26" s="46">
        <f t="shared" si="5"/>
        <v>7.88</v>
      </c>
      <c r="AF26" s="14">
        <v>10</v>
      </c>
      <c r="AG26" s="14">
        <f t="shared" si="6"/>
        <v>2</v>
      </c>
      <c r="AH26" s="46">
        <f t="shared" si="7"/>
        <v>9.8800000000000008</v>
      </c>
    </row>
    <row r="27" spans="1:34" s="43" customFormat="1" ht="18" customHeight="1">
      <c r="A27" s="182">
        <v>21</v>
      </c>
      <c r="B27" s="21" t="s">
        <v>66</v>
      </c>
      <c r="C27" s="17" t="s">
        <v>67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15">
        <v>9</v>
      </c>
      <c r="O27" s="15">
        <v>8</v>
      </c>
      <c r="P27" s="14">
        <v>10</v>
      </c>
      <c r="Q27" s="14">
        <v>10</v>
      </c>
      <c r="R27" s="14">
        <v>10</v>
      </c>
      <c r="S27" s="46"/>
      <c r="T27" s="46"/>
      <c r="U27" s="145">
        <f t="shared" si="3"/>
        <v>9.4</v>
      </c>
      <c r="V27" s="46">
        <v>10</v>
      </c>
      <c r="W27" s="46"/>
      <c r="X27" s="46"/>
      <c r="Y27" s="145">
        <f t="shared" si="0"/>
        <v>10</v>
      </c>
      <c r="Z27" s="14">
        <v>10</v>
      </c>
      <c r="AA27" s="46"/>
      <c r="AB27" s="46"/>
      <c r="AC27" s="145">
        <f t="shared" si="1"/>
        <v>10</v>
      </c>
      <c r="AD27" s="136">
        <f t="shared" si="4"/>
        <v>9.8000000000000007</v>
      </c>
      <c r="AE27" s="46">
        <f t="shared" si="5"/>
        <v>7.84</v>
      </c>
      <c r="AF27" s="14">
        <v>10</v>
      </c>
      <c r="AG27" s="14">
        <f t="shared" si="6"/>
        <v>2</v>
      </c>
      <c r="AH27" s="46">
        <f t="shared" si="7"/>
        <v>9.84</v>
      </c>
    </row>
    <row r="28" spans="1:34" s="43" customFormat="1" ht="18" customHeight="1">
      <c r="A28" s="182">
        <v>22</v>
      </c>
      <c r="B28" s="21" t="s">
        <v>97</v>
      </c>
      <c r="C28" s="17" t="s">
        <v>173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15" t="s">
        <v>382</v>
      </c>
      <c r="O28" s="15">
        <v>8</v>
      </c>
      <c r="P28" s="14">
        <v>10</v>
      </c>
      <c r="Q28" s="14">
        <v>10</v>
      </c>
      <c r="R28" s="14">
        <v>10</v>
      </c>
      <c r="S28" s="46"/>
      <c r="T28" s="46"/>
      <c r="U28" s="145">
        <f t="shared" si="3"/>
        <v>9.5</v>
      </c>
      <c r="V28" s="46">
        <v>10</v>
      </c>
      <c r="W28" s="46"/>
      <c r="X28" s="46"/>
      <c r="Y28" s="145">
        <f t="shared" si="0"/>
        <v>10</v>
      </c>
      <c r="Z28" s="14">
        <v>10</v>
      </c>
      <c r="AA28" s="46"/>
      <c r="AB28" s="46"/>
      <c r="AC28" s="145">
        <f t="shared" si="1"/>
        <v>10</v>
      </c>
      <c r="AD28" s="136">
        <f t="shared" si="4"/>
        <v>9.83</v>
      </c>
      <c r="AE28" s="46">
        <f t="shared" si="5"/>
        <v>7.86</v>
      </c>
      <c r="AF28" s="14">
        <v>9</v>
      </c>
      <c r="AG28" s="14">
        <f t="shared" si="6"/>
        <v>1.8</v>
      </c>
      <c r="AH28" s="46">
        <f t="shared" si="7"/>
        <v>9.66</v>
      </c>
    </row>
    <row r="29" spans="1:34" s="43" customFormat="1" ht="18" customHeight="1">
      <c r="A29" s="182">
        <v>23</v>
      </c>
      <c r="B29" s="46"/>
      <c r="C29" s="52"/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/>
      <c r="O29" s="46"/>
      <c r="P29" s="46"/>
      <c r="Q29" s="46"/>
      <c r="R29" s="46"/>
      <c r="S29" s="46"/>
      <c r="T29" s="46"/>
      <c r="U29" s="145" t="e">
        <f t="shared" si="3"/>
        <v>#DIV/0!</v>
      </c>
      <c r="V29" s="46"/>
      <c r="W29" s="46"/>
      <c r="X29" s="46"/>
      <c r="Y29" s="145" t="e">
        <f t="shared" si="0"/>
        <v>#DIV/0!</v>
      </c>
      <c r="Z29" s="46"/>
      <c r="AA29" s="46"/>
      <c r="AB29" s="46"/>
      <c r="AC29" s="145" t="e">
        <f t="shared" si="1"/>
        <v>#DIV/0!</v>
      </c>
      <c r="AD29" s="136" t="e">
        <f t="shared" ref="AD29:AD39" si="8">TRUNC(AVERAGE(M29,U29,Y29,AC29),2)</f>
        <v>#DIV/0!</v>
      </c>
      <c r="AE29" s="46" t="e">
        <f t="shared" si="5"/>
        <v>#DIV/0!</v>
      </c>
      <c r="AF29" s="14"/>
      <c r="AG29" s="14">
        <f t="shared" si="6"/>
        <v>0</v>
      </c>
      <c r="AH29" s="46" t="e">
        <f t="shared" si="7"/>
        <v>#DIV/0!</v>
      </c>
    </row>
    <row r="30" spans="1:34" s="43" customFormat="1" ht="18" customHeight="1">
      <c r="A30" s="182">
        <v>24</v>
      </c>
      <c r="B30" s="46"/>
      <c r="C30" s="53"/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/>
      <c r="O30" s="46"/>
      <c r="P30" s="46"/>
      <c r="Q30" s="46"/>
      <c r="R30" s="46"/>
      <c r="S30" s="46"/>
      <c r="T30" s="46"/>
      <c r="U30" s="145" t="e">
        <f t="shared" si="3"/>
        <v>#DIV/0!</v>
      </c>
      <c r="V30" s="46"/>
      <c r="W30" s="46"/>
      <c r="X30" s="46"/>
      <c r="Y30" s="145" t="e">
        <f t="shared" si="0"/>
        <v>#DIV/0!</v>
      </c>
      <c r="Z30" s="46"/>
      <c r="AA30" s="46"/>
      <c r="AB30" s="46"/>
      <c r="AC30" s="145" t="e">
        <f t="shared" si="1"/>
        <v>#DIV/0!</v>
      </c>
      <c r="AD30" s="136" t="e">
        <f t="shared" si="8"/>
        <v>#DIV/0!</v>
      </c>
      <c r="AE30" s="46" t="e">
        <f t="shared" si="5"/>
        <v>#DIV/0!</v>
      </c>
      <c r="AF30" s="14"/>
      <c r="AG30" s="14">
        <f t="shared" si="6"/>
        <v>0</v>
      </c>
      <c r="AH30" s="46" t="e">
        <f t="shared" si="7"/>
        <v>#DIV/0!</v>
      </c>
    </row>
    <row r="31" spans="1:34" s="43" customFormat="1" ht="18" customHeight="1">
      <c r="A31" s="182">
        <v>25</v>
      </c>
      <c r="B31" s="46"/>
      <c r="C31" s="53"/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/>
      <c r="O31" s="46"/>
      <c r="P31" s="46"/>
      <c r="Q31" s="46"/>
      <c r="R31" s="46"/>
      <c r="S31" s="46"/>
      <c r="T31" s="46"/>
      <c r="U31" s="145" t="e">
        <f t="shared" si="3"/>
        <v>#DIV/0!</v>
      </c>
      <c r="V31" s="46"/>
      <c r="W31" s="46"/>
      <c r="X31" s="46"/>
      <c r="Y31" s="145" t="e">
        <f t="shared" si="0"/>
        <v>#DIV/0!</v>
      </c>
      <c r="Z31" s="46"/>
      <c r="AA31" s="46"/>
      <c r="AB31" s="46"/>
      <c r="AC31" s="145" t="e">
        <f t="shared" si="1"/>
        <v>#DIV/0!</v>
      </c>
      <c r="AD31" s="136" t="e">
        <f t="shared" si="8"/>
        <v>#DIV/0!</v>
      </c>
      <c r="AE31" s="46" t="e">
        <f t="shared" si="5"/>
        <v>#DIV/0!</v>
      </c>
      <c r="AF31" s="14"/>
      <c r="AG31" s="14">
        <f t="shared" si="6"/>
        <v>0</v>
      </c>
      <c r="AH31" s="46" t="e">
        <f t="shared" si="7"/>
        <v>#DIV/0!</v>
      </c>
    </row>
    <row r="32" spans="1:34" s="43" customFormat="1" ht="18" customHeight="1">
      <c r="A32" s="182">
        <v>26</v>
      </c>
      <c r="B32" s="46"/>
      <c r="C32" s="53"/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/>
      <c r="O32" s="46"/>
      <c r="P32" s="46"/>
      <c r="Q32" s="46"/>
      <c r="R32" s="46"/>
      <c r="S32" s="46"/>
      <c r="T32" s="46"/>
      <c r="U32" s="145" t="e">
        <f t="shared" si="3"/>
        <v>#DIV/0!</v>
      </c>
      <c r="V32" s="46"/>
      <c r="W32" s="46"/>
      <c r="X32" s="46"/>
      <c r="Y32" s="145" t="e">
        <f t="shared" si="0"/>
        <v>#DIV/0!</v>
      </c>
      <c r="Z32" s="46"/>
      <c r="AA32" s="46"/>
      <c r="AB32" s="46"/>
      <c r="AC32" s="145" t="e">
        <f t="shared" si="1"/>
        <v>#DIV/0!</v>
      </c>
      <c r="AD32" s="136" t="e">
        <f t="shared" si="8"/>
        <v>#DIV/0!</v>
      </c>
      <c r="AE32" s="46" t="e">
        <f t="shared" si="5"/>
        <v>#DIV/0!</v>
      </c>
      <c r="AF32" s="14"/>
      <c r="AG32" s="14">
        <f t="shared" si="6"/>
        <v>0</v>
      </c>
      <c r="AH32" s="46" t="e">
        <f t="shared" si="7"/>
        <v>#DIV/0!</v>
      </c>
    </row>
    <row r="33" spans="1:34" s="43" customFormat="1" ht="15">
      <c r="A33" s="182">
        <v>27</v>
      </c>
      <c r="B33" s="46"/>
      <c r="C33" s="53"/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/>
      <c r="O33" s="46"/>
      <c r="P33" s="46"/>
      <c r="Q33" s="46"/>
      <c r="R33" s="46"/>
      <c r="S33" s="46"/>
      <c r="T33" s="46"/>
      <c r="U33" s="145" t="e">
        <f t="shared" si="3"/>
        <v>#DIV/0!</v>
      </c>
      <c r="V33" s="46"/>
      <c r="W33" s="46"/>
      <c r="X33" s="46"/>
      <c r="Y33" s="145" t="e">
        <f t="shared" si="0"/>
        <v>#DIV/0!</v>
      </c>
      <c r="Z33" s="46"/>
      <c r="AA33" s="46"/>
      <c r="AB33" s="46"/>
      <c r="AC33" s="145" t="e">
        <f t="shared" si="1"/>
        <v>#DIV/0!</v>
      </c>
      <c r="AD33" s="136" t="e">
        <f t="shared" si="8"/>
        <v>#DIV/0!</v>
      </c>
      <c r="AE33" s="46" t="e">
        <f t="shared" si="5"/>
        <v>#DIV/0!</v>
      </c>
      <c r="AF33" s="14"/>
      <c r="AG33" s="14">
        <f t="shared" si="6"/>
        <v>0</v>
      </c>
      <c r="AH33" s="46" t="e">
        <f t="shared" si="7"/>
        <v>#DIV/0!</v>
      </c>
    </row>
    <row r="34" spans="1:34" s="43" customFormat="1" ht="15">
      <c r="A34" s="182">
        <v>28</v>
      </c>
      <c r="B34" s="46"/>
      <c r="C34" s="53"/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/>
      <c r="O34" s="46"/>
      <c r="P34" s="46"/>
      <c r="Q34" s="46"/>
      <c r="R34" s="46"/>
      <c r="S34" s="46"/>
      <c r="T34" s="46"/>
      <c r="U34" s="145" t="e">
        <f t="shared" si="3"/>
        <v>#DIV/0!</v>
      </c>
      <c r="V34" s="46"/>
      <c r="W34" s="46"/>
      <c r="X34" s="46"/>
      <c r="Y34" s="145" t="e">
        <f t="shared" si="0"/>
        <v>#DIV/0!</v>
      </c>
      <c r="Z34" s="46"/>
      <c r="AA34" s="46"/>
      <c r="AB34" s="46"/>
      <c r="AC34" s="145" t="e">
        <f t="shared" si="1"/>
        <v>#DIV/0!</v>
      </c>
      <c r="AD34" s="136" t="e">
        <f t="shared" si="8"/>
        <v>#DIV/0!</v>
      </c>
      <c r="AE34" s="46" t="e">
        <f t="shared" si="5"/>
        <v>#DIV/0!</v>
      </c>
      <c r="AF34" s="14"/>
      <c r="AG34" s="14">
        <f t="shared" si="6"/>
        <v>0</v>
      </c>
      <c r="AH34" s="46" t="e">
        <f t="shared" si="7"/>
        <v>#DIV/0!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 t="shared" si="8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8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8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8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 t="shared" si="8"/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O18" activePane="bottomRight" state="frozen"/>
      <selection activeCell="A4" sqref="A4"/>
      <selection pane="topRight" activeCell="D4" sqref="D4"/>
      <selection pane="bottomLeft" activeCell="A5" sqref="A5"/>
      <selection pane="bottomRight" activeCell="AH34" sqref="AH34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17.75">
      <c r="A4" s="179"/>
      <c r="D4" s="61" t="s">
        <v>543</v>
      </c>
      <c r="E4" s="61" t="s">
        <v>552</v>
      </c>
      <c r="M4" s="38"/>
      <c r="N4" s="38" t="s">
        <v>440</v>
      </c>
      <c r="O4" s="38" t="s">
        <v>443</v>
      </c>
      <c r="P4" s="38" t="s">
        <v>431</v>
      </c>
      <c r="Q4" s="38" t="s">
        <v>455</v>
      </c>
      <c r="U4" s="38"/>
      <c r="V4" s="61" t="s">
        <v>530</v>
      </c>
      <c r="Y4" s="38"/>
      <c r="Z4" s="61" t="s">
        <v>544</v>
      </c>
      <c r="AA4" s="61" t="s">
        <v>545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74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53"/>
      <c r="O6" s="174"/>
      <c r="P6" s="174"/>
      <c r="Q6" s="174"/>
      <c r="R6" s="174"/>
      <c r="S6" s="174"/>
      <c r="T6" s="175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6" t="s">
        <v>199</v>
      </c>
      <c r="C7" s="17" t="s">
        <v>205</v>
      </c>
      <c r="D7" s="46">
        <v>10</v>
      </c>
      <c r="E7" s="46">
        <v>10</v>
      </c>
      <c r="F7" s="46"/>
      <c r="G7" s="46"/>
      <c r="H7" s="46"/>
      <c r="I7" s="46"/>
      <c r="J7" s="46"/>
      <c r="K7" s="46"/>
      <c r="L7" s="46"/>
      <c r="M7" s="145">
        <f>TRUNC(AVERAGE(D7:L7),2)</f>
        <v>10</v>
      </c>
      <c r="N7" s="14">
        <v>9</v>
      </c>
      <c r="O7" s="14">
        <v>9</v>
      </c>
      <c r="P7" s="14">
        <v>7</v>
      </c>
      <c r="Q7" s="14">
        <v>8</v>
      </c>
      <c r="R7" s="46"/>
      <c r="S7" s="46"/>
      <c r="T7" s="46"/>
      <c r="U7" s="145">
        <f>TRUNC(AVERAGE(N7:T7),2)</f>
        <v>8.25</v>
      </c>
      <c r="V7" s="46">
        <v>9</v>
      </c>
      <c r="W7" s="46"/>
      <c r="X7" s="46"/>
      <c r="Y7" s="145">
        <f t="shared" ref="Y7:Y38" si="0">TRUNC(AVERAGE(V7:X7),2)</f>
        <v>9</v>
      </c>
      <c r="Z7" s="46">
        <v>9.9</v>
      </c>
      <c r="AA7" s="46">
        <v>10</v>
      </c>
      <c r="AB7" s="46"/>
      <c r="AC7" s="145">
        <f t="shared" ref="AC7:AC38" si="1">TRUNC(AVERAGE(Z7:AB7),2)</f>
        <v>9.9499999999999993</v>
      </c>
      <c r="AD7" s="136">
        <f>TRUNC(AVERAGE(M7,U7,Y7,AC7),2)</f>
        <v>9.3000000000000007</v>
      </c>
      <c r="AE7" s="46">
        <f>TRUNC((AD7*0.8),2)</f>
        <v>7.44</v>
      </c>
      <c r="AF7" s="14">
        <v>4</v>
      </c>
      <c r="AG7" s="14">
        <f>TRUNC((AF7*0.2),2)</f>
        <v>0.8</v>
      </c>
      <c r="AH7" s="46">
        <f>TRUNC((AE7+AG7),2)</f>
        <v>8.24</v>
      </c>
    </row>
    <row r="8" spans="1:34" s="43" customFormat="1" ht="18" customHeight="1">
      <c r="A8" s="182">
        <v>2</v>
      </c>
      <c r="B8" s="16" t="s">
        <v>234</v>
      </c>
      <c r="C8" s="17" t="s">
        <v>235</v>
      </c>
      <c r="D8" s="46">
        <v>10</v>
      </c>
      <c r="E8" s="46">
        <v>10</v>
      </c>
      <c r="F8" s="46"/>
      <c r="G8" s="46"/>
      <c r="H8" s="46"/>
      <c r="I8" s="46"/>
      <c r="J8" s="46"/>
      <c r="K8" s="46"/>
      <c r="L8" s="46"/>
      <c r="M8" s="145">
        <f t="shared" ref="M8:M38" si="2">TRUNC(AVERAGE(D8:L8),2)</f>
        <v>10</v>
      </c>
      <c r="N8" s="14">
        <v>8</v>
      </c>
      <c r="O8" s="14">
        <v>9</v>
      </c>
      <c r="P8" s="14">
        <v>6</v>
      </c>
      <c r="Q8" s="14">
        <v>7</v>
      </c>
      <c r="R8" s="46"/>
      <c r="S8" s="46"/>
      <c r="T8" s="46"/>
      <c r="U8" s="145">
        <f t="shared" ref="U8:U38" si="3">TRUNC(AVERAGE(N8:T8),2)</f>
        <v>7.5</v>
      </c>
      <c r="V8" s="46">
        <v>8</v>
      </c>
      <c r="W8" s="46"/>
      <c r="X8" s="46"/>
      <c r="Y8" s="145">
        <f t="shared" si="0"/>
        <v>8</v>
      </c>
      <c r="Z8" s="46">
        <v>10</v>
      </c>
      <c r="AA8" s="46">
        <v>10</v>
      </c>
      <c r="AB8" s="46"/>
      <c r="AC8" s="145">
        <f t="shared" si="1"/>
        <v>10</v>
      </c>
      <c r="AD8" s="136">
        <f t="shared" ref="AD8:AD38" si="4">TRUNC(AVERAGE(M8,U8,Y8,AC8),2)</f>
        <v>8.8699999999999992</v>
      </c>
      <c r="AE8" s="46">
        <f t="shared" ref="AE8:AE38" si="5">TRUNC((AD8*0.8),2)</f>
        <v>7.09</v>
      </c>
      <c r="AF8" s="14">
        <v>3.4</v>
      </c>
      <c r="AG8" s="14">
        <f t="shared" ref="AG8:AG38" si="6">TRUNC((AF8*0.2),2)</f>
        <v>0.68</v>
      </c>
      <c r="AH8" s="46">
        <f t="shared" ref="AH8:AH38" si="7">TRUNC((AE8+AG8),2)</f>
        <v>7.77</v>
      </c>
    </row>
    <row r="9" spans="1:34" s="43" customFormat="1" ht="18" customHeight="1">
      <c r="A9" s="182">
        <v>3</v>
      </c>
      <c r="B9" s="23" t="s">
        <v>22</v>
      </c>
      <c r="C9" s="17" t="s">
        <v>176</v>
      </c>
      <c r="D9" s="46">
        <v>10</v>
      </c>
      <c r="E9" s="46">
        <v>9</v>
      </c>
      <c r="F9" s="46"/>
      <c r="G9" s="46"/>
      <c r="H9" s="46"/>
      <c r="I9" s="46"/>
      <c r="J9" s="46"/>
      <c r="K9" s="46"/>
      <c r="L9" s="46"/>
      <c r="M9" s="145">
        <f t="shared" si="2"/>
        <v>9.5</v>
      </c>
      <c r="N9" s="14">
        <v>8</v>
      </c>
      <c r="O9" s="14">
        <v>8</v>
      </c>
      <c r="P9" s="14">
        <v>9</v>
      </c>
      <c r="Q9" s="14">
        <v>7</v>
      </c>
      <c r="R9" s="46"/>
      <c r="S9" s="46"/>
      <c r="T9" s="46"/>
      <c r="U9" s="145">
        <f t="shared" si="3"/>
        <v>8</v>
      </c>
      <c r="V9" s="46">
        <v>9</v>
      </c>
      <c r="W9" s="46"/>
      <c r="X9" s="46"/>
      <c r="Y9" s="145">
        <f t="shared" si="0"/>
        <v>9</v>
      </c>
      <c r="Z9" s="46">
        <v>10</v>
      </c>
      <c r="AA9" s="46">
        <v>10</v>
      </c>
      <c r="AB9" s="46"/>
      <c r="AC9" s="145">
        <f t="shared" si="1"/>
        <v>10</v>
      </c>
      <c r="AD9" s="136">
        <f t="shared" si="4"/>
        <v>9.1199999999999992</v>
      </c>
      <c r="AE9" s="46">
        <f t="shared" si="5"/>
        <v>7.29</v>
      </c>
      <c r="AF9" s="14">
        <v>8.8000000000000007</v>
      </c>
      <c r="AG9" s="14">
        <f t="shared" si="6"/>
        <v>1.76</v>
      </c>
      <c r="AH9" s="46">
        <f t="shared" si="7"/>
        <v>9.0500000000000007</v>
      </c>
    </row>
    <row r="10" spans="1:34" s="43" customFormat="1" ht="18" customHeight="1">
      <c r="A10" s="182">
        <v>4</v>
      </c>
      <c r="B10" s="16" t="s">
        <v>208</v>
      </c>
      <c r="C10" s="20" t="s">
        <v>209</v>
      </c>
      <c r="D10" s="46">
        <v>10</v>
      </c>
      <c r="E10" s="46">
        <v>10</v>
      </c>
      <c r="F10" s="46"/>
      <c r="G10" s="46"/>
      <c r="H10" s="46"/>
      <c r="I10" s="46"/>
      <c r="J10" s="46"/>
      <c r="K10" s="46"/>
      <c r="L10" s="46"/>
      <c r="M10" s="145">
        <f t="shared" si="2"/>
        <v>10</v>
      </c>
      <c r="N10" s="14">
        <v>6</v>
      </c>
      <c r="O10" s="14">
        <v>8</v>
      </c>
      <c r="P10" s="14">
        <v>9</v>
      </c>
      <c r="Q10" s="14">
        <v>9</v>
      </c>
      <c r="R10" s="46"/>
      <c r="S10" s="46"/>
      <c r="T10" s="46"/>
      <c r="U10" s="145">
        <f t="shared" si="3"/>
        <v>8</v>
      </c>
      <c r="V10" s="46">
        <v>8</v>
      </c>
      <c r="W10" s="46"/>
      <c r="X10" s="46"/>
      <c r="Y10" s="145">
        <f t="shared" si="0"/>
        <v>8</v>
      </c>
      <c r="Z10" s="46">
        <v>10</v>
      </c>
      <c r="AA10" s="46">
        <v>10</v>
      </c>
      <c r="AB10" s="46"/>
      <c r="AC10" s="145">
        <f t="shared" si="1"/>
        <v>10</v>
      </c>
      <c r="AD10" s="136">
        <f t="shared" si="4"/>
        <v>9</v>
      </c>
      <c r="AE10" s="46">
        <f t="shared" si="5"/>
        <v>7.2</v>
      </c>
      <c r="AF10" s="14">
        <v>8</v>
      </c>
      <c r="AG10" s="14">
        <f t="shared" si="6"/>
        <v>1.6</v>
      </c>
      <c r="AH10" s="46">
        <f t="shared" si="7"/>
        <v>8.8000000000000007</v>
      </c>
    </row>
    <row r="11" spans="1:34" s="43" customFormat="1" ht="18" customHeight="1">
      <c r="A11" s="182">
        <v>5</v>
      </c>
      <c r="B11" s="23" t="s">
        <v>85</v>
      </c>
      <c r="C11" s="17" t="s">
        <v>86</v>
      </c>
      <c r="D11" s="46">
        <v>10</v>
      </c>
      <c r="E11" s="46">
        <v>10</v>
      </c>
      <c r="F11" s="46"/>
      <c r="G11" s="46"/>
      <c r="H11" s="46"/>
      <c r="I11" s="46"/>
      <c r="J11" s="46"/>
      <c r="K11" s="46"/>
      <c r="L11" s="46"/>
      <c r="M11" s="145">
        <f t="shared" si="2"/>
        <v>10</v>
      </c>
      <c r="N11" s="14">
        <v>9</v>
      </c>
      <c r="O11" s="14">
        <v>9</v>
      </c>
      <c r="P11" s="14">
        <v>8</v>
      </c>
      <c r="Q11" s="14">
        <v>9.5</v>
      </c>
      <c r="R11" s="46"/>
      <c r="S11" s="46"/>
      <c r="T11" s="46"/>
      <c r="U11" s="145">
        <f t="shared" si="3"/>
        <v>8.8699999999999992</v>
      </c>
      <c r="V11" s="46">
        <v>9</v>
      </c>
      <c r="W11" s="46"/>
      <c r="X11" s="46"/>
      <c r="Y11" s="145">
        <f t="shared" si="0"/>
        <v>9</v>
      </c>
      <c r="Z11" s="46">
        <v>10</v>
      </c>
      <c r="AA11" s="46">
        <v>10</v>
      </c>
      <c r="AB11" s="46"/>
      <c r="AC11" s="145">
        <f t="shared" si="1"/>
        <v>10</v>
      </c>
      <c r="AD11" s="136">
        <f t="shared" si="4"/>
        <v>9.4600000000000009</v>
      </c>
      <c r="AE11" s="46">
        <f t="shared" si="5"/>
        <v>7.56</v>
      </c>
      <c r="AF11" s="14">
        <v>10</v>
      </c>
      <c r="AG11" s="14">
        <f t="shared" si="6"/>
        <v>2</v>
      </c>
      <c r="AH11" s="46">
        <f t="shared" si="7"/>
        <v>9.56</v>
      </c>
    </row>
    <row r="12" spans="1:34" s="43" customFormat="1" ht="18" customHeight="1">
      <c r="A12" s="182">
        <v>6</v>
      </c>
      <c r="B12" s="31" t="s">
        <v>314</v>
      </c>
      <c r="C12" s="14" t="s">
        <v>322</v>
      </c>
      <c r="D12" s="46">
        <v>8</v>
      </c>
      <c r="E12" s="46">
        <v>9</v>
      </c>
      <c r="F12" s="46"/>
      <c r="G12" s="46"/>
      <c r="H12" s="46"/>
      <c r="I12" s="46"/>
      <c r="J12" s="46"/>
      <c r="K12" s="46"/>
      <c r="L12" s="46"/>
      <c r="M12" s="145">
        <f t="shared" si="2"/>
        <v>8.5</v>
      </c>
      <c r="N12" s="14">
        <v>9</v>
      </c>
      <c r="O12" s="14">
        <v>9</v>
      </c>
      <c r="P12" s="14">
        <v>8</v>
      </c>
      <c r="Q12" s="14">
        <v>9.5</v>
      </c>
      <c r="R12" s="46"/>
      <c r="S12" s="46"/>
      <c r="T12" s="46"/>
      <c r="U12" s="145">
        <f t="shared" si="3"/>
        <v>8.8699999999999992</v>
      </c>
      <c r="V12" s="46">
        <v>9</v>
      </c>
      <c r="W12" s="46"/>
      <c r="X12" s="46"/>
      <c r="Y12" s="145">
        <f t="shared" si="0"/>
        <v>9</v>
      </c>
      <c r="Z12" s="46">
        <v>10</v>
      </c>
      <c r="AA12" s="46">
        <v>10</v>
      </c>
      <c r="AB12" s="46"/>
      <c r="AC12" s="145">
        <f t="shared" si="1"/>
        <v>10</v>
      </c>
      <c r="AD12" s="136">
        <f t="shared" si="4"/>
        <v>9.09</v>
      </c>
      <c r="AE12" s="46">
        <f t="shared" si="5"/>
        <v>7.27</v>
      </c>
      <c r="AF12" s="14">
        <v>6.2</v>
      </c>
      <c r="AG12" s="14">
        <f t="shared" si="6"/>
        <v>1.24</v>
      </c>
      <c r="AH12" s="46">
        <f t="shared" si="7"/>
        <v>8.51</v>
      </c>
    </row>
    <row r="13" spans="1:34" s="43" customFormat="1" ht="18" customHeight="1">
      <c r="A13" s="182">
        <v>7</v>
      </c>
      <c r="B13" s="23" t="s">
        <v>101</v>
      </c>
      <c r="C13" s="17" t="s">
        <v>102</v>
      </c>
      <c r="D13" s="46">
        <v>10</v>
      </c>
      <c r="E13" s="46">
        <v>9</v>
      </c>
      <c r="F13" s="46"/>
      <c r="G13" s="46"/>
      <c r="H13" s="46"/>
      <c r="I13" s="46"/>
      <c r="J13" s="46"/>
      <c r="K13" s="46"/>
      <c r="L13" s="46"/>
      <c r="M13" s="145">
        <f t="shared" si="2"/>
        <v>9.5</v>
      </c>
      <c r="N13" s="14">
        <v>9</v>
      </c>
      <c r="O13" s="14">
        <v>9</v>
      </c>
      <c r="P13" s="14">
        <v>8</v>
      </c>
      <c r="Q13" s="14">
        <v>8</v>
      </c>
      <c r="R13" s="46"/>
      <c r="S13" s="46"/>
      <c r="T13" s="46"/>
      <c r="U13" s="145">
        <f t="shared" si="3"/>
        <v>8.5</v>
      </c>
      <c r="V13" s="46">
        <v>9</v>
      </c>
      <c r="W13" s="46"/>
      <c r="X13" s="46"/>
      <c r="Y13" s="145">
        <f t="shared" si="0"/>
        <v>9</v>
      </c>
      <c r="Z13" s="46">
        <v>10</v>
      </c>
      <c r="AA13" s="46">
        <v>10</v>
      </c>
      <c r="AB13" s="46"/>
      <c r="AC13" s="145">
        <f t="shared" si="1"/>
        <v>10</v>
      </c>
      <c r="AD13" s="136">
        <f t="shared" si="4"/>
        <v>9.25</v>
      </c>
      <c r="AE13" s="46">
        <f t="shared" si="5"/>
        <v>7.4</v>
      </c>
      <c r="AF13" s="14">
        <v>10</v>
      </c>
      <c r="AG13" s="14">
        <f t="shared" si="6"/>
        <v>2</v>
      </c>
      <c r="AH13" s="46">
        <f t="shared" si="7"/>
        <v>9.4</v>
      </c>
    </row>
    <row r="14" spans="1:34" s="43" customFormat="1" ht="18" customHeight="1">
      <c r="A14" s="182">
        <v>8</v>
      </c>
      <c r="B14" s="23" t="s">
        <v>83</v>
      </c>
      <c r="C14" s="20" t="s">
        <v>84</v>
      </c>
      <c r="D14" s="46">
        <v>9</v>
      </c>
      <c r="E14" s="46">
        <v>10</v>
      </c>
      <c r="F14" s="46"/>
      <c r="G14" s="46"/>
      <c r="H14" s="46"/>
      <c r="I14" s="46"/>
      <c r="J14" s="46"/>
      <c r="K14" s="46"/>
      <c r="L14" s="46"/>
      <c r="M14" s="145">
        <f t="shared" si="2"/>
        <v>9.5</v>
      </c>
      <c r="N14" s="14">
        <v>8</v>
      </c>
      <c r="O14" s="14">
        <v>9</v>
      </c>
      <c r="P14" s="14">
        <v>8</v>
      </c>
      <c r="Q14" s="14">
        <v>6</v>
      </c>
      <c r="R14" s="46"/>
      <c r="S14" s="46"/>
      <c r="T14" s="46"/>
      <c r="U14" s="145">
        <f t="shared" si="3"/>
        <v>7.75</v>
      </c>
      <c r="V14" s="46">
        <v>8</v>
      </c>
      <c r="W14" s="46"/>
      <c r="X14" s="46"/>
      <c r="Y14" s="145">
        <f t="shared" si="0"/>
        <v>8</v>
      </c>
      <c r="Z14" s="46">
        <v>10</v>
      </c>
      <c r="AA14" s="46">
        <v>10</v>
      </c>
      <c r="AB14" s="46"/>
      <c r="AC14" s="145">
        <f t="shared" si="1"/>
        <v>10</v>
      </c>
      <c r="AD14" s="136">
        <f t="shared" si="4"/>
        <v>8.81</v>
      </c>
      <c r="AE14" s="46">
        <f t="shared" si="5"/>
        <v>7.04</v>
      </c>
      <c r="AF14" s="14">
        <v>7.4</v>
      </c>
      <c r="AG14" s="14">
        <f t="shared" si="6"/>
        <v>1.48</v>
      </c>
      <c r="AH14" s="46">
        <f t="shared" si="7"/>
        <v>8.52</v>
      </c>
    </row>
    <row r="15" spans="1:34" s="43" customFormat="1" ht="18" customHeight="1">
      <c r="A15" s="182">
        <v>9</v>
      </c>
      <c r="B15" s="16" t="s">
        <v>161</v>
      </c>
      <c r="C15" s="17" t="s">
        <v>162</v>
      </c>
      <c r="D15" s="46">
        <v>3</v>
      </c>
      <c r="E15" s="46">
        <v>10</v>
      </c>
      <c r="F15" s="46"/>
      <c r="G15" s="46"/>
      <c r="H15" s="46"/>
      <c r="I15" s="46"/>
      <c r="J15" s="46"/>
      <c r="K15" s="46"/>
      <c r="L15" s="46"/>
      <c r="M15" s="145">
        <f t="shared" si="2"/>
        <v>6.5</v>
      </c>
      <c r="N15" s="14">
        <v>9</v>
      </c>
      <c r="O15" s="14">
        <v>8</v>
      </c>
      <c r="P15" s="14">
        <v>9</v>
      </c>
      <c r="Q15" s="14">
        <v>10</v>
      </c>
      <c r="R15" s="46"/>
      <c r="S15" s="46"/>
      <c r="T15" s="46"/>
      <c r="U15" s="145">
        <f t="shared" si="3"/>
        <v>9</v>
      </c>
      <c r="V15" s="46">
        <v>10</v>
      </c>
      <c r="W15" s="46"/>
      <c r="X15" s="46"/>
      <c r="Y15" s="145">
        <f t="shared" si="0"/>
        <v>10</v>
      </c>
      <c r="Z15" s="46">
        <v>10</v>
      </c>
      <c r="AA15" s="46">
        <v>10</v>
      </c>
      <c r="AB15" s="46"/>
      <c r="AC15" s="145">
        <f t="shared" si="1"/>
        <v>10</v>
      </c>
      <c r="AD15" s="136">
        <f t="shared" si="4"/>
        <v>8.8699999999999992</v>
      </c>
      <c r="AE15" s="46">
        <f t="shared" si="5"/>
        <v>7.09</v>
      </c>
      <c r="AF15" s="14">
        <v>8.8000000000000007</v>
      </c>
      <c r="AG15" s="14">
        <f t="shared" si="6"/>
        <v>1.76</v>
      </c>
      <c r="AH15" s="46">
        <f t="shared" si="7"/>
        <v>8.85</v>
      </c>
    </row>
    <row r="16" spans="1:34" s="43" customFormat="1" ht="18" customHeight="1">
      <c r="A16" s="182">
        <v>10</v>
      </c>
      <c r="B16" s="31" t="s">
        <v>373</v>
      </c>
      <c r="C16" s="14" t="s">
        <v>315</v>
      </c>
      <c r="D16" s="46">
        <v>10</v>
      </c>
      <c r="E16" s="46">
        <v>10</v>
      </c>
      <c r="F16" s="46"/>
      <c r="G16" s="46"/>
      <c r="H16" s="46"/>
      <c r="I16" s="46"/>
      <c r="J16" s="46"/>
      <c r="K16" s="46"/>
      <c r="L16" s="46"/>
      <c r="M16" s="145">
        <f t="shared" si="2"/>
        <v>10</v>
      </c>
      <c r="N16" s="14">
        <v>8</v>
      </c>
      <c r="O16" s="14">
        <v>8</v>
      </c>
      <c r="P16" s="14">
        <v>8</v>
      </c>
      <c r="Q16" s="14">
        <v>10</v>
      </c>
      <c r="R16" s="46"/>
      <c r="S16" s="46"/>
      <c r="T16" s="46"/>
      <c r="U16" s="145">
        <f t="shared" si="3"/>
        <v>8.5</v>
      </c>
      <c r="V16" s="46">
        <v>9</v>
      </c>
      <c r="W16" s="46"/>
      <c r="X16" s="46"/>
      <c r="Y16" s="145">
        <f t="shared" si="0"/>
        <v>9</v>
      </c>
      <c r="Z16" s="46">
        <v>10</v>
      </c>
      <c r="AA16" s="46">
        <v>10</v>
      </c>
      <c r="AB16" s="46"/>
      <c r="AC16" s="145">
        <f t="shared" si="1"/>
        <v>10</v>
      </c>
      <c r="AD16" s="136">
        <f t="shared" si="4"/>
        <v>9.3699999999999992</v>
      </c>
      <c r="AE16" s="46">
        <f t="shared" si="5"/>
        <v>7.49</v>
      </c>
      <c r="AF16" s="14">
        <v>9.6</v>
      </c>
      <c r="AG16" s="14">
        <f t="shared" si="6"/>
        <v>1.92</v>
      </c>
      <c r="AH16" s="46">
        <f t="shared" si="7"/>
        <v>9.41</v>
      </c>
    </row>
    <row r="17" spans="1:34" s="43" customFormat="1" ht="18" customHeight="1">
      <c r="A17" s="182">
        <v>11</v>
      </c>
      <c r="B17" s="23" t="s">
        <v>115</v>
      </c>
      <c r="C17" s="17" t="s">
        <v>116</v>
      </c>
      <c r="D17" s="46">
        <v>10</v>
      </c>
      <c r="E17" s="46">
        <v>10</v>
      </c>
      <c r="F17" s="46"/>
      <c r="G17" s="46"/>
      <c r="H17" s="46"/>
      <c r="I17" s="46"/>
      <c r="J17" s="46"/>
      <c r="K17" s="46"/>
      <c r="L17" s="46"/>
      <c r="M17" s="145">
        <f t="shared" si="2"/>
        <v>10</v>
      </c>
      <c r="N17" s="14">
        <v>7</v>
      </c>
      <c r="O17" s="14">
        <v>7</v>
      </c>
      <c r="P17" s="14">
        <v>10</v>
      </c>
      <c r="Q17" s="14">
        <v>5</v>
      </c>
      <c r="R17" s="46"/>
      <c r="S17" s="46"/>
      <c r="T17" s="46"/>
      <c r="U17" s="145">
        <f t="shared" si="3"/>
        <v>7.25</v>
      </c>
      <c r="V17" s="46">
        <v>8</v>
      </c>
      <c r="W17" s="46"/>
      <c r="X17" s="46"/>
      <c r="Y17" s="145">
        <f t="shared" si="0"/>
        <v>8</v>
      </c>
      <c r="Z17" s="46">
        <v>10</v>
      </c>
      <c r="AA17" s="46">
        <v>10</v>
      </c>
      <c r="AB17" s="46"/>
      <c r="AC17" s="145">
        <f t="shared" si="1"/>
        <v>10</v>
      </c>
      <c r="AD17" s="136">
        <f t="shared" si="4"/>
        <v>8.81</v>
      </c>
      <c r="AE17" s="46">
        <f t="shared" si="5"/>
        <v>7.04</v>
      </c>
      <c r="AF17" s="14">
        <v>7.6</v>
      </c>
      <c r="AG17" s="14">
        <f t="shared" si="6"/>
        <v>1.52</v>
      </c>
      <c r="AH17" s="46">
        <f t="shared" si="7"/>
        <v>8.56</v>
      </c>
    </row>
    <row r="18" spans="1:34" s="43" customFormat="1" ht="18" customHeight="1">
      <c r="A18" s="182">
        <v>12</v>
      </c>
      <c r="B18" s="31" t="s">
        <v>447</v>
      </c>
      <c r="C18" s="17" t="s">
        <v>446</v>
      </c>
      <c r="D18" s="46">
        <v>10</v>
      </c>
      <c r="E18" s="46">
        <v>0</v>
      </c>
      <c r="F18" s="46"/>
      <c r="G18" s="46"/>
      <c r="H18" s="46"/>
      <c r="I18" s="46"/>
      <c r="J18" s="46"/>
      <c r="K18" s="46"/>
      <c r="L18" s="46"/>
      <c r="M18" s="145">
        <f t="shared" si="2"/>
        <v>5</v>
      </c>
      <c r="N18" s="14">
        <v>8</v>
      </c>
      <c r="O18" s="14">
        <v>8</v>
      </c>
      <c r="P18" s="14">
        <v>8</v>
      </c>
      <c r="Q18" s="14">
        <v>8</v>
      </c>
      <c r="R18" s="46"/>
      <c r="S18" s="46"/>
      <c r="T18" s="46"/>
      <c r="U18" s="145">
        <f t="shared" si="3"/>
        <v>8</v>
      </c>
      <c r="V18" s="46">
        <v>9</v>
      </c>
      <c r="W18" s="46"/>
      <c r="X18" s="46"/>
      <c r="Y18" s="145">
        <f t="shared" si="0"/>
        <v>9</v>
      </c>
      <c r="Z18" s="46">
        <v>10</v>
      </c>
      <c r="AA18" s="46">
        <v>10</v>
      </c>
      <c r="AB18" s="46"/>
      <c r="AC18" s="145">
        <f t="shared" si="1"/>
        <v>10</v>
      </c>
      <c r="AD18" s="136">
        <f t="shared" si="4"/>
        <v>8</v>
      </c>
      <c r="AE18" s="46">
        <f t="shared" si="5"/>
        <v>6.4</v>
      </c>
      <c r="AF18" s="14">
        <v>7.8</v>
      </c>
      <c r="AG18" s="14">
        <f t="shared" si="6"/>
        <v>1.56</v>
      </c>
      <c r="AH18" s="46">
        <f t="shared" si="7"/>
        <v>7.96</v>
      </c>
    </row>
    <row r="19" spans="1:34" s="43" customFormat="1" ht="18" customHeight="1">
      <c r="A19" s="182">
        <v>13</v>
      </c>
      <c r="B19" s="16" t="s">
        <v>183</v>
      </c>
      <c r="C19" s="17" t="s">
        <v>194</v>
      </c>
      <c r="D19" s="46">
        <v>9.8000000000000007</v>
      </c>
      <c r="E19" s="46">
        <v>10</v>
      </c>
      <c r="F19" s="46"/>
      <c r="G19" s="46"/>
      <c r="H19" s="46"/>
      <c r="I19" s="46"/>
      <c r="J19" s="46"/>
      <c r="K19" s="46"/>
      <c r="L19" s="46"/>
      <c r="M19" s="145">
        <f t="shared" si="2"/>
        <v>9.9</v>
      </c>
      <c r="N19" s="14">
        <v>10</v>
      </c>
      <c r="O19" s="14">
        <v>10</v>
      </c>
      <c r="P19" s="14">
        <v>8</v>
      </c>
      <c r="Q19" s="14">
        <v>7</v>
      </c>
      <c r="R19" s="46"/>
      <c r="S19" s="46"/>
      <c r="T19" s="46"/>
      <c r="U19" s="145">
        <f t="shared" si="3"/>
        <v>8.75</v>
      </c>
      <c r="V19" s="46">
        <v>9</v>
      </c>
      <c r="W19" s="46"/>
      <c r="X19" s="46"/>
      <c r="Y19" s="145">
        <f t="shared" si="0"/>
        <v>9</v>
      </c>
      <c r="Z19" s="46">
        <v>8</v>
      </c>
      <c r="AA19" s="46">
        <v>10</v>
      </c>
      <c r="AB19" s="46"/>
      <c r="AC19" s="145">
        <f t="shared" si="1"/>
        <v>9</v>
      </c>
      <c r="AD19" s="136">
        <f t="shared" si="4"/>
        <v>9.16</v>
      </c>
      <c r="AE19" s="46">
        <f t="shared" si="5"/>
        <v>7.32</v>
      </c>
      <c r="AF19" s="14">
        <v>7.8</v>
      </c>
      <c r="AG19" s="14">
        <f t="shared" si="6"/>
        <v>1.56</v>
      </c>
      <c r="AH19" s="46">
        <f t="shared" si="7"/>
        <v>8.8800000000000008</v>
      </c>
    </row>
    <row r="20" spans="1:34" s="43" customFormat="1" ht="18" customHeight="1">
      <c r="A20" s="182">
        <v>14</v>
      </c>
      <c r="B20" s="16" t="s">
        <v>155</v>
      </c>
      <c r="C20" s="17" t="s">
        <v>156</v>
      </c>
      <c r="D20" s="46">
        <v>10</v>
      </c>
      <c r="E20" s="46">
        <v>9</v>
      </c>
      <c r="F20" s="46"/>
      <c r="G20" s="46"/>
      <c r="H20" s="46"/>
      <c r="I20" s="46"/>
      <c r="J20" s="46"/>
      <c r="K20" s="46"/>
      <c r="L20" s="46"/>
      <c r="M20" s="145">
        <f t="shared" si="2"/>
        <v>9.5</v>
      </c>
      <c r="N20" s="14">
        <v>8</v>
      </c>
      <c r="O20" s="14">
        <v>8</v>
      </c>
      <c r="P20" s="14">
        <v>7</v>
      </c>
      <c r="Q20" s="14">
        <v>6</v>
      </c>
      <c r="R20" s="46"/>
      <c r="S20" s="46"/>
      <c r="T20" s="46"/>
      <c r="U20" s="145">
        <f t="shared" si="3"/>
        <v>7.25</v>
      </c>
      <c r="V20" s="46">
        <v>8</v>
      </c>
      <c r="W20" s="46"/>
      <c r="X20" s="46"/>
      <c r="Y20" s="145">
        <f t="shared" si="0"/>
        <v>8</v>
      </c>
      <c r="Z20" s="46">
        <v>10</v>
      </c>
      <c r="AA20" s="46">
        <v>10</v>
      </c>
      <c r="AB20" s="46"/>
      <c r="AC20" s="145">
        <f t="shared" si="1"/>
        <v>10</v>
      </c>
      <c r="AD20" s="136">
        <f t="shared" si="4"/>
        <v>8.68</v>
      </c>
      <c r="AE20" s="46">
        <f t="shared" si="5"/>
        <v>6.94</v>
      </c>
      <c r="AF20" s="14">
        <v>2</v>
      </c>
      <c r="AG20" s="14">
        <f t="shared" si="6"/>
        <v>0.4</v>
      </c>
      <c r="AH20" s="46">
        <f t="shared" si="7"/>
        <v>7.34</v>
      </c>
    </row>
    <row r="21" spans="1:34" s="43" customFormat="1" ht="18" customHeight="1">
      <c r="A21" s="182">
        <v>15</v>
      </c>
      <c r="B21" s="17" t="s">
        <v>312</v>
      </c>
      <c r="C21" s="17" t="s">
        <v>313</v>
      </c>
      <c r="D21" s="46">
        <v>4</v>
      </c>
      <c r="E21" s="46">
        <v>9.5</v>
      </c>
      <c r="F21" s="46"/>
      <c r="G21" s="46"/>
      <c r="H21" s="46"/>
      <c r="I21" s="46"/>
      <c r="J21" s="46"/>
      <c r="K21" s="46"/>
      <c r="L21" s="46"/>
      <c r="M21" s="145">
        <f t="shared" si="2"/>
        <v>6.75</v>
      </c>
      <c r="N21" s="14">
        <v>5</v>
      </c>
      <c r="O21" s="14">
        <v>8</v>
      </c>
      <c r="P21" s="14">
        <v>6</v>
      </c>
      <c r="Q21" s="14">
        <v>10</v>
      </c>
      <c r="R21" s="46"/>
      <c r="S21" s="46"/>
      <c r="T21" s="46"/>
      <c r="U21" s="145">
        <f t="shared" si="3"/>
        <v>7.25</v>
      </c>
      <c r="V21" s="46">
        <v>8</v>
      </c>
      <c r="W21" s="46"/>
      <c r="X21" s="46"/>
      <c r="Y21" s="145">
        <f t="shared" si="0"/>
        <v>8</v>
      </c>
      <c r="Z21" s="46">
        <v>7</v>
      </c>
      <c r="AA21" s="46">
        <v>0</v>
      </c>
      <c r="AB21" s="46"/>
      <c r="AC21" s="145">
        <f t="shared" si="1"/>
        <v>3.5</v>
      </c>
      <c r="AD21" s="136">
        <f t="shared" si="4"/>
        <v>6.37</v>
      </c>
      <c r="AE21" s="46">
        <f t="shared" si="5"/>
        <v>5.09</v>
      </c>
      <c r="AF21" s="14">
        <v>7.8</v>
      </c>
      <c r="AG21" s="14">
        <f t="shared" si="6"/>
        <v>1.56</v>
      </c>
      <c r="AH21" s="46">
        <f t="shared" si="7"/>
        <v>6.65</v>
      </c>
    </row>
    <row r="22" spans="1:34" s="43" customFormat="1" ht="18" customHeight="1">
      <c r="A22" s="182">
        <v>16</v>
      </c>
      <c r="B22" s="23" t="s">
        <v>18</v>
      </c>
      <c r="C22" s="17" t="s">
        <v>19</v>
      </c>
      <c r="D22" s="46">
        <v>9.8000000000000007</v>
      </c>
      <c r="E22" s="46">
        <v>9</v>
      </c>
      <c r="F22" s="46"/>
      <c r="G22" s="46"/>
      <c r="H22" s="46"/>
      <c r="I22" s="46"/>
      <c r="J22" s="46"/>
      <c r="K22" s="46"/>
      <c r="L22" s="46"/>
      <c r="M22" s="145">
        <f t="shared" si="2"/>
        <v>9.4</v>
      </c>
      <c r="N22" s="14">
        <v>9</v>
      </c>
      <c r="O22" s="14">
        <v>9</v>
      </c>
      <c r="P22" s="14">
        <v>8</v>
      </c>
      <c r="Q22" s="14">
        <v>10</v>
      </c>
      <c r="R22" s="46"/>
      <c r="S22" s="46"/>
      <c r="T22" s="46"/>
      <c r="U22" s="145">
        <f t="shared" si="3"/>
        <v>9</v>
      </c>
      <c r="V22" s="46">
        <v>9</v>
      </c>
      <c r="W22" s="46"/>
      <c r="X22" s="46"/>
      <c r="Y22" s="145">
        <f t="shared" si="0"/>
        <v>9</v>
      </c>
      <c r="Z22" s="46">
        <v>8</v>
      </c>
      <c r="AA22" s="46">
        <v>10</v>
      </c>
      <c r="AB22" s="46"/>
      <c r="AC22" s="145">
        <f t="shared" si="1"/>
        <v>9</v>
      </c>
      <c r="AD22" s="136">
        <f t="shared" si="4"/>
        <v>9.1</v>
      </c>
      <c r="AE22" s="46">
        <f t="shared" si="5"/>
        <v>7.28</v>
      </c>
      <c r="AF22" s="14">
        <v>9</v>
      </c>
      <c r="AG22" s="14">
        <f t="shared" si="6"/>
        <v>1.8</v>
      </c>
      <c r="AH22" s="46">
        <f t="shared" si="7"/>
        <v>9.08</v>
      </c>
    </row>
    <row r="23" spans="1:34" s="43" customFormat="1" ht="18" customHeight="1">
      <c r="A23" s="182">
        <v>17</v>
      </c>
      <c r="B23" s="37" t="s">
        <v>227</v>
      </c>
      <c r="C23" s="20" t="s">
        <v>229</v>
      </c>
      <c r="D23" s="46">
        <v>10</v>
      </c>
      <c r="E23" s="46">
        <v>10</v>
      </c>
      <c r="F23" s="46"/>
      <c r="G23" s="46"/>
      <c r="H23" s="46"/>
      <c r="I23" s="46"/>
      <c r="J23" s="46"/>
      <c r="K23" s="46"/>
      <c r="L23" s="46"/>
      <c r="M23" s="145">
        <f t="shared" si="2"/>
        <v>10</v>
      </c>
      <c r="N23" s="14">
        <v>8</v>
      </c>
      <c r="O23" s="14">
        <v>8</v>
      </c>
      <c r="P23" s="14">
        <v>7</v>
      </c>
      <c r="Q23" s="14">
        <v>6</v>
      </c>
      <c r="R23" s="46"/>
      <c r="S23" s="46"/>
      <c r="T23" s="46"/>
      <c r="U23" s="145">
        <f t="shared" si="3"/>
        <v>7.25</v>
      </c>
      <c r="V23" s="46">
        <v>8</v>
      </c>
      <c r="W23" s="46"/>
      <c r="X23" s="46"/>
      <c r="Y23" s="145">
        <f t="shared" si="0"/>
        <v>8</v>
      </c>
      <c r="Z23" s="46">
        <v>10</v>
      </c>
      <c r="AA23" s="46">
        <v>10</v>
      </c>
      <c r="AB23" s="46"/>
      <c r="AC23" s="145">
        <f t="shared" si="1"/>
        <v>10</v>
      </c>
      <c r="AD23" s="136">
        <f t="shared" si="4"/>
        <v>8.81</v>
      </c>
      <c r="AE23" s="46">
        <f t="shared" si="5"/>
        <v>7.04</v>
      </c>
      <c r="AF23" s="14">
        <v>8.4</v>
      </c>
      <c r="AG23" s="14">
        <f t="shared" si="6"/>
        <v>1.68</v>
      </c>
      <c r="AH23" s="46">
        <f t="shared" si="7"/>
        <v>8.7200000000000006</v>
      </c>
    </row>
    <row r="24" spans="1:34" s="43" customFormat="1" ht="18" customHeight="1">
      <c r="A24" s="182">
        <v>18</v>
      </c>
      <c r="B24" s="23" t="s">
        <v>103</v>
      </c>
      <c r="C24" s="17" t="s">
        <v>104</v>
      </c>
      <c r="D24" s="46">
        <v>9.9</v>
      </c>
      <c r="E24" s="46">
        <v>10</v>
      </c>
      <c r="F24" s="46"/>
      <c r="G24" s="46"/>
      <c r="H24" s="46"/>
      <c r="I24" s="46"/>
      <c r="J24" s="46"/>
      <c r="K24" s="46"/>
      <c r="L24" s="46"/>
      <c r="M24" s="145">
        <f t="shared" si="2"/>
        <v>9.9499999999999993</v>
      </c>
      <c r="N24" s="14">
        <v>8</v>
      </c>
      <c r="O24" s="14">
        <v>8</v>
      </c>
      <c r="P24" s="14">
        <v>6</v>
      </c>
      <c r="Q24" s="14">
        <v>7</v>
      </c>
      <c r="R24" s="46"/>
      <c r="S24" s="46"/>
      <c r="T24" s="46"/>
      <c r="U24" s="145">
        <f t="shared" si="3"/>
        <v>7.25</v>
      </c>
      <c r="V24" s="46">
        <v>8</v>
      </c>
      <c r="W24" s="46"/>
      <c r="X24" s="46"/>
      <c r="Y24" s="145">
        <f t="shared" si="0"/>
        <v>8</v>
      </c>
      <c r="Z24" s="46">
        <v>0</v>
      </c>
      <c r="AA24" s="46">
        <v>0</v>
      </c>
      <c r="AB24" s="46"/>
      <c r="AC24" s="145">
        <f t="shared" si="1"/>
        <v>0</v>
      </c>
      <c r="AD24" s="136">
        <f t="shared" si="4"/>
        <v>6.3</v>
      </c>
      <c r="AE24" s="46">
        <f t="shared" si="5"/>
        <v>5.04</v>
      </c>
      <c r="AF24" s="14">
        <v>6.8</v>
      </c>
      <c r="AG24" s="14">
        <f t="shared" si="6"/>
        <v>1.36</v>
      </c>
      <c r="AH24" s="46">
        <f t="shared" si="7"/>
        <v>6.4</v>
      </c>
    </row>
    <row r="25" spans="1:34" s="43" customFormat="1" ht="18" customHeight="1">
      <c r="A25" s="182">
        <v>19</v>
      </c>
      <c r="B25" s="23" t="s">
        <v>26</v>
      </c>
      <c r="C25" s="17" t="s">
        <v>42</v>
      </c>
      <c r="D25" s="46">
        <v>9.9</v>
      </c>
      <c r="E25" s="46">
        <v>9.5</v>
      </c>
      <c r="F25" s="46"/>
      <c r="G25" s="46"/>
      <c r="H25" s="46"/>
      <c r="I25" s="46"/>
      <c r="J25" s="46"/>
      <c r="K25" s="46"/>
      <c r="L25" s="46"/>
      <c r="M25" s="145">
        <f t="shared" si="2"/>
        <v>9.6999999999999993</v>
      </c>
      <c r="N25" s="14">
        <v>9</v>
      </c>
      <c r="O25" s="14">
        <v>9</v>
      </c>
      <c r="P25" s="14">
        <v>9</v>
      </c>
      <c r="Q25" s="14">
        <v>7</v>
      </c>
      <c r="R25" s="46"/>
      <c r="S25" s="46"/>
      <c r="T25" s="46"/>
      <c r="U25" s="145">
        <f t="shared" si="3"/>
        <v>8.5</v>
      </c>
      <c r="V25" s="46">
        <v>9</v>
      </c>
      <c r="W25" s="46"/>
      <c r="X25" s="46"/>
      <c r="Y25" s="145">
        <f t="shared" si="0"/>
        <v>9</v>
      </c>
      <c r="Z25" s="46">
        <v>9</v>
      </c>
      <c r="AA25" s="46">
        <v>10</v>
      </c>
      <c r="AB25" s="46"/>
      <c r="AC25" s="145">
        <f t="shared" si="1"/>
        <v>9.5</v>
      </c>
      <c r="AD25" s="136">
        <f t="shared" si="4"/>
        <v>9.17</v>
      </c>
      <c r="AE25" s="46">
        <f t="shared" si="5"/>
        <v>7.33</v>
      </c>
      <c r="AF25" s="14">
        <v>8</v>
      </c>
      <c r="AG25" s="14">
        <f t="shared" si="6"/>
        <v>1.6</v>
      </c>
      <c r="AH25" s="46">
        <f t="shared" si="7"/>
        <v>8.93</v>
      </c>
    </row>
    <row r="26" spans="1:34" s="43" customFormat="1" ht="18" customHeight="1">
      <c r="A26" s="182">
        <v>20</v>
      </c>
      <c r="B26" s="34" t="s">
        <v>38</v>
      </c>
      <c r="C26" s="17" t="s">
        <v>39</v>
      </c>
      <c r="D26" s="46">
        <v>10</v>
      </c>
      <c r="E26" s="46">
        <v>10</v>
      </c>
      <c r="F26" s="46"/>
      <c r="G26" s="46"/>
      <c r="H26" s="46"/>
      <c r="I26" s="46"/>
      <c r="J26" s="46"/>
      <c r="K26" s="46"/>
      <c r="L26" s="46"/>
      <c r="M26" s="145">
        <f t="shared" si="2"/>
        <v>10</v>
      </c>
      <c r="N26" s="14">
        <v>7</v>
      </c>
      <c r="O26" s="14">
        <v>7</v>
      </c>
      <c r="P26" s="14">
        <v>9.5</v>
      </c>
      <c r="Q26" s="14">
        <v>10</v>
      </c>
      <c r="R26" s="46"/>
      <c r="S26" s="46"/>
      <c r="T26" s="46"/>
      <c r="U26" s="145">
        <f t="shared" si="3"/>
        <v>8.3699999999999992</v>
      </c>
      <c r="V26" s="46">
        <v>9</v>
      </c>
      <c r="W26" s="46"/>
      <c r="X26" s="46"/>
      <c r="Y26" s="145">
        <f t="shared" si="0"/>
        <v>9</v>
      </c>
      <c r="Z26" s="46">
        <v>10</v>
      </c>
      <c r="AA26" s="46">
        <v>10</v>
      </c>
      <c r="AB26" s="46"/>
      <c r="AC26" s="145">
        <f t="shared" si="1"/>
        <v>10</v>
      </c>
      <c r="AD26" s="136">
        <f t="shared" si="4"/>
        <v>9.34</v>
      </c>
      <c r="AE26" s="46">
        <f t="shared" si="5"/>
        <v>7.47</v>
      </c>
      <c r="AF26" s="14">
        <v>8.8000000000000007</v>
      </c>
      <c r="AG26" s="14">
        <f t="shared" si="6"/>
        <v>1.76</v>
      </c>
      <c r="AH26" s="46">
        <f t="shared" si="7"/>
        <v>9.23</v>
      </c>
    </row>
    <row r="27" spans="1:34" s="43" customFormat="1" ht="18" customHeight="1">
      <c r="A27" s="182">
        <v>21</v>
      </c>
      <c r="B27" s="19" t="s">
        <v>258</v>
      </c>
      <c r="C27" s="14" t="s">
        <v>259</v>
      </c>
      <c r="D27" s="46">
        <v>10</v>
      </c>
      <c r="E27" s="46">
        <v>9</v>
      </c>
      <c r="F27" s="46"/>
      <c r="G27" s="46"/>
      <c r="H27" s="46"/>
      <c r="I27" s="46"/>
      <c r="J27" s="46"/>
      <c r="K27" s="46"/>
      <c r="L27" s="46"/>
      <c r="M27" s="145">
        <f t="shared" si="2"/>
        <v>9.5</v>
      </c>
      <c r="N27" s="14">
        <v>7</v>
      </c>
      <c r="O27" s="14">
        <v>7</v>
      </c>
      <c r="P27" s="14">
        <v>8</v>
      </c>
      <c r="Q27" s="14">
        <v>8</v>
      </c>
      <c r="R27" s="46"/>
      <c r="S27" s="46"/>
      <c r="T27" s="46"/>
      <c r="U27" s="145">
        <f t="shared" si="3"/>
        <v>7.5</v>
      </c>
      <c r="V27" s="46">
        <v>8</v>
      </c>
      <c r="W27" s="46"/>
      <c r="X27" s="46"/>
      <c r="Y27" s="145">
        <f t="shared" si="0"/>
        <v>8</v>
      </c>
      <c r="Z27" s="46">
        <v>10</v>
      </c>
      <c r="AA27" s="46">
        <v>10</v>
      </c>
      <c r="AB27" s="46"/>
      <c r="AC27" s="145">
        <f t="shared" si="1"/>
        <v>10</v>
      </c>
      <c r="AD27" s="136">
        <f t="shared" si="4"/>
        <v>8.75</v>
      </c>
      <c r="AE27" s="46">
        <f t="shared" si="5"/>
        <v>7</v>
      </c>
      <c r="AF27" s="14">
        <v>7.6</v>
      </c>
      <c r="AG27" s="14">
        <f t="shared" si="6"/>
        <v>1.52</v>
      </c>
      <c r="AH27" s="46">
        <f t="shared" si="7"/>
        <v>8.52</v>
      </c>
    </row>
    <row r="28" spans="1:34" s="43" customFormat="1" ht="18" customHeight="1">
      <c r="A28" s="182">
        <v>22</v>
      </c>
      <c r="B28" s="16" t="s">
        <v>210</v>
      </c>
      <c r="C28" s="14" t="s">
        <v>211</v>
      </c>
      <c r="D28" s="46">
        <v>9.9</v>
      </c>
      <c r="E28" s="46">
        <v>9.5</v>
      </c>
      <c r="F28" s="46"/>
      <c r="G28" s="46"/>
      <c r="H28" s="46"/>
      <c r="I28" s="46"/>
      <c r="J28" s="46"/>
      <c r="K28" s="46"/>
      <c r="L28" s="46"/>
      <c r="M28" s="145">
        <f t="shared" si="2"/>
        <v>9.6999999999999993</v>
      </c>
      <c r="N28" s="14">
        <v>8</v>
      </c>
      <c r="O28" s="14">
        <v>8</v>
      </c>
      <c r="P28" s="14">
        <v>8</v>
      </c>
      <c r="Q28" s="14">
        <v>9</v>
      </c>
      <c r="R28" s="46"/>
      <c r="S28" s="46"/>
      <c r="T28" s="46"/>
      <c r="U28" s="145">
        <f t="shared" si="3"/>
        <v>8.25</v>
      </c>
      <c r="V28" s="46">
        <v>9</v>
      </c>
      <c r="W28" s="46"/>
      <c r="X28" s="46"/>
      <c r="Y28" s="145">
        <f t="shared" si="0"/>
        <v>9</v>
      </c>
      <c r="Z28" s="46">
        <v>10</v>
      </c>
      <c r="AA28" s="46">
        <v>10</v>
      </c>
      <c r="AB28" s="46"/>
      <c r="AC28" s="145">
        <f t="shared" si="1"/>
        <v>10</v>
      </c>
      <c r="AD28" s="136">
        <f t="shared" si="4"/>
        <v>9.23</v>
      </c>
      <c r="AE28" s="46">
        <f t="shared" si="5"/>
        <v>7.38</v>
      </c>
      <c r="AF28" s="14">
        <v>5.2</v>
      </c>
      <c r="AG28" s="14">
        <f t="shared" si="6"/>
        <v>1.04</v>
      </c>
      <c r="AH28" s="46">
        <f t="shared" si="7"/>
        <v>8.42</v>
      </c>
    </row>
    <row r="29" spans="1:34" s="43" customFormat="1" ht="18" customHeight="1">
      <c r="A29" s="182">
        <v>23</v>
      </c>
      <c r="B29" s="31" t="s">
        <v>337</v>
      </c>
      <c r="C29" s="14" t="s">
        <v>339</v>
      </c>
      <c r="D29" s="46">
        <v>10</v>
      </c>
      <c r="E29" s="46">
        <v>9</v>
      </c>
      <c r="F29" s="46"/>
      <c r="G29" s="46"/>
      <c r="H29" s="46"/>
      <c r="I29" s="46"/>
      <c r="J29" s="46"/>
      <c r="K29" s="46"/>
      <c r="L29" s="46"/>
      <c r="M29" s="145">
        <f t="shared" si="2"/>
        <v>9.5</v>
      </c>
      <c r="N29" s="14">
        <v>9</v>
      </c>
      <c r="O29" s="14">
        <v>9</v>
      </c>
      <c r="P29" s="14">
        <v>7</v>
      </c>
      <c r="Q29" s="14">
        <v>9</v>
      </c>
      <c r="R29" s="46"/>
      <c r="S29" s="46"/>
      <c r="T29" s="46"/>
      <c r="U29" s="145">
        <f t="shared" si="3"/>
        <v>8.5</v>
      </c>
      <c r="V29" s="46">
        <v>9</v>
      </c>
      <c r="W29" s="46"/>
      <c r="X29" s="46"/>
      <c r="Y29" s="145">
        <f t="shared" si="0"/>
        <v>9</v>
      </c>
      <c r="Z29" s="46">
        <v>10</v>
      </c>
      <c r="AA29" s="46">
        <v>10</v>
      </c>
      <c r="AB29" s="46"/>
      <c r="AC29" s="145">
        <f t="shared" si="1"/>
        <v>10</v>
      </c>
      <c r="AD29" s="136">
        <f t="shared" si="4"/>
        <v>9.25</v>
      </c>
      <c r="AE29" s="46">
        <f t="shared" si="5"/>
        <v>7.4</v>
      </c>
      <c r="AF29" s="14">
        <v>8.8000000000000007</v>
      </c>
      <c r="AG29" s="14">
        <f t="shared" si="6"/>
        <v>1.76</v>
      </c>
      <c r="AH29" s="46">
        <f t="shared" si="7"/>
        <v>9.16</v>
      </c>
    </row>
    <row r="30" spans="1:34" s="43" customFormat="1" ht="18" customHeight="1">
      <c r="A30" s="182">
        <v>24</v>
      </c>
      <c r="B30" s="31" t="s">
        <v>444</v>
      </c>
      <c r="C30" s="14" t="s">
        <v>445</v>
      </c>
      <c r="D30" s="46">
        <v>7.8</v>
      </c>
      <c r="E30" s="46">
        <v>0</v>
      </c>
      <c r="F30" s="46"/>
      <c r="G30" s="46"/>
      <c r="H30" s="46"/>
      <c r="I30" s="46"/>
      <c r="J30" s="46"/>
      <c r="K30" s="46"/>
      <c r="L30" s="46"/>
      <c r="M30" s="145">
        <f t="shared" si="2"/>
        <v>3.9</v>
      </c>
      <c r="N30" s="14">
        <v>9</v>
      </c>
      <c r="O30" s="14">
        <v>10</v>
      </c>
      <c r="P30" s="14">
        <v>8</v>
      </c>
      <c r="Q30" s="14">
        <v>8</v>
      </c>
      <c r="R30" s="46"/>
      <c r="S30" s="46"/>
      <c r="T30" s="46"/>
      <c r="U30" s="145">
        <f t="shared" si="3"/>
        <v>8.75</v>
      </c>
      <c r="V30" s="46">
        <v>9</v>
      </c>
      <c r="W30" s="46"/>
      <c r="X30" s="46"/>
      <c r="Y30" s="145">
        <f t="shared" si="0"/>
        <v>9</v>
      </c>
      <c r="Z30" s="46">
        <v>8</v>
      </c>
      <c r="AA30" s="46">
        <v>10</v>
      </c>
      <c r="AB30" s="46"/>
      <c r="AC30" s="145">
        <f t="shared" si="1"/>
        <v>9</v>
      </c>
      <c r="AD30" s="136">
        <f t="shared" si="4"/>
        <v>7.66</v>
      </c>
      <c r="AE30" s="46">
        <f t="shared" si="5"/>
        <v>6.12</v>
      </c>
      <c r="AF30" s="14">
        <v>9</v>
      </c>
      <c r="AG30" s="14">
        <f t="shared" si="6"/>
        <v>1.8</v>
      </c>
      <c r="AH30" s="46">
        <f t="shared" si="7"/>
        <v>7.92</v>
      </c>
    </row>
    <row r="31" spans="1:34" s="43" customFormat="1" ht="18" customHeight="1">
      <c r="A31" s="182">
        <v>25</v>
      </c>
      <c r="B31" s="19" t="s">
        <v>260</v>
      </c>
      <c r="C31" s="17" t="s">
        <v>261</v>
      </c>
      <c r="D31" s="46">
        <v>9</v>
      </c>
      <c r="E31" s="46">
        <v>9.5</v>
      </c>
      <c r="F31" s="46"/>
      <c r="G31" s="46"/>
      <c r="H31" s="46"/>
      <c r="I31" s="46"/>
      <c r="J31" s="46"/>
      <c r="K31" s="46"/>
      <c r="L31" s="46"/>
      <c r="M31" s="145">
        <f t="shared" si="2"/>
        <v>9.25</v>
      </c>
      <c r="N31" s="14">
        <v>8</v>
      </c>
      <c r="O31" s="14">
        <v>8</v>
      </c>
      <c r="P31" s="14">
        <v>8</v>
      </c>
      <c r="Q31" s="14">
        <v>7</v>
      </c>
      <c r="R31" s="46"/>
      <c r="S31" s="46"/>
      <c r="T31" s="46"/>
      <c r="U31" s="145">
        <f t="shared" si="3"/>
        <v>7.75</v>
      </c>
      <c r="V31" s="46">
        <v>8</v>
      </c>
      <c r="W31" s="46"/>
      <c r="X31" s="46"/>
      <c r="Y31" s="145">
        <f t="shared" si="0"/>
        <v>8</v>
      </c>
      <c r="Z31" s="46">
        <v>9.9</v>
      </c>
      <c r="AA31" s="46">
        <v>9.8000000000000007</v>
      </c>
      <c r="AB31" s="46"/>
      <c r="AC31" s="145">
        <f t="shared" si="1"/>
        <v>9.85</v>
      </c>
      <c r="AD31" s="136">
        <f t="shared" si="4"/>
        <v>8.7100000000000009</v>
      </c>
      <c r="AE31" s="46">
        <f t="shared" si="5"/>
        <v>6.96</v>
      </c>
      <c r="AF31" s="14">
        <v>2.8</v>
      </c>
      <c r="AG31" s="14">
        <f t="shared" si="6"/>
        <v>0.56000000000000005</v>
      </c>
      <c r="AH31" s="46">
        <f t="shared" si="7"/>
        <v>7.52</v>
      </c>
    </row>
    <row r="32" spans="1:34" s="43" customFormat="1" ht="18" customHeight="1">
      <c r="A32" s="182">
        <v>26</v>
      </c>
      <c r="B32" s="19" t="s">
        <v>275</v>
      </c>
      <c r="C32" s="17" t="s">
        <v>276</v>
      </c>
      <c r="D32" s="46">
        <v>10</v>
      </c>
      <c r="E32" s="46">
        <v>10</v>
      </c>
      <c r="F32" s="46"/>
      <c r="G32" s="46"/>
      <c r="H32" s="46"/>
      <c r="I32" s="46"/>
      <c r="J32" s="46"/>
      <c r="K32" s="46"/>
      <c r="L32" s="46"/>
      <c r="M32" s="145">
        <f t="shared" si="2"/>
        <v>10</v>
      </c>
      <c r="N32" s="14">
        <v>10</v>
      </c>
      <c r="O32" s="14">
        <v>10</v>
      </c>
      <c r="P32" s="14">
        <v>9.5</v>
      </c>
      <c r="Q32" s="14">
        <v>10</v>
      </c>
      <c r="R32" s="46"/>
      <c r="S32" s="46"/>
      <c r="T32" s="46"/>
      <c r="U32" s="145">
        <f t="shared" si="3"/>
        <v>9.8699999999999992</v>
      </c>
      <c r="V32" s="46">
        <v>10</v>
      </c>
      <c r="W32" s="46"/>
      <c r="X32" s="46"/>
      <c r="Y32" s="145">
        <f t="shared" si="0"/>
        <v>10</v>
      </c>
      <c r="Z32" s="46">
        <v>10</v>
      </c>
      <c r="AA32" s="46">
        <v>10</v>
      </c>
      <c r="AB32" s="46"/>
      <c r="AC32" s="145">
        <f t="shared" si="1"/>
        <v>10</v>
      </c>
      <c r="AD32" s="136">
        <f t="shared" si="4"/>
        <v>9.9600000000000009</v>
      </c>
      <c r="AE32" s="46">
        <f t="shared" si="5"/>
        <v>7.96</v>
      </c>
      <c r="AF32" s="14">
        <v>9.6</v>
      </c>
      <c r="AG32" s="14">
        <f t="shared" si="6"/>
        <v>1.92</v>
      </c>
      <c r="AH32" s="46">
        <f t="shared" si="7"/>
        <v>9.8800000000000008</v>
      </c>
    </row>
    <row r="33" spans="1:34" s="43" customFormat="1" ht="15">
      <c r="A33" s="182">
        <v>27</v>
      </c>
      <c r="B33" s="23" t="s">
        <v>93</v>
      </c>
      <c r="C33" s="14" t="s">
        <v>94</v>
      </c>
      <c r="D33" s="46">
        <v>10</v>
      </c>
      <c r="E33" s="46">
        <v>10</v>
      </c>
      <c r="F33" s="46"/>
      <c r="G33" s="46"/>
      <c r="H33" s="46"/>
      <c r="I33" s="46"/>
      <c r="J33" s="46"/>
      <c r="K33" s="46"/>
      <c r="L33" s="46"/>
      <c r="M33" s="145">
        <f t="shared" si="2"/>
        <v>10</v>
      </c>
      <c r="N33" s="14">
        <v>9</v>
      </c>
      <c r="O33" s="14">
        <v>9</v>
      </c>
      <c r="P33" s="14">
        <v>9</v>
      </c>
      <c r="Q33" s="14">
        <v>9.5</v>
      </c>
      <c r="R33" s="46"/>
      <c r="S33" s="46"/>
      <c r="T33" s="46"/>
      <c r="U33" s="145">
        <f t="shared" si="3"/>
        <v>9.1199999999999992</v>
      </c>
      <c r="V33" s="46">
        <v>10</v>
      </c>
      <c r="W33" s="46"/>
      <c r="X33" s="46"/>
      <c r="Y33" s="145">
        <f t="shared" si="0"/>
        <v>10</v>
      </c>
      <c r="Z33" s="46">
        <v>10</v>
      </c>
      <c r="AA33" s="46">
        <v>10</v>
      </c>
      <c r="AB33" s="46"/>
      <c r="AC33" s="145">
        <f t="shared" si="1"/>
        <v>10</v>
      </c>
      <c r="AD33" s="136">
        <f t="shared" si="4"/>
        <v>9.7799999999999994</v>
      </c>
      <c r="AE33" s="46">
        <f t="shared" si="5"/>
        <v>7.82</v>
      </c>
      <c r="AF33" s="14">
        <v>6</v>
      </c>
      <c r="AG33" s="14">
        <f t="shared" si="6"/>
        <v>1.2</v>
      </c>
      <c r="AH33" s="46">
        <f t="shared" si="7"/>
        <v>9.02</v>
      </c>
    </row>
    <row r="34" spans="1:34" s="43" customFormat="1" ht="15">
      <c r="A34" s="182">
        <v>28</v>
      </c>
      <c r="B34" s="16" t="s">
        <v>206</v>
      </c>
      <c r="C34" s="17" t="s">
        <v>207</v>
      </c>
      <c r="D34" s="46">
        <v>9.9</v>
      </c>
      <c r="E34" s="46">
        <v>9.5</v>
      </c>
      <c r="F34" s="46"/>
      <c r="G34" s="46"/>
      <c r="H34" s="46"/>
      <c r="I34" s="46"/>
      <c r="J34" s="46"/>
      <c r="K34" s="46"/>
      <c r="L34" s="46"/>
      <c r="M34" s="145">
        <f t="shared" si="2"/>
        <v>9.6999999999999993</v>
      </c>
      <c r="N34" s="14">
        <v>8</v>
      </c>
      <c r="O34" s="14">
        <v>7</v>
      </c>
      <c r="P34" s="14">
        <v>8</v>
      </c>
      <c r="Q34" s="14">
        <v>7</v>
      </c>
      <c r="R34" s="46"/>
      <c r="S34" s="46"/>
      <c r="T34" s="46"/>
      <c r="U34" s="145">
        <f t="shared" si="3"/>
        <v>7.5</v>
      </c>
      <c r="V34" s="46">
        <v>8</v>
      </c>
      <c r="W34" s="46"/>
      <c r="X34" s="46"/>
      <c r="Y34" s="145">
        <f t="shared" si="0"/>
        <v>8</v>
      </c>
      <c r="Z34" s="46">
        <v>10</v>
      </c>
      <c r="AA34" s="46">
        <v>10</v>
      </c>
      <c r="AB34" s="46"/>
      <c r="AC34" s="145">
        <f t="shared" si="1"/>
        <v>10</v>
      </c>
      <c r="AD34" s="136">
        <f t="shared" si="4"/>
        <v>8.8000000000000007</v>
      </c>
      <c r="AE34" s="46">
        <f t="shared" si="5"/>
        <v>7.04</v>
      </c>
      <c r="AF34" s="14">
        <v>5.2</v>
      </c>
      <c r="AG34" s="14">
        <f t="shared" si="6"/>
        <v>1.04</v>
      </c>
      <c r="AH34" s="46">
        <f t="shared" si="7"/>
        <v>8.08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 t="shared" si="4"/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 t="shared" si="4"/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 t="shared" si="4"/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 t="shared" si="4"/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M39" s="10"/>
      <c r="U39" s="10"/>
      <c r="Y39" s="10"/>
      <c r="AC39" s="10"/>
      <c r="AD39" s="142"/>
      <c r="AE39" s="10"/>
      <c r="AF39" s="10"/>
      <c r="AG39" s="10"/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"/>
      <c r="U181" s="1"/>
      <c r="Y181" s="1"/>
      <c r="AC181" s="1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3"/>
      <c r="AE197" s="1"/>
      <c r="AF197" s="1"/>
      <c r="AG197" s="1"/>
      <c r="AH197" s="58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1"/>
      <c r="N200" s="58"/>
      <c r="O200" s="58"/>
      <c r="P200" s="58"/>
      <c r="Q200" s="58"/>
      <c r="R200" s="58"/>
      <c r="S200" s="58"/>
      <c r="T200" s="58"/>
      <c r="U200" s="1"/>
      <c r="V200" s="58"/>
      <c r="W200" s="58"/>
      <c r="X200" s="58"/>
      <c r="Y200" s="1"/>
      <c r="Z200" s="58"/>
      <c r="AA200" s="58"/>
      <c r="AB200" s="58"/>
      <c r="AC200" s="1"/>
      <c r="AD200" s="143"/>
      <c r="AE200" s="1"/>
      <c r="AF200" s="1"/>
      <c r="AG200" s="1"/>
      <c r="AH200" s="58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A4" sqref="A4"/>
      <selection pane="topRight" activeCell="D4" sqref="D4"/>
      <selection pane="bottomLeft" activeCell="A5" sqref="A5"/>
      <selection pane="bottomRight" activeCell="AH34" sqref="AH34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132.75">
      <c r="A4" s="179"/>
      <c r="M4" s="38"/>
      <c r="N4" s="61" t="s">
        <v>546</v>
      </c>
      <c r="O4" s="61" t="s">
        <v>547</v>
      </c>
      <c r="U4" s="38"/>
      <c r="V4" s="61" t="s">
        <v>549</v>
      </c>
      <c r="Y4" s="38"/>
      <c r="Z4" s="61" t="s">
        <v>537</v>
      </c>
      <c r="AA4" s="61" t="s">
        <v>538</v>
      </c>
      <c r="AB4" s="61" t="s">
        <v>548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6" t="s">
        <v>199</v>
      </c>
      <c r="C7" s="17" t="s">
        <v>205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46">
        <v>10</v>
      </c>
      <c r="O7" s="46">
        <v>10</v>
      </c>
      <c r="P7" s="46"/>
      <c r="Q7" s="46"/>
      <c r="R7" s="46"/>
      <c r="S7" s="46"/>
      <c r="T7" s="46"/>
      <c r="U7" s="145">
        <f>TRUNC(AVERAGE(N7:T7),2)</f>
        <v>10</v>
      </c>
      <c r="V7" s="46">
        <v>10</v>
      </c>
      <c r="W7" s="46"/>
      <c r="X7" s="46"/>
      <c r="Y7" s="145">
        <f t="shared" ref="Y7:Y39" si="0">TRUNC(AVERAGE(V7:X7),2)</f>
        <v>10</v>
      </c>
      <c r="Z7" s="46">
        <v>2</v>
      </c>
      <c r="AA7" s="46">
        <v>4</v>
      </c>
      <c r="AB7" s="46">
        <v>10</v>
      </c>
      <c r="AC7" s="145">
        <f t="shared" ref="AC7:AC39" si="1">TRUNC(AVERAGE(Z7:AB7),2)</f>
        <v>5.33</v>
      </c>
      <c r="AD7" s="136">
        <f>TRUNC(AVERAGE(U7,Y7,AC7),2)</f>
        <v>8.44</v>
      </c>
      <c r="AE7" s="46">
        <f>TRUNC((AD7*0.8),2)</f>
        <v>6.75</v>
      </c>
      <c r="AF7" s="14">
        <v>10</v>
      </c>
      <c r="AG7" s="14">
        <f>TRUNC((AF7*0.2),2)</f>
        <v>2</v>
      </c>
      <c r="AH7" s="46">
        <f>TRUNC((AE7+AG7),2)</f>
        <v>8.75</v>
      </c>
    </row>
    <row r="8" spans="1:34" s="43" customFormat="1" ht="18" customHeight="1">
      <c r="A8" s="182">
        <v>2</v>
      </c>
      <c r="B8" s="16" t="s">
        <v>234</v>
      </c>
      <c r="C8" s="17" t="s">
        <v>235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2">TRUNC(AVERAGE(D8:L8),2)</f>
        <v>#DIV/0!</v>
      </c>
      <c r="N8" s="46">
        <v>10</v>
      </c>
      <c r="O8" s="46">
        <v>10</v>
      </c>
      <c r="P8" s="46"/>
      <c r="Q8" s="46"/>
      <c r="R8" s="46"/>
      <c r="S8" s="46"/>
      <c r="T8" s="46"/>
      <c r="U8" s="145">
        <f t="shared" ref="U8:U39" si="3">TRUNC(AVERAGE(N8:T8),2)</f>
        <v>10</v>
      </c>
      <c r="V8" s="46">
        <v>10</v>
      </c>
      <c r="W8" s="46"/>
      <c r="X8" s="46"/>
      <c r="Y8" s="145">
        <f t="shared" si="0"/>
        <v>10</v>
      </c>
      <c r="Z8" s="46">
        <v>4</v>
      </c>
      <c r="AA8" s="46">
        <v>6</v>
      </c>
      <c r="AB8" s="46">
        <v>9.5</v>
      </c>
      <c r="AC8" s="145">
        <f t="shared" si="1"/>
        <v>6.5</v>
      </c>
      <c r="AD8" s="136">
        <f t="shared" ref="AD8:AD34" si="4">TRUNC(AVERAGE(U8,Y8,AC8),2)</f>
        <v>8.83</v>
      </c>
      <c r="AE8" s="46">
        <f t="shared" ref="AE8:AE39" si="5">TRUNC((AD8*0.8),2)</f>
        <v>7.06</v>
      </c>
      <c r="AF8" s="14">
        <v>10</v>
      </c>
      <c r="AG8" s="14">
        <f t="shared" ref="AG8:AG39" si="6">TRUNC((AF8*0.2),2)</f>
        <v>2</v>
      </c>
      <c r="AH8" s="46">
        <f t="shared" ref="AH8:AH39" si="7">TRUNC((AE8+AG8),2)</f>
        <v>9.06</v>
      </c>
    </row>
    <row r="9" spans="1:34" s="43" customFormat="1" ht="18" customHeight="1">
      <c r="A9" s="182">
        <v>3</v>
      </c>
      <c r="B9" s="23" t="s">
        <v>22</v>
      </c>
      <c r="C9" s="17" t="s">
        <v>176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2"/>
        <v>#DIV/0!</v>
      </c>
      <c r="N9" s="46">
        <v>10</v>
      </c>
      <c r="O9" s="46">
        <v>10</v>
      </c>
      <c r="P9" s="46"/>
      <c r="Q9" s="46"/>
      <c r="R9" s="46"/>
      <c r="S9" s="46"/>
      <c r="T9" s="46"/>
      <c r="U9" s="145">
        <f t="shared" si="3"/>
        <v>10</v>
      </c>
      <c r="V9" s="46">
        <v>10</v>
      </c>
      <c r="W9" s="46"/>
      <c r="X9" s="46"/>
      <c r="Y9" s="145">
        <f t="shared" si="0"/>
        <v>10</v>
      </c>
      <c r="Z9" s="46">
        <v>6</v>
      </c>
      <c r="AA9" s="46">
        <v>10</v>
      </c>
      <c r="AB9" s="46">
        <v>10</v>
      </c>
      <c r="AC9" s="145">
        <f t="shared" si="1"/>
        <v>8.66</v>
      </c>
      <c r="AD9" s="136">
        <f t="shared" si="4"/>
        <v>9.5500000000000007</v>
      </c>
      <c r="AE9" s="46">
        <f t="shared" si="5"/>
        <v>7.64</v>
      </c>
      <c r="AF9" s="14">
        <v>7.5</v>
      </c>
      <c r="AG9" s="14">
        <f t="shared" si="6"/>
        <v>1.5</v>
      </c>
      <c r="AH9" s="46">
        <f t="shared" si="7"/>
        <v>9.14</v>
      </c>
    </row>
    <row r="10" spans="1:34" s="43" customFormat="1" ht="18" customHeight="1">
      <c r="A10" s="182">
        <v>4</v>
      </c>
      <c r="B10" s="16" t="s">
        <v>208</v>
      </c>
      <c r="C10" s="20" t="s">
        <v>209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2"/>
        <v>#DIV/0!</v>
      </c>
      <c r="N10" s="46">
        <v>10</v>
      </c>
      <c r="O10" s="46">
        <v>10</v>
      </c>
      <c r="P10" s="46"/>
      <c r="Q10" s="46"/>
      <c r="R10" s="46"/>
      <c r="S10" s="46"/>
      <c r="T10" s="46"/>
      <c r="U10" s="145">
        <f t="shared" si="3"/>
        <v>10</v>
      </c>
      <c r="V10" s="46">
        <v>10</v>
      </c>
      <c r="W10" s="46"/>
      <c r="X10" s="46"/>
      <c r="Y10" s="145">
        <f t="shared" si="0"/>
        <v>10</v>
      </c>
      <c r="Z10" s="46">
        <v>6</v>
      </c>
      <c r="AA10" s="46">
        <v>6</v>
      </c>
      <c r="AB10" s="46">
        <v>9</v>
      </c>
      <c r="AC10" s="145">
        <f t="shared" si="1"/>
        <v>7</v>
      </c>
      <c r="AD10" s="136">
        <f t="shared" si="4"/>
        <v>9</v>
      </c>
      <c r="AE10" s="46">
        <f t="shared" si="5"/>
        <v>7.2</v>
      </c>
      <c r="AF10" s="14">
        <v>6</v>
      </c>
      <c r="AG10" s="14">
        <f t="shared" si="6"/>
        <v>1.2</v>
      </c>
      <c r="AH10" s="46">
        <f t="shared" si="7"/>
        <v>8.4</v>
      </c>
    </row>
    <row r="11" spans="1:34" s="43" customFormat="1" ht="18" customHeight="1">
      <c r="A11" s="182">
        <v>5</v>
      </c>
      <c r="B11" s="23" t="s">
        <v>85</v>
      </c>
      <c r="C11" s="17" t="s">
        <v>86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2"/>
        <v>#DIV/0!</v>
      </c>
      <c r="N11" s="46">
        <v>10</v>
      </c>
      <c r="O11" s="46">
        <v>10</v>
      </c>
      <c r="P11" s="46"/>
      <c r="Q11" s="46"/>
      <c r="R11" s="46"/>
      <c r="S11" s="46"/>
      <c r="T11" s="46"/>
      <c r="U11" s="145">
        <f t="shared" si="3"/>
        <v>10</v>
      </c>
      <c r="V11" s="46">
        <v>10</v>
      </c>
      <c r="W11" s="46"/>
      <c r="X11" s="46"/>
      <c r="Y11" s="145">
        <f t="shared" si="0"/>
        <v>10</v>
      </c>
      <c r="Z11" s="46">
        <v>10</v>
      </c>
      <c r="AA11" s="46">
        <v>10</v>
      </c>
      <c r="AB11" s="46">
        <v>10</v>
      </c>
      <c r="AC11" s="145">
        <f t="shared" si="1"/>
        <v>10</v>
      </c>
      <c r="AD11" s="136">
        <f t="shared" si="4"/>
        <v>10</v>
      </c>
      <c r="AE11" s="46">
        <f t="shared" si="5"/>
        <v>8</v>
      </c>
      <c r="AF11" s="14">
        <v>9.5</v>
      </c>
      <c r="AG11" s="14">
        <f t="shared" si="6"/>
        <v>1.9</v>
      </c>
      <c r="AH11" s="46">
        <f t="shared" si="7"/>
        <v>9.9</v>
      </c>
    </row>
    <row r="12" spans="1:34" s="43" customFormat="1" ht="18" customHeight="1">
      <c r="A12" s="182">
        <v>6</v>
      </c>
      <c r="B12" s="31" t="s">
        <v>314</v>
      </c>
      <c r="C12" s="14" t="s">
        <v>322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2"/>
        <v>#DIV/0!</v>
      </c>
      <c r="N12" s="46">
        <v>10</v>
      </c>
      <c r="O12" s="46">
        <v>10</v>
      </c>
      <c r="P12" s="46"/>
      <c r="Q12" s="46"/>
      <c r="R12" s="46"/>
      <c r="S12" s="46"/>
      <c r="T12" s="46"/>
      <c r="U12" s="145">
        <f t="shared" si="3"/>
        <v>10</v>
      </c>
      <c r="V12" s="46">
        <v>10</v>
      </c>
      <c r="W12" s="46"/>
      <c r="X12" s="46"/>
      <c r="Y12" s="145">
        <f t="shared" si="0"/>
        <v>10</v>
      </c>
      <c r="Z12" s="46">
        <v>2</v>
      </c>
      <c r="AA12" s="46">
        <v>6</v>
      </c>
      <c r="AB12" s="46">
        <v>10</v>
      </c>
      <c r="AC12" s="145">
        <f t="shared" si="1"/>
        <v>6</v>
      </c>
      <c r="AD12" s="136">
        <f t="shared" si="4"/>
        <v>8.66</v>
      </c>
      <c r="AE12" s="46">
        <f t="shared" si="5"/>
        <v>6.92</v>
      </c>
      <c r="AF12" s="14">
        <v>5</v>
      </c>
      <c r="AG12" s="14">
        <f t="shared" si="6"/>
        <v>1</v>
      </c>
      <c r="AH12" s="46">
        <f t="shared" si="7"/>
        <v>7.92</v>
      </c>
    </row>
    <row r="13" spans="1:34" s="43" customFormat="1" ht="18" customHeight="1">
      <c r="A13" s="182">
        <v>7</v>
      </c>
      <c r="B13" s="23" t="s">
        <v>101</v>
      </c>
      <c r="C13" s="17" t="s">
        <v>102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2"/>
        <v>#DIV/0!</v>
      </c>
      <c r="N13" s="46">
        <v>10</v>
      </c>
      <c r="O13" s="46">
        <v>10</v>
      </c>
      <c r="P13" s="46"/>
      <c r="Q13" s="46"/>
      <c r="R13" s="46"/>
      <c r="S13" s="46"/>
      <c r="T13" s="46"/>
      <c r="U13" s="145">
        <f t="shared" si="3"/>
        <v>10</v>
      </c>
      <c r="V13" s="46">
        <v>10</v>
      </c>
      <c r="W13" s="46"/>
      <c r="X13" s="46"/>
      <c r="Y13" s="145">
        <f t="shared" si="0"/>
        <v>10</v>
      </c>
      <c r="Z13" s="46">
        <v>6</v>
      </c>
      <c r="AA13" s="46">
        <v>6</v>
      </c>
      <c r="AB13" s="46">
        <v>10</v>
      </c>
      <c r="AC13" s="145">
        <f t="shared" si="1"/>
        <v>7.33</v>
      </c>
      <c r="AD13" s="136">
        <f t="shared" si="4"/>
        <v>9.11</v>
      </c>
      <c r="AE13" s="46">
        <f t="shared" si="5"/>
        <v>7.28</v>
      </c>
      <c r="AF13" s="14">
        <v>6</v>
      </c>
      <c r="AG13" s="14">
        <f t="shared" si="6"/>
        <v>1.2</v>
      </c>
      <c r="AH13" s="46">
        <f t="shared" si="7"/>
        <v>8.48</v>
      </c>
    </row>
    <row r="14" spans="1:34" s="43" customFormat="1" ht="18" customHeight="1">
      <c r="A14" s="182">
        <v>8</v>
      </c>
      <c r="B14" s="23" t="s">
        <v>83</v>
      </c>
      <c r="C14" s="20" t="s">
        <v>84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2"/>
        <v>#DIV/0!</v>
      </c>
      <c r="N14" s="46">
        <v>10</v>
      </c>
      <c r="O14" s="46">
        <v>10</v>
      </c>
      <c r="P14" s="46"/>
      <c r="Q14" s="46"/>
      <c r="R14" s="46"/>
      <c r="S14" s="46"/>
      <c r="T14" s="46"/>
      <c r="U14" s="145">
        <f t="shared" si="3"/>
        <v>10</v>
      </c>
      <c r="V14" s="46">
        <v>9.5</v>
      </c>
      <c r="W14" s="46"/>
      <c r="X14" s="46"/>
      <c r="Y14" s="145">
        <f t="shared" si="0"/>
        <v>9.5</v>
      </c>
      <c r="Z14" s="46">
        <v>6</v>
      </c>
      <c r="AA14" s="46">
        <v>4</v>
      </c>
      <c r="AB14" s="46">
        <v>7</v>
      </c>
      <c r="AC14" s="145">
        <f t="shared" si="1"/>
        <v>5.66</v>
      </c>
      <c r="AD14" s="136">
        <f t="shared" si="4"/>
        <v>8.3800000000000008</v>
      </c>
      <c r="AE14" s="46">
        <f t="shared" si="5"/>
        <v>6.7</v>
      </c>
      <c r="AF14" s="14">
        <v>10</v>
      </c>
      <c r="AG14" s="14">
        <f t="shared" si="6"/>
        <v>2</v>
      </c>
      <c r="AH14" s="46">
        <f t="shared" si="7"/>
        <v>8.6999999999999993</v>
      </c>
    </row>
    <row r="15" spans="1:34" s="43" customFormat="1" ht="18" customHeight="1">
      <c r="A15" s="182">
        <v>9</v>
      </c>
      <c r="B15" s="16" t="s">
        <v>161</v>
      </c>
      <c r="C15" s="17" t="s">
        <v>162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2"/>
        <v>#DIV/0!</v>
      </c>
      <c r="N15" s="46">
        <v>10</v>
      </c>
      <c r="O15" s="46">
        <v>10</v>
      </c>
      <c r="P15" s="46"/>
      <c r="Q15" s="46"/>
      <c r="R15" s="46"/>
      <c r="S15" s="46"/>
      <c r="T15" s="46"/>
      <c r="U15" s="145">
        <f t="shared" si="3"/>
        <v>10</v>
      </c>
      <c r="V15" s="46">
        <v>10</v>
      </c>
      <c r="W15" s="46"/>
      <c r="X15" s="46"/>
      <c r="Y15" s="145">
        <f t="shared" si="0"/>
        <v>10</v>
      </c>
      <c r="Z15" s="46">
        <v>10</v>
      </c>
      <c r="AA15" s="46">
        <v>10</v>
      </c>
      <c r="AB15" s="46">
        <v>10</v>
      </c>
      <c r="AC15" s="145">
        <f t="shared" si="1"/>
        <v>10</v>
      </c>
      <c r="AD15" s="136">
        <f t="shared" si="4"/>
        <v>10</v>
      </c>
      <c r="AE15" s="46">
        <f t="shared" si="5"/>
        <v>8</v>
      </c>
      <c r="AF15" s="14">
        <v>9.5</v>
      </c>
      <c r="AG15" s="14">
        <f t="shared" si="6"/>
        <v>1.9</v>
      </c>
      <c r="AH15" s="46">
        <f t="shared" si="7"/>
        <v>9.9</v>
      </c>
    </row>
    <row r="16" spans="1:34" s="43" customFormat="1" ht="18" customHeight="1">
      <c r="A16" s="182">
        <v>10</v>
      </c>
      <c r="B16" s="31" t="s">
        <v>373</v>
      </c>
      <c r="C16" s="14" t="s">
        <v>315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2"/>
        <v>#DIV/0!</v>
      </c>
      <c r="N16" s="46">
        <v>10</v>
      </c>
      <c r="O16" s="46">
        <v>10</v>
      </c>
      <c r="P16" s="46"/>
      <c r="Q16" s="46"/>
      <c r="R16" s="46"/>
      <c r="S16" s="46"/>
      <c r="T16" s="46"/>
      <c r="U16" s="145">
        <f t="shared" si="3"/>
        <v>10</v>
      </c>
      <c r="V16" s="46">
        <v>10</v>
      </c>
      <c r="W16" s="46"/>
      <c r="X16" s="46"/>
      <c r="Y16" s="145">
        <f t="shared" si="0"/>
        <v>10</v>
      </c>
      <c r="Z16" s="46">
        <v>10</v>
      </c>
      <c r="AA16" s="46">
        <v>10</v>
      </c>
      <c r="AB16" s="46">
        <v>10</v>
      </c>
      <c r="AC16" s="145">
        <f t="shared" si="1"/>
        <v>10</v>
      </c>
      <c r="AD16" s="136">
        <f t="shared" si="4"/>
        <v>10</v>
      </c>
      <c r="AE16" s="46">
        <f t="shared" si="5"/>
        <v>8</v>
      </c>
      <c r="AF16" s="14">
        <v>10</v>
      </c>
      <c r="AG16" s="14">
        <f t="shared" si="6"/>
        <v>2</v>
      </c>
      <c r="AH16" s="46">
        <f t="shared" si="7"/>
        <v>10</v>
      </c>
    </row>
    <row r="17" spans="1:34" s="43" customFormat="1" ht="18" customHeight="1">
      <c r="A17" s="182">
        <v>11</v>
      </c>
      <c r="B17" s="23" t="s">
        <v>115</v>
      </c>
      <c r="C17" s="17" t="s">
        <v>116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2"/>
        <v>#DIV/0!</v>
      </c>
      <c r="N17" s="46">
        <v>10</v>
      </c>
      <c r="O17" s="46">
        <v>10</v>
      </c>
      <c r="P17" s="46"/>
      <c r="Q17" s="46"/>
      <c r="R17" s="46"/>
      <c r="S17" s="46"/>
      <c r="T17" s="46"/>
      <c r="U17" s="145">
        <f t="shared" si="3"/>
        <v>10</v>
      </c>
      <c r="V17" s="46">
        <v>10</v>
      </c>
      <c r="W17" s="46"/>
      <c r="X17" s="46"/>
      <c r="Y17" s="145">
        <f t="shared" si="0"/>
        <v>10</v>
      </c>
      <c r="Z17" s="46">
        <v>6</v>
      </c>
      <c r="AA17" s="46">
        <v>10</v>
      </c>
      <c r="AB17" s="46">
        <v>10</v>
      </c>
      <c r="AC17" s="145">
        <f t="shared" si="1"/>
        <v>8.66</v>
      </c>
      <c r="AD17" s="136">
        <f t="shared" si="4"/>
        <v>9.5500000000000007</v>
      </c>
      <c r="AE17" s="46">
        <f t="shared" si="5"/>
        <v>7.64</v>
      </c>
      <c r="AF17" s="14">
        <v>10</v>
      </c>
      <c r="AG17" s="14">
        <f t="shared" si="6"/>
        <v>2</v>
      </c>
      <c r="AH17" s="46">
        <f t="shared" si="7"/>
        <v>9.64</v>
      </c>
    </row>
    <row r="18" spans="1:34" s="43" customFormat="1" ht="18" customHeight="1">
      <c r="A18" s="182">
        <v>12</v>
      </c>
      <c r="B18" s="31" t="s">
        <v>447</v>
      </c>
      <c r="C18" s="17" t="s">
        <v>446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2"/>
        <v>#DIV/0!</v>
      </c>
      <c r="N18" s="46">
        <v>10</v>
      </c>
      <c r="O18" s="46">
        <v>10</v>
      </c>
      <c r="P18" s="46"/>
      <c r="Q18" s="46"/>
      <c r="R18" s="46"/>
      <c r="S18" s="46"/>
      <c r="T18" s="46"/>
      <c r="U18" s="145">
        <f t="shared" si="3"/>
        <v>10</v>
      </c>
      <c r="V18" s="46">
        <v>10</v>
      </c>
      <c r="W18" s="46"/>
      <c r="X18" s="46"/>
      <c r="Y18" s="145">
        <f t="shared" si="0"/>
        <v>10</v>
      </c>
      <c r="Z18" s="46">
        <v>4</v>
      </c>
      <c r="AA18" s="46">
        <v>6</v>
      </c>
      <c r="AB18" s="46">
        <v>10</v>
      </c>
      <c r="AC18" s="145">
        <f t="shared" si="1"/>
        <v>6.66</v>
      </c>
      <c r="AD18" s="136">
        <f t="shared" si="4"/>
        <v>8.8800000000000008</v>
      </c>
      <c r="AE18" s="46">
        <f t="shared" si="5"/>
        <v>7.1</v>
      </c>
      <c r="AF18" s="14">
        <v>5</v>
      </c>
      <c r="AG18" s="14">
        <f t="shared" si="6"/>
        <v>1</v>
      </c>
      <c r="AH18" s="46">
        <f t="shared" si="7"/>
        <v>8.1</v>
      </c>
    </row>
    <row r="19" spans="1:34" s="43" customFormat="1" ht="18" customHeight="1">
      <c r="A19" s="182">
        <v>13</v>
      </c>
      <c r="B19" s="16" t="s">
        <v>183</v>
      </c>
      <c r="C19" s="17" t="s">
        <v>194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2"/>
        <v>#DIV/0!</v>
      </c>
      <c r="N19" s="46">
        <v>10</v>
      </c>
      <c r="O19" s="46">
        <v>10</v>
      </c>
      <c r="P19" s="46"/>
      <c r="Q19" s="46"/>
      <c r="R19" s="46"/>
      <c r="S19" s="46"/>
      <c r="T19" s="46"/>
      <c r="U19" s="145">
        <f t="shared" si="3"/>
        <v>10</v>
      </c>
      <c r="V19" s="46">
        <v>10</v>
      </c>
      <c r="W19" s="46"/>
      <c r="X19" s="46"/>
      <c r="Y19" s="145">
        <f t="shared" si="0"/>
        <v>10</v>
      </c>
      <c r="Z19" s="46">
        <v>2</v>
      </c>
      <c r="AA19" s="46">
        <v>2</v>
      </c>
      <c r="AB19" s="46">
        <v>10</v>
      </c>
      <c r="AC19" s="145">
        <f t="shared" si="1"/>
        <v>4.66</v>
      </c>
      <c r="AD19" s="136">
        <f t="shared" si="4"/>
        <v>8.2200000000000006</v>
      </c>
      <c r="AE19" s="46">
        <f t="shared" si="5"/>
        <v>6.57</v>
      </c>
      <c r="AF19" s="14">
        <v>5</v>
      </c>
      <c r="AG19" s="14">
        <f t="shared" si="6"/>
        <v>1</v>
      </c>
      <c r="AH19" s="46">
        <f t="shared" si="7"/>
        <v>7.57</v>
      </c>
    </row>
    <row r="20" spans="1:34" s="43" customFormat="1" ht="18" customHeight="1">
      <c r="A20" s="182">
        <v>14</v>
      </c>
      <c r="B20" s="16" t="s">
        <v>155</v>
      </c>
      <c r="C20" s="17" t="s">
        <v>156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2"/>
        <v>#DIV/0!</v>
      </c>
      <c r="N20" s="46">
        <v>10</v>
      </c>
      <c r="O20" s="46">
        <v>9</v>
      </c>
      <c r="P20" s="46"/>
      <c r="Q20" s="46"/>
      <c r="R20" s="46"/>
      <c r="S20" s="46"/>
      <c r="T20" s="46"/>
      <c r="U20" s="145">
        <f t="shared" si="3"/>
        <v>9.5</v>
      </c>
      <c r="V20" s="46">
        <v>10</v>
      </c>
      <c r="W20" s="46"/>
      <c r="X20" s="46"/>
      <c r="Y20" s="145">
        <f t="shared" si="0"/>
        <v>10</v>
      </c>
      <c r="Z20" s="46">
        <v>6</v>
      </c>
      <c r="AA20" s="46">
        <v>2</v>
      </c>
      <c r="AB20" s="46">
        <v>10</v>
      </c>
      <c r="AC20" s="145">
        <f t="shared" si="1"/>
        <v>6</v>
      </c>
      <c r="AD20" s="136">
        <f t="shared" si="4"/>
        <v>8.5</v>
      </c>
      <c r="AE20" s="46">
        <f t="shared" si="5"/>
        <v>6.8</v>
      </c>
      <c r="AF20" s="14">
        <v>4</v>
      </c>
      <c r="AG20" s="14">
        <f t="shared" si="6"/>
        <v>0.8</v>
      </c>
      <c r="AH20" s="46">
        <f t="shared" si="7"/>
        <v>7.6</v>
      </c>
    </row>
    <row r="21" spans="1:34" s="43" customFormat="1" ht="18" customHeight="1">
      <c r="A21" s="182">
        <v>15</v>
      </c>
      <c r="B21" s="17" t="s">
        <v>312</v>
      </c>
      <c r="C21" s="17" t="s">
        <v>313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2"/>
        <v>#DIV/0!</v>
      </c>
      <c r="N21" s="46">
        <v>10</v>
      </c>
      <c r="O21" s="46">
        <v>10</v>
      </c>
      <c r="P21" s="46"/>
      <c r="Q21" s="46"/>
      <c r="R21" s="46"/>
      <c r="S21" s="46"/>
      <c r="T21" s="46"/>
      <c r="U21" s="145">
        <f t="shared" si="3"/>
        <v>10</v>
      </c>
      <c r="V21" s="46">
        <v>10</v>
      </c>
      <c r="W21" s="46"/>
      <c r="X21" s="46"/>
      <c r="Y21" s="145">
        <f t="shared" si="0"/>
        <v>10</v>
      </c>
      <c r="Z21" s="46">
        <v>4</v>
      </c>
      <c r="AA21" s="46">
        <v>6</v>
      </c>
      <c r="AB21" s="46">
        <v>10</v>
      </c>
      <c r="AC21" s="145">
        <f t="shared" si="1"/>
        <v>6.66</v>
      </c>
      <c r="AD21" s="136">
        <f t="shared" si="4"/>
        <v>8.8800000000000008</v>
      </c>
      <c r="AE21" s="46">
        <f t="shared" si="5"/>
        <v>7.1</v>
      </c>
      <c r="AF21" s="14">
        <v>10</v>
      </c>
      <c r="AG21" s="14">
        <f t="shared" si="6"/>
        <v>2</v>
      </c>
      <c r="AH21" s="46">
        <f t="shared" si="7"/>
        <v>9.1</v>
      </c>
    </row>
    <row r="22" spans="1:34" s="43" customFormat="1" ht="18" customHeight="1">
      <c r="A22" s="182">
        <v>16</v>
      </c>
      <c r="B22" s="23" t="s">
        <v>18</v>
      </c>
      <c r="C22" s="17" t="s">
        <v>19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2"/>
        <v>#DIV/0!</v>
      </c>
      <c r="N22" s="46">
        <v>10</v>
      </c>
      <c r="O22" s="46">
        <v>10</v>
      </c>
      <c r="P22" s="46"/>
      <c r="Q22" s="46"/>
      <c r="R22" s="46"/>
      <c r="S22" s="46"/>
      <c r="T22" s="46"/>
      <c r="U22" s="145">
        <f t="shared" si="3"/>
        <v>10</v>
      </c>
      <c r="V22" s="46">
        <v>10</v>
      </c>
      <c r="W22" s="46"/>
      <c r="X22" s="46"/>
      <c r="Y22" s="145">
        <f t="shared" si="0"/>
        <v>10</v>
      </c>
      <c r="Z22" s="46">
        <v>10</v>
      </c>
      <c r="AA22" s="46">
        <v>10</v>
      </c>
      <c r="AB22" s="46">
        <v>10</v>
      </c>
      <c r="AC22" s="145">
        <f t="shared" si="1"/>
        <v>10</v>
      </c>
      <c r="AD22" s="136">
        <f t="shared" si="4"/>
        <v>10</v>
      </c>
      <c r="AE22" s="46">
        <f t="shared" si="5"/>
        <v>8</v>
      </c>
      <c r="AF22" s="14">
        <v>6.5</v>
      </c>
      <c r="AG22" s="14">
        <f t="shared" si="6"/>
        <v>1.3</v>
      </c>
      <c r="AH22" s="46">
        <f t="shared" si="7"/>
        <v>9.3000000000000007</v>
      </c>
    </row>
    <row r="23" spans="1:34" s="43" customFormat="1" ht="18" customHeight="1">
      <c r="A23" s="182">
        <v>17</v>
      </c>
      <c r="B23" s="37" t="s">
        <v>227</v>
      </c>
      <c r="C23" s="20" t="s">
        <v>229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2"/>
        <v>#DIV/0!</v>
      </c>
      <c r="N23" s="46">
        <v>10</v>
      </c>
      <c r="O23" s="46">
        <v>10</v>
      </c>
      <c r="P23" s="46"/>
      <c r="Q23" s="46"/>
      <c r="R23" s="46"/>
      <c r="S23" s="46"/>
      <c r="T23" s="46"/>
      <c r="U23" s="145">
        <f t="shared" si="3"/>
        <v>10</v>
      </c>
      <c r="V23" s="46">
        <v>10</v>
      </c>
      <c r="W23" s="46"/>
      <c r="X23" s="46"/>
      <c r="Y23" s="145">
        <f t="shared" si="0"/>
        <v>10</v>
      </c>
      <c r="Z23" s="46">
        <v>10</v>
      </c>
      <c r="AA23" s="46">
        <v>10</v>
      </c>
      <c r="AB23" s="46">
        <v>10</v>
      </c>
      <c r="AC23" s="145">
        <f t="shared" si="1"/>
        <v>10</v>
      </c>
      <c r="AD23" s="136">
        <f t="shared" si="4"/>
        <v>10</v>
      </c>
      <c r="AE23" s="46">
        <f t="shared" si="5"/>
        <v>8</v>
      </c>
      <c r="AF23" s="14">
        <v>10</v>
      </c>
      <c r="AG23" s="14">
        <f t="shared" si="6"/>
        <v>2</v>
      </c>
      <c r="AH23" s="46">
        <f t="shared" si="7"/>
        <v>10</v>
      </c>
    </row>
    <row r="24" spans="1:34" s="43" customFormat="1" ht="18" customHeight="1">
      <c r="A24" s="182">
        <v>18</v>
      </c>
      <c r="B24" s="23" t="s">
        <v>103</v>
      </c>
      <c r="C24" s="17" t="s">
        <v>104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2"/>
        <v>#DIV/0!</v>
      </c>
      <c r="N24" s="46">
        <v>0</v>
      </c>
      <c r="O24" s="46">
        <v>0</v>
      </c>
      <c r="P24" s="46"/>
      <c r="Q24" s="46"/>
      <c r="R24" s="46"/>
      <c r="S24" s="46"/>
      <c r="T24" s="46"/>
      <c r="U24" s="145">
        <f t="shared" si="3"/>
        <v>0</v>
      </c>
      <c r="V24" s="46">
        <v>10</v>
      </c>
      <c r="W24" s="46"/>
      <c r="X24" s="46"/>
      <c r="Y24" s="145">
        <f t="shared" si="0"/>
        <v>10</v>
      </c>
      <c r="Z24" s="46">
        <v>2</v>
      </c>
      <c r="AA24" s="46">
        <v>4</v>
      </c>
      <c r="AB24" s="46">
        <v>0</v>
      </c>
      <c r="AC24" s="145">
        <f t="shared" si="1"/>
        <v>2</v>
      </c>
      <c r="AD24" s="136">
        <f t="shared" si="4"/>
        <v>4</v>
      </c>
      <c r="AE24" s="46">
        <f t="shared" si="5"/>
        <v>3.2</v>
      </c>
      <c r="AF24" s="14">
        <v>6</v>
      </c>
      <c r="AG24" s="14">
        <f t="shared" si="6"/>
        <v>1.2</v>
      </c>
      <c r="AH24" s="46">
        <f t="shared" si="7"/>
        <v>4.4000000000000004</v>
      </c>
    </row>
    <row r="25" spans="1:34" s="43" customFormat="1" ht="18" customHeight="1">
      <c r="A25" s="182">
        <v>19</v>
      </c>
      <c r="B25" s="23" t="s">
        <v>26</v>
      </c>
      <c r="C25" s="17" t="s">
        <v>42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2"/>
        <v>#DIV/0!</v>
      </c>
      <c r="N25" s="46">
        <v>10</v>
      </c>
      <c r="O25" s="46">
        <v>10</v>
      </c>
      <c r="P25" s="46"/>
      <c r="Q25" s="46"/>
      <c r="R25" s="46"/>
      <c r="S25" s="46"/>
      <c r="T25" s="46"/>
      <c r="U25" s="145">
        <f t="shared" si="3"/>
        <v>10</v>
      </c>
      <c r="V25" s="46">
        <v>10</v>
      </c>
      <c r="W25" s="46"/>
      <c r="X25" s="46"/>
      <c r="Y25" s="145">
        <f t="shared" si="0"/>
        <v>10</v>
      </c>
      <c r="Z25" s="46">
        <v>4</v>
      </c>
      <c r="AA25" s="46">
        <v>6</v>
      </c>
      <c r="AB25" s="46">
        <v>10</v>
      </c>
      <c r="AC25" s="145">
        <f t="shared" si="1"/>
        <v>6.66</v>
      </c>
      <c r="AD25" s="136">
        <f t="shared" si="4"/>
        <v>8.8800000000000008</v>
      </c>
      <c r="AE25" s="46">
        <f t="shared" si="5"/>
        <v>7.1</v>
      </c>
      <c r="AF25" s="14">
        <v>6</v>
      </c>
      <c r="AG25" s="14">
        <f t="shared" si="6"/>
        <v>1.2</v>
      </c>
      <c r="AH25" s="46">
        <f t="shared" si="7"/>
        <v>8.3000000000000007</v>
      </c>
    </row>
    <row r="26" spans="1:34" s="43" customFormat="1" ht="18" customHeight="1">
      <c r="A26" s="182">
        <v>20</v>
      </c>
      <c r="B26" s="34" t="s">
        <v>38</v>
      </c>
      <c r="C26" s="17" t="s">
        <v>39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2"/>
        <v>#DIV/0!</v>
      </c>
      <c r="N26" s="46">
        <v>10</v>
      </c>
      <c r="O26" s="46">
        <v>10</v>
      </c>
      <c r="P26" s="46"/>
      <c r="Q26" s="46"/>
      <c r="R26" s="46"/>
      <c r="S26" s="46"/>
      <c r="T26" s="46"/>
      <c r="U26" s="145">
        <f t="shared" si="3"/>
        <v>10</v>
      </c>
      <c r="V26" s="46">
        <v>10</v>
      </c>
      <c r="W26" s="46"/>
      <c r="X26" s="46"/>
      <c r="Y26" s="145">
        <f t="shared" si="0"/>
        <v>10</v>
      </c>
      <c r="Z26" s="46">
        <v>6</v>
      </c>
      <c r="AA26" s="46">
        <v>6</v>
      </c>
      <c r="AB26" s="46">
        <v>10</v>
      </c>
      <c r="AC26" s="145">
        <f t="shared" si="1"/>
        <v>7.33</v>
      </c>
      <c r="AD26" s="136">
        <f t="shared" si="4"/>
        <v>9.11</v>
      </c>
      <c r="AE26" s="46">
        <f t="shared" si="5"/>
        <v>7.28</v>
      </c>
      <c r="AF26" s="14">
        <v>10</v>
      </c>
      <c r="AG26" s="14">
        <f t="shared" si="6"/>
        <v>2</v>
      </c>
      <c r="AH26" s="46">
        <f t="shared" si="7"/>
        <v>9.2799999999999994</v>
      </c>
    </row>
    <row r="27" spans="1:34" s="43" customFormat="1" ht="18" customHeight="1">
      <c r="A27" s="182">
        <v>21</v>
      </c>
      <c r="B27" s="19" t="s">
        <v>258</v>
      </c>
      <c r="C27" s="14" t="s">
        <v>259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2"/>
        <v>#DIV/0!</v>
      </c>
      <c r="N27" s="46">
        <v>10</v>
      </c>
      <c r="O27" s="46">
        <v>10</v>
      </c>
      <c r="P27" s="46"/>
      <c r="Q27" s="46"/>
      <c r="R27" s="46"/>
      <c r="S27" s="46"/>
      <c r="T27" s="46"/>
      <c r="U27" s="145">
        <f t="shared" si="3"/>
        <v>10</v>
      </c>
      <c r="V27" s="46">
        <v>10</v>
      </c>
      <c r="W27" s="46"/>
      <c r="X27" s="46"/>
      <c r="Y27" s="145">
        <f t="shared" si="0"/>
        <v>10</v>
      </c>
      <c r="Z27" s="46">
        <v>4</v>
      </c>
      <c r="AA27" s="46">
        <v>6</v>
      </c>
      <c r="AB27" s="46">
        <v>10</v>
      </c>
      <c r="AC27" s="145">
        <f t="shared" si="1"/>
        <v>6.66</v>
      </c>
      <c r="AD27" s="136">
        <f t="shared" si="4"/>
        <v>8.8800000000000008</v>
      </c>
      <c r="AE27" s="46">
        <f t="shared" si="5"/>
        <v>7.1</v>
      </c>
      <c r="AF27" s="14">
        <v>8</v>
      </c>
      <c r="AG27" s="14">
        <f t="shared" si="6"/>
        <v>1.6</v>
      </c>
      <c r="AH27" s="46">
        <f t="shared" si="7"/>
        <v>8.6999999999999993</v>
      </c>
    </row>
    <row r="28" spans="1:34" s="43" customFormat="1" ht="18" customHeight="1">
      <c r="A28" s="182">
        <v>22</v>
      </c>
      <c r="B28" s="16" t="s">
        <v>210</v>
      </c>
      <c r="C28" s="14" t="s">
        <v>211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2"/>
        <v>#DIV/0!</v>
      </c>
      <c r="N28" s="46">
        <v>10</v>
      </c>
      <c r="O28" s="46">
        <v>10</v>
      </c>
      <c r="P28" s="46"/>
      <c r="Q28" s="46"/>
      <c r="R28" s="46"/>
      <c r="S28" s="46"/>
      <c r="T28" s="46"/>
      <c r="U28" s="145">
        <f t="shared" si="3"/>
        <v>10</v>
      </c>
      <c r="V28" s="46">
        <v>10</v>
      </c>
      <c r="W28" s="46"/>
      <c r="X28" s="46"/>
      <c r="Y28" s="145">
        <f t="shared" si="0"/>
        <v>10</v>
      </c>
      <c r="Z28" s="46">
        <v>10</v>
      </c>
      <c r="AA28" s="46">
        <v>6</v>
      </c>
      <c r="AB28" s="46">
        <v>10</v>
      </c>
      <c r="AC28" s="145">
        <f t="shared" si="1"/>
        <v>8.66</v>
      </c>
      <c r="AD28" s="136">
        <f t="shared" si="4"/>
        <v>9.5500000000000007</v>
      </c>
      <c r="AE28" s="46">
        <f t="shared" si="5"/>
        <v>7.64</v>
      </c>
      <c r="AF28" s="14">
        <v>10</v>
      </c>
      <c r="AG28" s="14">
        <f t="shared" si="6"/>
        <v>2</v>
      </c>
      <c r="AH28" s="46">
        <f t="shared" si="7"/>
        <v>9.64</v>
      </c>
    </row>
    <row r="29" spans="1:34" s="43" customFormat="1" ht="18" customHeight="1">
      <c r="A29" s="182">
        <v>23</v>
      </c>
      <c r="B29" s="31" t="s">
        <v>337</v>
      </c>
      <c r="C29" s="14" t="s">
        <v>339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2"/>
        <v>#DIV/0!</v>
      </c>
      <c r="N29" s="46">
        <v>10</v>
      </c>
      <c r="O29" s="46">
        <v>10</v>
      </c>
      <c r="P29" s="46"/>
      <c r="Q29" s="46"/>
      <c r="R29" s="46"/>
      <c r="S29" s="46"/>
      <c r="T29" s="46"/>
      <c r="U29" s="145">
        <f t="shared" si="3"/>
        <v>10</v>
      </c>
      <c r="V29" s="46">
        <v>10</v>
      </c>
      <c r="W29" s="46"/>
      <c r="X29" s="46"/>
      <c r="Y29" s="145">
        <f t="shared" si="0"/>
        <v>10</v>
      </c>
      <c r="Z29" s="46">
        <v>10</v>
      </c>
      <c r="AA29" s="46">
        <v>10</v>
      </c>
      <c r="AB29" s="46">
        <v>10</v>
      </c>
      <c r="AC29" s="145">
        <f t="shared" si="1"/>
        <v>10</v>
      </c>
      <c r="AD29" s="136">
        <f t="shared" si="4"/>
        <v>10</v>
      </c>
      <c r="AE29" s="46">
        <f t="shared" si="5"/>
        <v>8</v>
      </c>
      <c r="AF29" s="14">
        <v>10</v>
      </c>
      <c r="AG29" s="14">
        <f t="shared" si="6"/>
        <v>2</v>
      </c>
      <c r="AH29" s="46">
        <f t="shared" si="7"/>
        <v>10</v>
      </c>
    </row>
    <row r="30" spans="1:34" s="43" customFormat="1" ht="18" customHeight="1">
      <c r="A30" s="182">
        <v>24</v>
      </c>
      <c r="B30" s="31" t="s">
        <v>444</v>
      </c>
      <c r="C30" s="14" t="s">
        <v>445</v>
      </c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2"/>
        <v>#DIV/0!</v>
      </c>
      <c r="N30" s="46">
        <v>10</v>
      </c>
      <c r="O30" s="46">
        <v>10</v>
      </c>
      <c r="P30" s="46"/>
      <c r="Q30" s="46"/>
      <c r="R30" s="46"/>
      <c r="S30" s="46"/>
      <c r="T30" s="46"/>
      <c r="U30" s="145">
        <f t="shared" si="3"/>
        <v>10</v>
      </c>
      <c r="V30" s="46">
        <v>10</v>
      </c>
      <c r="W30" s="46"/>
      <c r="X30" s="46"/>
      <c r="Y30" s="145">
        <f t="shared" si="0"/>
        <v>10</v>
      </c>
      <c r="Z30" s="46">
        <v>2</v>
      </c>
      <c r="AA30" s="46">
        <v>10</v>
      </c>
      <c r="AB30" s="46">
        <v>10</v>
      </c>
      <c r="AC30" s="145">
        <f t="shared" si="1"/>
        <v>7.33</v>
      </c>
      <c r="AD30" s="136">
        <f t="shared" si="4"/>
        <v>9.11</v>
      </c>
      <c r="AE30" s="46">
        <f t="shared" si="5"/>
        <v>7.28</v>
      </c>
      <c r="AF30" s="14">
        <v>8</v>
      </c>
      <c r="AG30" s="14">
        <f t="shared" si="6"/>
        <v>1.6</v>
      </c>
      <c r="AH30" s="46">
        <f t="shared" si="7"/>
        <v>8.8800000000000008</v>
      </c>
    </row>
    <row r="31" spans="1:34" s="43" customFormat="1" ht="18" customHeight="1">
      <c r="A31" s="182">
        <v>25</v>
      </c>
      <c r="B31" s="19" t="s">
        <v>260</v>
      </c>
      <c r="C31" s="17" t="s">
        <v>261</v>
      </c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2"/>
        <v>#DIV/0!</v>
      </c>
      <c r="N31" s="46">
        <v>10</v>
      </c>
      <c r="O31" s="46">
        <v>10</v>
      </c>
      <c r="P31" s="46"/>
      <c r="Q31" s="46"/>
      <c r="R31" s="46"/>
      <c r="S31" s="46"/>
      <c r="T31" s="46"/>
      <c r="U31" s="145">
        <f t="shared" si="3"/>
        <v>10</v>
      </c>
      <c r="V31" s="46">
        <v>10</v>
      </c>
      <c r="W31" s="46"/>
      <c r="X31" s="46"/>
      <c r="Y31" s="145">
        <f t="shared" si="0"/>
        <v>10</v>
      </c>
      <c r="Z31" s="46">
        <v>4</v>
      </c>
      <c r="AA31" s="46">
        <v>2</v>
      </c>
      <c r="AB31" s="46">
        <v>10</v>
      </c>
      <c r="AC31" s="145">
        <f t="shared" si="1"/>
        <v>5.33</v>
      </c>
      <c r="AD31" s="136">
        <f t="shared" si="4"/>
        <v>8.44</v>
      </c>
      <c r="AE31" s="46">
        <f t="shared" si="5"/>
        <v>6.75</v>
      </c>
      <c r="AF31" s="14">
        <v>4</v>
      </c>
      <c r="AG31" s="14">
        <f t="shared" si="6"/>
        <v>0.8</v>
      </c>
      <c r="AH31" s="46">
        <f t="shared" si="7"/>
        <v>7.55</v>
      </c>
    </row>
    <row r="32" spans="1:34" s="43" customFormat="1" ht="18" customHeight="1">
      <c r="A32" s="182">
        <v>26</v>
      </c>
      <c r="B32" s="19" t="s">
        <v>275</v>
      </c>
      <c r="C32" s="17" t="s">
        <v>276</v>
      </c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2"/>
        <v>#DIV/0!</v>
      </c>
      <c r="N32" s="46">
        <v>10</v>
      </c>
      <c r="O32" s="46">
        <v>10</v>
      </c>
      <c r="P32" s="46"/>
      <c r="Q32" s="46"/>
      <c r="R32" s="46"/>
      <c r="S32" s="46"/>
      <c r="T32" s="46"/>
      <c r="U32" s="145">
        <f t="shared" si="3"/>
        <v>10</v>
      </c>
      <c r="V32" s="46">
        <v>10</v>
      </c>
      <c r="W32" s="46"/>
      <c r="X32" s="46"/>
      <c r="Y32" s="145">
        <f t="shared" si="0"/>
        <v>10</v>
      </c>
      <c r="Z32" s="46">
        <v>6</v>
      </c>
      <c r="AA32" s="46">
        <v>6</v>
      </c>
      <c r="AB32" s="46">
        <v>10</v>
      </c>
      <c r="AC32" s="145">
        <f t="shared" si="1"/>
        <v>7.33</v>
      </c>
      <c r="AD32" s="136">
        <f t="shared" si="4"/>
        <v>9.11</v>
      </c>
      <c r="AE32" s="46">
        <f t="shared" si="5"/>
        <v>7.28</v>
      </c>
      <c r="AF32" s="14">
        <v>8</v>
      </c>
      <c r="AG32" s="14">
        <f t="shared" si="6"/>
        <v>1.6</v>
      </c>
      <c r="AH32" s="46">
        <f t="shared" si="7"/>
        <v>8.8800000000000008</v>
      </c>
    </row>
    <row r="33" spans="1:34" s="43" customFormat="1" ht="15">
      <c r="A33" s="182">
        <v>27</v>
      </c>
      <c r="B33" s="23" t="s">
        <v>93</v>
      </c>
      <c r="C33" s="14" t="s">
        <v>94</v>
      </c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2"/>
        <v>#DIV/0!</v>
      </c>
      <c r="N33" s="46">
        <v>10</v>
      </c>
      <c r="O33" s="46">
        <v>10</v>
      </c>
      <c r="P33" s="46"/>
      <c r="Q33" s="46"/>
      <c r="R33" s="46"/>
      <c r="S33" s="46"/>
      <c r="T33" s="46"/>
      <c r="U33" s="145">
        <f t="shared" si="3"/>
        <v>10</v>
      </c>
      <c r="V33" s="46">
        <v>10</v>
      </c>
      <c r="W33" s="46"/>
      <c r="X33" s="46"/>
      <c r="Y33" s="145">
        <f t="shared" si="0"/>
        <v>10</v>
      </c>
      <c r="Z33" s="46">
        <v>10</v>
      </c>
      <c r="AA33" s="46">
        <v>8</v>
      </c>
      <c r="AB33" s="46">
        <v>10</v>
      </c>
      <c r="AC33" s="145">
        <f t="shared" si="1"/>
        <v>9.33</v>
      </c>
      <c r="AD33" s="136">
        <f t="shared" si="4"/>
        <v>9.77</v>
      </c>
      <c r="AE33" s="46">
        <f t="shared" si="5"/>
        <v>7.81</v>
      </c>
      <c r="AF33" s="14">
        <v>10</v>
      </c>
      <c r="AG33" s="14">
        <f t="shared" si="6"/>
        <v>2</v>
      </c>
      <c r="AH33" s="46">
        <f t="shared" si="7"/>
        <v>9.81</v>
      </c>
    </row>
    <row r="34" spans="1:34" s="43" customFormat="1" ht="15">
      <c r="A34" s="182">
        <v>28</v>
      </c>
      <c r="B34" s="16" t="s">
        <v>206</v>
      </c>
      <c r="C34" s="17" t="s">
        <v>207</v>
      </c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2"/>
        <v>#DIV/0!</v>
      </c>
      <c r="N34" s="46">
        <v>10</v>
      </c>
      <c r="O34" s="46">
        <v>10</v>
      </c>
      <c r="P34" s="46"/>
      <c r="Q34" s="46"/>
      <c r="R34" s="46"/>
      <c r="S34" s="46"/>
      <c r="T34" s="46"/>
      <c r="U34" s="145">
        <f t="shared" si="3"/>
        <v>10</v>
      </c>
      <c r="V34" s="46">
        <v>10</v>
      </c>
      <c r="W34" s="46"/>
      <c r="X34" s="46"/>
      <c r="Y34" s="145">
        <f t="shared" si="0"/>
        <v>10</v>
      </c>
      <c r="Z34" s="46">
        <v>6</v>
      </c>
      <c r="AA34" s="46">
        <v>2</v>
      </c>
      <c r="AB34" s="46">
        <v>10</v>
      </c>
      <c r="AC34" s="145">
        <f t="shared" si="1"/>
        <v>6</v>
      </c>
      <c r="AD34" s="136">
        <f t="shared" si="4"/>
        <v>8.66</v>
      </c>
      <c r="AE34" s="46">
        <f t="shared" si="5"/>
        <v>6.92</v>
      </c>
      <c r="AF34" s="14">
        <v>10</v>
      </c>
      <c r="AG34" s="14">
        <f t="shared" si="6"/>
        <v>2</v>
      </c>
      <c r="AH34" s="46">
        <f t="shared" si="7"/>
        <v>8.92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2"/>
        <v>#DIV/0!</v>
      </c>
      <c r="N35" s="46"/>
      <c r="O35" s="46"/>
      <c r="P35" s="46"/>
      <c r="Q35" s="46"/>
      <c r="R35" s="46"/>
      <c r="S35" s="46"/>
      <c r="T35" s="46"/>
      <c r="U35" s="145" t="e">
        <f t="shared" si="3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>TRUNC(AVERAGE(M35,U35,Y35,AC35),2)</f>
        <v>#DIV/0!</v>
      </c>
      <c r="AE35" s="46" t="e">
        <f t="shared" si="5"/>
        <v>#DIV/0!</v>
      </c>
      <c r="AF35" s="14"/>
      <c r="AG35" s="14">
        <f t="shared" si="6"/>
        <v>0</v>
      </c>
      <c r="AH35" s="46" t="e">
        <f t="shared" si="7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2"/>
        <v>#DIV/0!</v>
      </c>
      <c r="N36" s="46"/>
      <c r="O36" s="46"/>
      <c r="P36" s="46"/>
      <c r="Q36" s="46"/>
      <c r="R36" s="46"/>
      <c r="S36" s="46"/>
      <c r="T36" s="46"/>
      <c r="U36" s="145" t="e">
        <f t="shared" si="3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>TRUNC(AVERAGE(M36,U36,Y36,AC36),2)</f>
        <v>#DIV/0!</v>
      </c>
      <c r="AE36" s="46" t="e">
        <f t="shared" si="5"/>
        <v>#DIV/0!</v>
      </c>
      <c r="AF36" s="14"/>
      <c r="AG36" s="14">
        <f t="shared" si="6"/>
        <v>0</v>
      </c>
      <c r="AH36" s="46" t="e">
        <f t="shared" si="7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2"/>
        <v>#DIV/0!</v>
      </c>
      <c r="N37" s="46"/>
      <c r="O37" s="46"/>
      <c r="P37" s="46"/>
      <c r="Q37" s="46"/>
      <c r="R37" s="46"/>
      <c r="S37" s="46"/>
      <c r="T37" s="46"/>
      <c r="U37" s="145" t="e">
        <f t="shared" si="3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>TRUNC(AVERAGE(M37,U37,Y37,AC37),2)</f>
        <v>#DIV/0!</v>
      </c>
      <c r="AE37" s="46" t="e">
        <f t="shared" si="5"/>
        <v>#DIV/0!</v>
      </c>
      <c r="AF37" s="14"/>
      <c r="AG37" s="14">
        <f t="shared" si="6"/>
        <v>0</v>
      </c>
      <c r="AH37" s="46" t="e">
        <f t="shared" si="7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2"/>
        <v>#DIV/0!</v>
      </c>
      <c r="N38" s="46"/>
      <c r="O38" s="46"/>
      <c r="P38" s="46"/>
      <c r="Q38" s="46"/>
      <c r="R38" s="46"/>
      <c r="S38" s="46"/>
      <c r="T38" s="46"/>
      <c r="U38" s="145" t="e">
        <f t="shared" si="3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>TRUNC(AVERAGE(M38,U38,Y38,AC38),2)</f>
        <v>#DIV/0!</v>
      </c>
      <c r="AE38" s="46" t="e">
        <f t="shared" si="5"/>
        <v>#DIV/0!</v>
      </c>
      <c r="AF38" s="14"/>
      <c r="AG38" s="14">
        <f t="shared" si="6"/>
        <v>0</v>
      </c>
      <c r="AH38" s="46" t="e">
        <f t="shared" si="7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2"/>
        <v>#DIV/0!</v>
      </c>
      <c r="N39" s="46"/>
      <c r="O39" s="46"/>
      <c r="P39" s="46"/>
      <c r="Q39" s="46"/>
      <c r="R39" s="46"/>
      <c r="S39" s="46"/>
      <c r="T39" s="46"/>
      <c r="U39" s="145" t="e">
        <f t="shared" si="3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>TRUNC(AVERAGE(M39,U39,Y39,AC39),2)</f>
        <v>#DIV/0!</v>
      </c>
      <c r="AE39" s="46" t="e">
        <f t="shared" si="5"/>
        <v>#DIV/0!</v>
      </c>
      <c r="AF39" s="14"/>
      <c r="AG39" s="14">
        <f t="shared" si="6"/>
        <v>0</v>
      </c>
      <c r="AH39" s="46" t="e">
        <f t="shared" si="7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S16" activePane="bottomRight" state="frozen"/>
      <selection activeCell="A4" sqref="A4"/>
      <selection pane="topRight" activeCell="D4" sqref="D4"/>
      <selection pane="bottomLeft" activeCell="A5" sqref="A5"/>
      <selection pane="bottomRight" activeCell="AH34" sqref="AH34"/>
    </sheetView>
  </sheetViews>
  <sheetFormatPr baseColWidth="10" defaultRowHeight="12.75"/>
  <cols>
    <col min="1" max="1" width="3" style="183" bestFit="1" customWidth="1"/>
    <col min="2" max="2" width="9.75" style="58" customWidth="1"/>
    <col min="3" max="3" width="18.75" style="58" bestFit="1" customWidth="1"/>
    <col min="4" max="12" width="5.125" style="58" customWidth="1"/>
    <col min="13" max="13" width="7.5" style="1" bestFit="1" customWidth="1"/>
    <col min="14" max="20" width="5.125" style="58" customWidth="1"/>
    <col min="21" max="21" width="5" style="1" bestFit="1" customWidth="1"/>
    <col min="22" max="24" width="5.125" style="58" customWidth="1"/>
    <col min="25" max="25" width="5" style="1" bestFit="1" customWidth="1"/>
    <col min="26" max="26" width="5" style="58" bestFit="1" customWidth="1"/>
    <col min="27" max="28" width="4.875" style="58" customWidth="1"/>
    <col min="29" max="29" width="5" style="1" bestFit="1" customWidth="1"/>
    <col min="30" max="30" width="4.875" style="143" customWidth="1"/>
    <col min="31" max="31" width="4.375" style="1" customWidth="1"/>
    <col min="32" max="32" width="4.5" style="1" customWidth="1"/>
    <col min="33" max="33" width="3.75" style="1" bestFit="1" customWidth="1"/>
    <col min="34" max="34" width="7.5" style="58" bestFit="1" customWidth="1"/>
    <col min="35" max="16384" width="11" style="58"/>
  </cols>
  <sheetData>
    <row r="1" spans="1:34" s="39" customFormat="1" ht="26.25" hidden="1" customHeight="1">
      <c r="A1" s="176"/>
      <c r="B1" s="40" t="e">
        <f>+#REF!</f>
        <v>#REF!</v>
      </c>
      <c r="M1" s="6"/>
      <c r="U1" s="6"/>
      <c r="Y1" s="6"/>
      <c r="AC1" s="6"/>
      <c r="AD1" s="137"/>
      <c r="AE1" s="6"/>
      <c r="AF1" s="6"/>
      <c r="AG1" s="6"/>
    </row>
    <row r="2" spans="1:34" s="41" customFormat="1" ht="18.75" hidden="1" customHeight="1">
      <c r="A2" s="177"/>
      <c r="B2" s="41" t="s">
        <v>332</v>
      </c>
      <c r="M2" s="5"/>
      <c r="U2" s="5"/>
      <c r="Y2" s="5"/>
      <c r="AC2" s="5"/>
      <c r="AD2" s="138"/>
      <c r="AE2" s="5"/>
      <c r="AF2" s="5"/>
      <c r="AG2" s="5"/>
    </row>
    <row r="3" spans="1:34" s="42" customFormat="1" ht="17.25" hidden="1" customHeight="1">
      <c r="A3" s="178"/>
      <c r="B3" s="42" t="s">
        <v>5</v>
      </c>
      <c r="M3" s="3"/>
      <c r="U3" s="3"/>
      <c r="Y3" s="3"/>
      <c r="AC3" s="3"/>
      <c r="AD3" s="139"/>
      <c r="AE3" s="3"/>
      <c r="AF3" s="3"/>
      <c r="AG3" s="3"/>
    </row>
    <row r="4" spans="1:34" s="61" customFormat="1" ht="80.25">
      <c r="A4" s="179"/>
      <c r="M4" s="38"/>
      <c r="N4" s="61" t="s">
        <v>521</v>
      </c>
      <c r="O4" s="61" t="s">
        <v>505</v>
      </c>
      <c r="U4" s="38"/>
      <c r="Y4" s="38"/>
      <c r="Z4" s="61" t="s">
        <v>550</v>
      </c>
      <c r="AA4" s="61" t="s">
        <v>551</v>
      </c>
      <c r="AC4" s="38"/>
      <c r="AD4" s="140" t="s">
        <v>522</v>
      </c>
      <c r="AE4" s="144">
        <v>0.8</v>
      </c>
      <c r="AF4" s="38" t="s">
        <v>523</v>
      </c>
      <c r="AG4" s="38" t="s">
        <v>524</v>
      </c>
      <c r="AH4" s="57" t="s">
        <v>525</v>
      </c>
    </row>
    <row r="5" spans="1:34" s="43" customFormat="1" ht="19.5" customHeight="1">
      <c r="A5" s="180"/>
      <c r="M5" s="38"/>
      <c r="U5" s="38"/>
      <c r="Y5" s="38"/>
      <c r="AC5" s="38"/>
      <c r="AD5" s="140"/>
      <c r="AE5" s="144"/>
      <c r="AF5" s="38"/>
      <c r="AG5" s="38"/>
      <c r="AH5" s="57"/>
    </row>
    <row r="6" spans="1:34" s="43" customFormat="1" ht="15" customHeight="1">
      <c r="A6" s="181" t="s">
        <v>0</v>
      </c>
      <c r="B6" s="44" t="s">
        <v>3</v>
      </c>
      <c r="C6" s="45" t="s">
        <v>2</v>
      </c>
      <c r="D6" s="146"/>
      <c r="E6" s="150"/>
      <c r="F6" s="150"/>
      <c r="G6" s="150"/>
      <c r="H6" s="150"/>
      <c r="I6" s="150"/>
      <c r="J6" s="150"/>
      <c r="K6" s="150"/>
      <c r="L6" s="151"/>
      <c r="M6" s="12" t="s">
        <v>526</v>
      </c>
      <c r="N6" s="187"/>
      <c r="O6" s="188"/>
      <c r="P6" s="188"/>
      <c r="Q6" s="188"/>
      <c r="R6" s="188"/>
      <c r="S6" s="188"/>
      <c r="T6" s="189"/>
      <c r="U6" s="12" t="s">
        <v>527</v>
      </c>
      <c r="V6" s="53"/>
      <c r="W6" s="174"/>
      <c r="X6" s="175"/>
      <c r="Y6" s="12" t="s">
        <v>528</v>
      </c>
      <c r="Z6" s="53"/>
      <c r="AA6" s="174"/>
      <c r="AB6" s="175"/>
      <c r="AC6" s="12" t="s">
        <v>529</v>
      </c>
      <c r="AD6" s="148"/>
      <c r="AE6" s="12"/>
      <c r="AF6" s="12"/>
      <c r="AG6" s="12"/>
      <c r="AH6" s="44"/>
    </row>
    <row r="7" spans="1:34" s="43" customFormat="1" ht="18" customHeight="1">
      <c r="A7" s="182">
        <v>1</v>
      </c>
      <c r="B7" s="16" t="s">
        <v>199</v>
      </c>
      <c r="C7" s="17" t="s">
        <v>205</v>
      </c>
      <c r="D7" s="46"/>
      <c r="E7" s="46"/>
      <c r="F7" s="46"/>
      <c r="G7" s="46"/>
      <c r="H7" s="46"/>
      <c r="I7" s="46"/>
      <c r="J7" s="46"/>
      <c r="K7" s="46"/>
      <c r="L7" s="46"/>
      <c r="M7" s="145" t="e">
        <f>TRUNC(AVERAGE(D7:L7),2)</f>
        <v>#DIV/0!</v>
      </c>
      <c r="N7" s="46">
        <v>10</v>
      </c>
      <c r="O7" s="46">
        <v>10</v>
      </c>
      <c r="P7" s="46"/>
      <c r="Q7" s="46"/>
      <c r="R7" s="46"/>
      <c r="S7" s="46"/>
      <c r="T7" s="46"/>
      <c r="U7" s="145">
        <f>TRUNC(AVERAGE(N7:T7),2)</f>
        <v>10</v>
      </c>
      <c r="V7" s="46">
        <v>10</v>
      </c>
      <c r="W7" s="46"/>
      <c r="X7" s="46"/>
      <c r="Y7" s="145">
        <f t="shared" ref="Y7:Y39" si="0">TRUNC(AVERAGE(V7:X7),2)</f>
        <v>10</v>
      </c>
      <c r="Z7" s="46">
        <v>10</v>
      </c>
      <c r="AA7" s="46">
        <v>7</v>
      </c>
      <c r="AB7" s="46"/>
      <c r="AC7" s="145">
        <f t="shared" ref="AC7:AC39" si="1">TRUNC(AVERAGE(Z7:AB7),2)</f>
        <v>8.5</v>
      </c>
      <c r="AD7" s="136">
        <f>TRUNC(AVERAGE(U7,Y7,AC7),2)</f>
        <v>9.5</v>
      </c>
      <c r="AE7" s="46">
        <f>TRUNC((AD7*0.8),2)</f>
        <v>7.6</v>
      </c>
      <c r="AF7" s="14">
        <v>7</v>
      </c>
      <c r="AG7" s="14">
        <f>TRUNC((AF7*0.2),2)</f>
        <v>1.4</v>
      </c>
      <c r="AH7" s="46">
        <f t="shared" ref="AH7:AH15" si="2">TRUNC((AE7+AG7),2)</f>
        <v>9</v>
      </c>
    </row>
    <row r="8" spans="1:34" s="43" customFormat="1" ht="18" customHeight="1">
      <c r="A8" s="182">
        <v>2</v>
      </c>
      <c r="B8" s="16" t="s">
        <v>234</v>
      </c>
      <c r="C8" s="17" t="s">
        <v>235</v>
      </c>
      <c r="D8" s="46"/>
      <c r="E8" s="46"/>
      <c r="F8" s="46"/>
      <c r="G8" s="46"/>
      <c r="H8" s="46"/>
      <c r="I8" s="46"/>
      <c r="J8" s="46"/>
      <c r="K8" s="46"/>
      <c r="L8" s="46"/>
      <c r="M8" s="145" t="e">
        <f t="shared" ref="M8:M39" si="3">TRUNC(AVERAGE(D8:L8),2)</f>
        <v>#DIV/0!</v>
      </c>
      <c r="N8" s="46">
        <v>10</v>
      </c>
      <c r="O8" s="46">
        <v>10</v>
      </c>
      <c r="P8" s="46"/>
      <c r="Q8" s="46"/>
      <c r="R8" s="46"/>
      <c r="S8" s="46"/>
      <c r="T8" s="46"/>
      <c r="U8" s="145">
        <f t="shared" ref="U8:U39" si="4">TRUNC(AVERAGE(N8:T8),2)</f>
        <v>10</v>
      </c>
      <c r="V8" s="46">
        <v>10</v>
      </c>
      <c r="W8" s="46"/>
      <c r="X8" s="46"/>
      <c r="Y8" s="145">
        <f t="shared" si="0"/>
        <v>10</v>
      </c>
      <c r="Z8" s="46">
        <v>10</v>
      </c>
      <c r="AA8" s="46">
        <v>10</v>
      </c>
      <c r="AB8" s="46"/>
      <c r="AC8" s="145">
        <f t="shared" si="1"/>
        <v>10</v>
      </c>
      <c r="AD8" s="136">
        <f t="shared" ref="AD8:AD34" si="5">TRUNC(AVERAGE(U8,Y8,AC8),2)</f>
        <v>10</v>
      </c>
      <c r="AE8" s="46">
        <f t="shared" ref="AE8:AE39" si="6">TRUNC((AD8*0.8),2)</f>
        <v>8</v>
      </c>
      <c r="AF8" s="14">
        <v>10</v>
      </c>
      <c r="AG8" s="14">
        <f t="shared" ref="AG8:AG39" si="7">TRUNC((AF8*0.2),2)</f>
        <v>2</v>
      </c>
      <c r="AH8" s="46">
        <f t="shared" si="2"/>
        <v>10</v>
      </c>
    </row>
    <row r="9" spans="1:34" s="43" customFormat="1" ht="18" customHeight="1">
      <c r="A9" s="182">
        <v>3</v>
      </c>
      <c r="B9" s="23" t="s">
        <v>22</v>
      </c>
      <c r="C9" s="17" t="s">
        <v>176</v>
      </c>
      <c r="D9" s="46"/>
      <c r="E9" s="46"/>
      <c r="F9" s="46"/>
      <c r="G9" s="46"/>
      <c r="H9" s="46"/>
      <c r="I9" s="46"/>
      <c r="J9" s="46"/>
      <c r="K9" s="46"/>
      <c r="L9" s="46"/>
      <c r="M9" s="145" t="e">
        <f t="shared" si="3"/>
        <v>#DIV/0!</v>
      </c>
      <c r="N9" s="46">
        <v>10</v>
      </c>
      <c r="O9" s="46">
        <v>10</v>
      </c>
      <c r="P9" s="46"/>
      <c r="Q9" s="46"/>
      <c r="R9" s="46"/>
      <c r="S9" s="46"/>
      <c r="T9" s="46"/>
      <c r="U9" s="145">
        <f t="shared" si="4"/>
        <v>10</v>
      </c>
      <c r="V9" s="46">
        <v>10</v>
      </c>
      <c r="W9" s="46"/>
      <c r="X9" s="46"/>
      <c r="Y9" s="145">
        <f t="shared" si="0"/>
        <v>10</v>
      </c>
      <c r="Z9" s="46">
        <v>10</v>
      </c>
      <c r="AA9" s="46">
        <v>10</v>
      </c>
      <c r="AB9" s="46"/>
      <c r="AC9" s="145">
        <f t="shared" si="1"/>
        <v>10</v>
      </c>
      <c r="AD9" s="136">
        <f t="shared" si="5"/>
        <v>10</v>
      </c>
      <c r="AE9" s="46">
        <f t="shared" si="6"/>
        <v>8</v>
      </c>
      <c r="AF9" s="14">
        <v>10</v>
      </c>
      <c r="AG9" s="14">
        <f t="shared" si="7"/>
        <v>2</v>
      </c>
      <c r="AH9" s="46">
        <f t="shared" si="2"/>
        <v>10</v>
      </c>
    </row>
    <row r="10" spans="1:34" s="43" customFormat="1" ht="18" customHeight="1">
      <c r="A10" s="182">
        <v>4</v>
      </c>
      <c r="B10" s="16" t="s">
        <v>208</v>
      </c>
      <c r="C10" s="20" t="s">
        <v>209</v>
      </c>
      <c r="D10" s="46"/>
      <c r="E10" s="46"/>
      <c r="F10" s="46"/>
      <c r="G10" s="46"/>
      <c r="H10" s="46"/>
      <c r="I10" s="46"/>
      <c r="J10" s="46"/>
      <c r="K10" s="46"/>
      <c r="L10" s="46"/>
      <c r="M10" s="145" t="e">
        <f t="shared" si="3"/>
        <v>#DIV/0!</v>
      </c>
      <c r="N10" s="46">
        <v>10</v>
      </c>
      <c r="O10" s="46">
        <v>9.5</v>
      </c>
      <c r="P10" s="46"/>
      <c r="Q10" s="46"/>
      <c r="R10" s="46"/>
      <c r="S10" s="46"/>
      <c r="T10" s="46"/>
      <c r="U10" s="145">
        <f t="shared" si="4"/>
        <v>9.75</v>
      </c>
      <c r="V10" s="46">
        <v>10</v>
      </c>
      <c r="W10" s="46"/>
      <c r="X10" s="46"/>
      <c r="Y10" s="145">
        <f t="shared" si="0"/>
        <v>10</v>
      </c>
      <c r="Z10" s="46">
        <v>7</v>
      </c>
      <c r="AA10" s="46">
        <v>7</v>
      </c>
      <c r="AB10" s="46"/>
      <c r="AC10" s="145">
        <f t="shared" si="1"/>
        <v>7</v>
      </c>
      <c r="AD10" s="136">
        <f t="shared" si="5"/>
        <v>8.91</v>
      </c>
      <c r="AE10" s="46">
        <f t="shared" si="6"/>
        <v>7.12</v>
      </c>
      <c r="AF10" s="14">
        <v>5</v>
      </c>
      <c r="AG10" s="14">
        <f t="shared" si="7"/>
        <v>1</v>
      </c>
      <c r="AH10" s="46">
        <f t="shared" si="2"/>
        <v>8.1199999999999992</v>
      </c>
    </row>
    <row r="11" spans="1:34" s="43" customFormat="1" ht="18" customHeight="1">
      <c r="A11" s="182">
        <v>5</v>
      </c>
      <c r="B11" s="23" t="s">
        <v>85</v>
      </c>
      <c r="C11" s="17" t="s">
        <v>86</v>
      </c>
      <c r="D11" s="46"/>
      <c r="E11" s="46"/>
      <c r="F11" s="46"/>
      <c r="G11" s="46"/>
      <c r="H11" s="46"/>
      <c r="I11" s="46"/>
      <c r="J11" s="46"/>
      <c r="K11" s="46"/>
      <c r="L11" s="46"/>
      <c r="M11" s="145" t="e">
        <f t="shared" si="3"/>
        <v>#DIV/0!</v>
      </c>
      <c r="N11" s="46">
        <v>10</v>
      </c>
      <c r="O11" s="46">
        <v>10</v>
      </c>
      <c r="P11" s="46"/>
      <c r="Q11" s="46"/>
      <c r="R11" s="46"/>
      <c r="S11" s="46"/>
      <c r="T11" s="46"/>
      <c r="U11" s="145">
        <f t="shared" si="4"/>
        <v>10</v>
      </c>
      <c r="V11" s="46">
        <v>10</v>
      </c>
      <c r="W11" s="46"/>
      <c r="X11" s="46"/>
      <c r="Y11" s="145">
        <f t="shared" si="0"/>
        <v>10</v>
      </c>
      <c r="Z11" s="46">
        <v>10</v>
      </c>
      <c r="AA11" s="46">
        <v>10</v>
      </c>
      <c r="AB11" s="46"/>
      <c r="AC11" s="145">
        <f t="shared" si="1"/>
        <v>10</v>
      </c>
      <c r="AD11" s="136">
        <f t="shared" si="5"/>
        <v>10</v>
      </c>
      <c r="AE11" s="46">
        <f t="shared" si="6"/>
        <v>8</v>
      </c>
      <c r="AF11" s="14">
        <v>10</v>
      </c>
      <c r="AG11" s="14">
        <f t="shared" si="7"/>
        <v>2</v>
      </c>
      <c r="AH11" s="46">
        <f t="shared" si="2"/>
        <v>10</v>
      </c>
    </row>
    <row r="12" spans="1:34" s="43" customFormat="1" ht="18" customHeight="1">
      <c r="A12" s="182">
        <v>6</v>
      </c>
      <c r="B12" s="31" t="s">
        <v>314</v>
      </c>
      <c r="C12" s="14" t="s">
        <v>322</v>
      </c>
      <c r="D12" s="46"/>
      <c r="E12" s="46"/>
      <c r="F12" s="46"/>
      <c r="G12" s="46"/>
      <c r="H12" s="46"/>
      <c r="I12" s="46"/>
      <c r="J12" s="46"/>
      <c r="K12" s="46"/>
      <c r="L12" s="46"/>
      <c r="M12" s="145" t="e">
        <f t="shared" si="3"/>
        <v>#DIV/0!</v>
      </c>
      <c r="N12" s="46">
        <v>9</v>
      </c>
      <c r="O12" s="46">
        <v>9</v>
      </c>
      <c r="P12" s="46"/>
      <c r="Q12" s="46"/>
      <c r="R12" s="46"/>
      <c r="S12" s="46"/>
      <c r="T12" s="46"/>
      <c r="U12" s="145">
        <f t="shared" si="4"/>
        <v>9</v>
      </c>
      <c r="V12" s="46">
        <v>10</v>
      </c>
      <c r="W12" s="46"/>
      <c r="X12" s="46"/>
      <c r="Y12" s="145">
        <f t="shared" si="0"/>
        <v>10</v>
      </c>
      <c r="Z12" s="46">
        <v>7</v>
      </c>
      <c r="AA12" s="46">
        <v>7</v>
      </c>
      <c r="AB12" s="46"/>
      <c r="AC12" s="145">
        <f t="shared" si="1"/>
        <v>7</v>
      </c>
      <c r="AD12" s="136">
        <f t="shared" si="5"/>
        <v>8.66</v>
      </c>
      <c r="AE12" s="46">
        <f t="shared" si="6"/>
        <v>6.92</v>
      </c>
      <c r="AF12" s="14">
        <v>5</v>
      </c>
      <c r="AG12" s="14">
        <f t="shared" si="7"/>
        <v>1</v>
      </c>
      <c r="AH12" s="46">
        <f t="shared" si="2"/>
        <v>7.92</v>
      </c>
    </row>
    <row r="13" spans="1:34" s="43" customFormat="1" ht="18" customHeight="1">
      <c r="A13" s="182">
        <v>7</v>
      </c>
      <c r="B13" s="23" t="s">
        <v>101</v>
      </c>
      <c r="C13" s="17" t="s">
        <v>102</v>
      </c>
      <c r="D13" s="46"/>
      <c r="E13" s="46"/>
      <c r="F13" s="46"/>
      <c r="G13" s="46"/>
      <c r="H13" s="46"/>
      <c r="I13" s="46"/>
      <c r="J13" s="46"/>
      <c r="K13" s="46"/>
      <c r="L13" s="46"/>
      <c r="M13" s="145" t="e">
        <f t="shared" si="3"/>
        <v>#DIV/0!</v>
      </c>
      <c r="N13" s="46">
        <v>10</v>
      </c>
      <c r="O13" s="46">
        <v>9.5</v>
      </c>
      <c r="P13" s="46"/>
      <c r="Q13" s="46"/>
      <c r="R13" s="46"/>
      <c r="S13" s="46"/>
      <c r="T13" s="46"/>
      <c r="U13" s="145">
        <f t="shared" si="4"/>
        <v>9.75</v>
      </c>
      <c r="V13" s="46">
        <v>10</v>
      </c>
      <c r="W13" s="46"/>
      <c r="X13" s="46"/>
      <c r="Y13" s="145">
        <f t="shared" si="0"/>
        <v>10</v>
      </c>
      <c r="Z13" s="46">
        <v>10</v>
      </c>
      <c r="AA13" s="46">
        <v>10</v>
      </c>
      <c r="AB13" s="46"/>
      <c r="AC13" s="145">
        <f t="shared" si="1"/>
        <v>10</v>
      </c>
      <c r="AD13" s="136">
        <f t="shared" si="5"/>
        <v>9.91</v>
      </c>
      <c r="AE13" s="46">
        <f t="shared" si="6"/>
        <v>7.92</v>
      </c>
      <c r="AF13" s="14">
        <v>10</v>
      </c>
      <c r="AG13" s="14">
        <f t="shared" si="7"/>
        <v>2</v>
      </c>
      <c r="AH13" s="46">
        <f t="shared" si="2"/>
        <v>9.92</v>
      </c>
    </row>
    <row r="14" spans="1:34" s="43" customFormat="1" ht="18" customHeight="1">
      <c r="A14" s="182">
        <v>8</v>
      </c>
      <c r="B14" s="23" t="s">
        <v>83</v>
      </c>
      <c r="C14" s="20" t="s">
        <v>84</v>
      </c>
      <c r="D14" s="46"/>
      <c r="E14" s="46"/>
      <c r="F14" s="46"/>
      <c r="G14" s="46"/>
      <c r="H14" s="46"/>
      <c r="I14" s="46"/>
      <c r="J14" s="46"/>
      <c r="K14" s="46"/>
      <c r="L14" s="46"/>
      <c r="M14" s="145" t="e">
        <f t="shared" si="3"/>
        <v>#DIV/0!</v>
      </c>
      <c r="N14" s="46">
        <v>10</v>
      </c>
      <c r="O14" s="46">
        <v>10</v>
      </c>
      <c r="P14" s="46"/>
      <c r="Q14" s="46"/>
      <c r="R14" s="46"/>
      <c r="S14" s="46"/>
      <c r="T14" s="46"/>
      <c r="U14" s="145">
        <f t="shared" si="4"/>
        <v>10</v>
      </c>
      <c r="V14" s="46">
        <v>10</v>
      </c>
      <c r="W14" s="46"/>
      <c r="X14" s="46"/>
      <c r="Y14" s="145">
        <f t="shared" si="0"/>
        <v>10</v>
      </c>
      <c r="Z14" s="46">
        <v>10</v>
      </c>
      <c r="AA14" s="46">
        <v>10</v>
      </c>
      <c r="AB14" s="46"/>
      <c r="AC14" s="145">
        <f t="shared" si="1"/>
        <v>10</v>
      </c>
      <c r="AD14" s="136">
        <f t="shared" si="5"/>
        <v>10</v>
      </c>
      <c r="AE14" s="46">
        <f t="shared" si="6"/>
        <v>8</v>
      </c>
      <c r="AF14" s="14">
        <v>10</v>
      </c>
      <c r="AG14" s="14">
        <f t="shared" si="7"/>
        <v>2</v>
      </c>
      <c r="AH14" s="46">
        <f t="shared" si="2"/>
        <v>10</v>
      </c>
    </row>
    <row r="15" spans="1:34" s="43" customFormat="1" ht="18" customHeight="1">
      <c r="A15" s="182">
        <v>9</v>
      </c>
      <c r="B15" s="16" t="s">
        <v>161</v>
      </c>
      <c r="C15" s="17" t="s">
        <v>162</v>
      </c>
      <c r="D15" s="46"/>
      <c r="E15" s="46"/>
      <c r="F15" s="46"/>
      <c r="G15" s="46"/>
      <c r="H15" s="46"/>
      <c r="I15" s="46"/>
      <c r="J15" s="46"/>
      <c r="K15" s="46"/>
      <c r="L15" s="46"/>
      <c r="M15" s="145" t="e">
        <f t="shared" si="3"/>
        <v>#DIV/0!</v>
      </c>
      <c r="N15" s="46">
        <v>10</v>
      </c>
      <c r="O15" s="46">
        <v>10</v>
      </c>
      <c r="P15" s="46"/>
      <c r="Q15" s="46"/>
      <c r="R15" s="46"/>
      <c r="S15" s="46"/>
      <c r="T15" s="46"/>
      <c r="U15" s="145">
        <f t="shared" si="4"/>
        <v>10</v>
      </c>
      <c r="V15" s="46">
        <v>10</v>
      </c>
      <c r="W15" s="46"/>
      <c r="X15" s="46"/>
      <c r="Y15" s="145">
        <f t="shared" si="0"/>
        <v>10</v>
      </c>
      <c r="Z15" s="46">
        <v>10</v>
      </c>
      <c r="AA15" s="46">
        <v>10</v>
      </c>
      <c r="AB15" s="46"/>
      <c r="AC15" s="145">
        <f t="shared" si="1"/>
        <v>10</v>
      </c>
      <c r="AD15" s="136">
        <f t="shared" si="5"/>
        <v>10</v>
      </c>
      <c r="AE15" s="46">
        <f t="shared" si="6"/>
        <v>8</v>
      </c>
      <c r="AF15" s="14">
        <v>10</v>
      </c>
      <c r="AG15" s="14">
        <f t="shared" si="7"/>
        <v>2</v>
      </c>
      <c r="AH15" s="46">
        <f t="shared" si="2"/>
        <v>10</v>
      </c>
    </row>
    <row r="16" spans="1:34" s="43" customFormat="1" ht="18" customHeight="1">
      <c r="A16" s="182">
        <v>10</v>
      </c>
      <c r="B16" s="31" t="s">
        <v>373</v>
      </c>
      <c r="C16" s="14" t="s">
        <v>315</v>
      </c>
      <c r="D16" s="46"/>
      <c r="E16" s="46"/>
      <c r="F16" s="46"/>
      <c r="G16" s="46"/>
      <c r="H16" s="46"/>
      <c r="I16" s="46"/>
      <c r="J16" s="46"/>
      <c r="K16" s="46"/>
      <c r="L16" s="46"/>
      <c r="M16" s="145" t="e">
        <f t="shared" si="3"/>
        <v>#DIV/0!</v>
      </c>
      <c r="N16" s="46">
        <v>10</v>
      </c>
      <c r="O16" s="46">
        <v>10</v>
      </c>
      <c r="P16" s="46"/>
      <c r="Q16" s="46"/>
      <c r="R16" s="46"/>
      <c r="S16" s="46"/>
      <c r="T16" s="46"/>
      <c r="U16" s="145">
        <f t="shared" si="4"/>
        <v>10</v>
      </c>
      <c r="V16" s="46">
        <v>10</v>
      </c>
      <c r="W16" s="46"/>
      <c r="X16" s="46"/>
      <c r="Y16" s="145">
        <f t="shared" si="0"/>
        <v>10</v>
      </c>
      <c r="Z16" s="46">
        <v>10</v>
      </c>
      <c r="AA16" s="46">
        <v>10</v>
      </c>
      <c r="AB16" s="46"/>
      <c r="AC16" s="145">
        <f t="shared" si="1"/>
        <v>10</v>
      </c>
      <c r="AD16" s="136">
        <f t="shared" si="5"/>
        <v>10</v>
      </c>
      <c r="AE16" s="46">
        <f t="shared" si="6"/>
        <v>8</v>
      </c>
      <c r="AF16" s="14">
        <v>10</v>
      </c>
      <c r="AG16" s="14">
        <f t="shared" si="7"/>
        <v>2</v>
      </c>
      <c r="AH16" s="46">
        <f>TRUNC((AE16+AG16),2)</f>
        <v>10</v>
      </c>
    </row>
    <row r="17" spans="1:34" s="43" customFormat="1" ht="18" customHeight="1">
      <c r="A17" s="182">
        <v>11</v>
      </c>
      <c r="B17" s="23" t="s">
        <v>115</v>
      </c>
      <c r="C17" s="17" t="s">
        <v>116</v>
      </c>
      <c r="D17" s="46"/>
      <c r="E17" s="46"/>
      <c r="F17" s="46"/>
      <c r="G17" s="46"/>
      <c r="H17" s="46"/>
      <c r="I17" s="46"/>
      <c r="J17" s="46"/>
      <c r="K17" s="46"/>
      <c r="L17" s="46"/>
      <c r="M17" s="145" t="e">
        <f t="shared" si="3"/>
        <v>#DIV/0!</v>
      </c>
      <c r="N17" s="46">
        <v>10</v>
      </c>
      <c r="O17" s="46">
        <v>10</v>
      </c>
      <c r="P17" s="46"/>
      <c r="Q17" s="46"/>
      <c r="R17" s="46"/>
      <c r="S17" s="46"/>
      <c r="T17" s="46"/>
      <c r="U17" s="145">
        <f t="shared" si="4"/>
        <v>10</v>
      </c>
      <c r="V17" s="46">
        <v>10</v>
      </c>
      <c r="W17" s="46"/>
      <c r="X17" s="46"/>
      <c r="Y17" s="145">
        <f t="shared" si="0"/>
        <v>10</v>
      </c>
      <c r="Z17" s="46">
        <v>10</v>
      </c>
      <c r="AA17" s="46">
        <v>10</v>
      </c>
      <c r="AB17" s="46"/>
      <c r="AC17" s="145">
        <f t="shared" si="1"/>
        <v>10</v>
      </c>
      <c r="AD17" s="136">
        <f t="shared" si="5"/>
        <v>10</v>
      </c>
      <c r="AE17" s="46">
        <f t="shared" si="6"/>
        <v>8</v>
      </c>
      <c r="AF17" s="14">
        <v>10</v>
      </c>
      <c r="AG17" s="14">
        <f t="shared" si="7"/>
        <v>2</v>
      </c>
      <c r="AH17" s="46">
        <f t="shared" ref="AH17:AH39" si="8">TRUNC((AE17+AG17),2)</f>
        <v>10</v>
      </c>
    </row>
    <row r="18" spans="1:34" s="43" customFormat="1" ht="18" customHeight="1">
      <c r="A18" s="182">
        <v>12</v>
      </c>
      <c r="B18" s="31" t="s">
        <v>447</v>
      </c>
      <c r="C18" s="17" t="s">
        <v>446</v>
      </c>
      <c r="D18" s="46"/>
      <c r="E18" s="46"/>
      <c r="F18" s="46"/>
      <c r="G18" s="46"/>
      <c r="H18" s="46"/>
      <c r="I18" s="46"/>
      <c r="J18" s="46"/>
      <c r="K18" s="46"/>
      <c r="L18" s="46"/>
      <c r="M18" s="145" t="e">
        <f t="shared" si="3"/>
        <v>#DIV/0!</v>
      </c>
      <c r="N18" s="46">
        <v>10</v>
      </c>
      <c r="O18" s="46">
        <v>10</v>
      </c>
      <c r="P18" s="46"/>
      <c r="Q18" s="46"/>
      <c r="R18" s="46"/>
      <c r="S18" s="46"/>
      <c r="T18" s="46"/>
      <c r="U18" s="145">
        <f t="shared" si="4"/>
        <v>10</v>
      </c>
      <c r="V18" s="46">
        <v>10</v>
      </c>
      <c r="W18" s="46"/>
      <c r="X18" s="46"/>
      <c r="Y18" s="145">
        <f t="shared" si="0"/>
        <v>10</v>
      </c>
      <c r="Z18" s="46">
        <v>7</v>
      </c>
      <c r="AA18" s="46">
        <v>10</v>
      </c>
      <c r="AB18" s="46"/>
      <c r="AC18" s="145">
        <f t="shared" si="1"/>
        <v>8.5</v>
      </c>
      <c r="AD18" s="136">
        <f t="shared" si="5"/>
        <v>9.5</v>
      </c>
      <c r="AE18" s="46">
        <f t="shared" si="6"/>
        <v>7.6</v>
      </c>
      <c r="AF18" s="14">
        <v>6</v>
      </c>
      <c r="AG18" s="14">
        <f t="shared" si="7"/>
        <v>1.2</v>
      </c>
      <c r="AH18" s="46">
        <f t="shared" si="8"/>
        <v>8.8000000000000007</v>
      </c>
    </row>
    <row r="19" spans="1:34" s="43" customFormat="1" ht="18" customHeight="1">
      <c r="A19" s="182">
        <v>13</v>
      </c>
      <c r="B19" s="16" t="s">
        <v>183</v>
      </c>
      <c r="C19" s="17" t="s">
        <v>194</v>
      </c>
      <c r="D19" s="46"/>
      <c r="E19" s="46"/>
      <c r="F19" s="46"/>
      <c r="G19" s="46"/>
      <c r="H19" s="46"/>
      <c r="I19" s="46"/>
      <c r="J19" s="46"/>
      <c r="K19" s="46"/>
      <c r="L19" s="46"/>
      <c r="M19" s="145" t="e">
        <f t="shared" si="3"/>
        <v>#DIV/0!</v>
      </c>
      <c r="N19" s="46">
        <v>10</v>
      </c>
      <c r="O19" s="46">
        <v>10</v>
      </c>
      <c r="P19" s="46"/>
      <c r="Q19" s="46"/>
      <c r="R19" s="46"/>
      <c r="S19" s="46"/>
      <c r="T19" s="46"/>
      <c r="U19" s="145">
        <f t="shared" si="4"/>
        <v>10</v>
      </c>
      <c r="V19" s="46">
        <v>10</v>
      </c>
      <c r="W19" s="46"/>
      <c r="X19" s="46"/>
      <c r="Y19" s="145">
        <f t="shared" si="0"/>
        <v>10</v>
      </c>
      <c r="Z19" s="46">
        <v>10</v>
      </c>
      <c r="AA19" s="46">
        <v>7</v>
      </c>
      <c r="AB19" s="46"/>
      <c r="AC19" s="145">
        <f t="shared" si="1"/>
        <v>8.5</v>
      </c>
      <c r="AD19" s="136">
        <f t="shared" si="5"/>
        <v>9.5</v>
      </c>
      <c r="AE19" s="46">
        <f t="shared" si="6"/>
        <v>7.6</v>
      </c>
      <c r="AF19" s="14">
        <v>8</v>
      </c>
      <c r="AG19" s="14">
        <f t="shared" si="7"/>
        <v>1.6</v>
      </c>
      <c r="AH19" s="46">
        <f t="shared" si="8"/>
        <v>9.1999999999999993</v>
      </c>
    </row>
    <row r="20" spans="1:34" s="43" customFormat="1" ht="18" customHeight="1">
      <c r="A20" s="182">
        <v>14</v>
      </c>
      <c r="B20" s="16" t="s">
        <v>155</v>
      </c>
      <c r="C20" s="17" t="s">
        <v>156</v>
      </c>
      <c r="D20" s="46"/>
      <c r="E20" s="46"/>
      <c r="F20" s="46"/>
      <c r="G20" s="46"/>
      <c r="H20" s="46"/>
      <c r="I20" s="46"/>
      <c r="J20" s="46"/>
      <c r="K20" s="46"/>
      <c r="L20" s="46"/>
      <c r="M20" s="145" t="e">
        <f t="shared" si="3"/>
        <v>#DIV/0!</v>
      </c>
      <c r="N20" s="46">
        <v>10</v>
      </c>
      <c r="O20" s="46">
        <v>9.5</v>
      </c>
      <c r="P20" s="46"/>
      <c r="Q20" s="46"/>
      <c r="R20" s="46"/>
      <c r="S20" s="46"/>
      <c r="T20" s="46"/>
      <c r="U20" s="145">
        <f t="shared" si="4"/>
        <v>9.75</v>
      </c>
      <c r="V20" s="46">
        <v>10</v>
      </c>
      <c r="W20" s="46"/>
      <c r="X20" s="46"/>
      <c r="Y20" s="145">
        <f t="shared" si="0"/>
        <v>10</v>
      </c>
      <c r="Z20" s="46">
        <v>7</v>
      </c>
      <c r="AA20" s="46">
        <v>7</v>
      </c>
      <c r="AB20" s="46"/>
      <c r="AC20" s="145">
        <f t="shared" si="1"/>
        <v>7</v>
      </c>
      <c r="AD20" s="136">
        <f t="shared" si="5"/>
        <v>8.91</v>
      </c>
      <c r="AE20" s="46">
        <f t="shared" si="6"/>
        <v>7.12</v>
      </c>
      <c r="AF20" s="14">
        <v>4</v>
      </c>
      <c r="AG20" s="14">
        <f t="shared" si="7"/>
        <v>0.8</v>
      </c>
      <c r="AH20" s="46">
        <f t="shared" si="8"/>
        <v>7.92</v>
      </c>
    </row>
    <row r="21" spans="1:34" s="43" customFormat="1" ht="18" customHeight="1">
      <c r="A21" s="182">
        <v>15</v>
      </c>
      <c r="B21" s="17" t="s">
        <v>312</v>
      </c>
      <c r="C21" s="17" t="s">
        <v>313</v>
      </c>
      <c r="D21" s="46"/>
      <c r="E21" s="46"/>
      <c r="F21" s="46"/>
      <c r="G21" s="46"/>
      <c r="H21" s="46"/>
      <c r="I21" s="46"/>
      <c r="J21" s="46"/>
      <c r="K21" s="46"/>
      <c r="L21" s="46"/>
      <c r="M21" s="145" t="e">
        <f t="shared" si="3"/>
        <v>#DIV/0!</v>
      </c>
      <c r="N21" s="46">
        <v>10</v>
      </c>
      <c r="O21" s="46">
        <v>10</v>
      </c>
      <c r="P21" s="46"/>
      <c r="Q21" s="46"/>
      <c r="R21" s="46"/>
      <c r="S21" s="46"/>
      <c r="T21" s="46"/>
      <c r="U21" s="145">
        <f t="shared" si="4"/>
        <v>10</v>
      </c>
      <c r="V21" s="46">
        <v>10</v>
      </c>
      <c r="W21" s="46"/>
      <c r="X21" s="46"/>
      <c r="Y21" s="145">
        <f t="shared" si="0"/>
        <v>10</v>
      </c>
      <c r="Z21" s="46">
        <v>10</v>
      </c>
      <c r="AA21" s="46">
        <v>10</v>
      </c>
      <c r="AB21" s="46"/>
      <c r="AC21" s="145">
        <f t="shared" si="1"/>
        <v>10</v>
      </c>
      <c r="AD21" s="136">
        <f t="shared" si="5"/>
        <v>10</v>
      </c>
      <c r="AE21" s="46">
        <f t="shared" si="6"/>
        <v>8</v>
      </c>
      <c r="AF21" s="14">
        <v>10</v>
      </c>
      <c r="AG21" s="14">
        <f t="shared" si="7"/>
        <v>2</v>
      </c>
      <c r="AH21" s="46">
        <f t="shared" si="8"/>
        <v>10</v>
      </c>
    </row>
    <row r="22" spans="1:34" s="43" customFormat="1" ht="18" customHeight="1">
      <c r="A22" s="182">
        <v>16</v>
      </c>
      <c r="B22" s="23" t="s">
        <v>18</v>
      </c>
      <c r="C22" s="17" t="s">
        <v>19</v>
      </c>
      <c r="D22" s="46"/>
      <c r="E22" s="46"/>
      <c r="F22" s="46"/>
      <c r="G22" s="46"/>
      <c r="H22" s="46"/>
      <c r="I22" s="46"/>
      <c r="J22" s="46"/>
      <c r="K22" s="46"/>
      <c r="L22" s="46"/>
      <c r="M22" s="145" t="e">
        <f t="shared" si="3"/>
        <v>#DIV/0!</v>
      </c>
      <c r="N22" s="46">
        <v>10</v>
      </c>
      <c r="O22" s="46">
        <v>10</v>
      </c>
      <c r="P22" s="46"/>
      <c r="Q22" s="46"/>
      <c r="R22" s="46"/>
      <c r="S22" s="46"/>
      <c r="T22" s="46"/>
      <c r="U22" s="145">
        <f t="shared" si="4"/>
        <v>10</v>
      </c>
      <c r="V22" s="46">
        <v>10</v>
      </c>
      <c r="W22" s="46"/>
      <c r="X22" s="46"/>
      <c r="Y22" s="145">
        <f t="shared" si="0"/>
        <v>10</v>
      </c>
      <c r="Z22" s="46">
        <v>10</v>
      </c>
      <c r="AA22" s="46">
        <v>7</v>
      </c>
      <c r="AB22" s="46"/>
      <c r="AC22" s="145">
        <f t="shared" si="1"/>
        <v>8.5</v>
      </c>
      <c r="AD22" s="136">
        <f t="shared" si="5"/>
        <v>9.5</v>
      </c>
      <c r="AE22" s="46">
        <f t="shared" si="6"/>
        <v>7.6</v>
      </c>
      <c r="AF22" s="14">
        <v>7</v>
      </c>
      <c r="AG22" s="14">
        <f t="shared" si="7"/>
        <v>1.4</v>
      </c>
      <c r="AH22" s="46">
        <f t="shared" si="8"/>
        <v>9</v>
      </c>
    </row>
    <row r="23" spans="1:34" s="43" customFormat="1" ht="18" customHeight="1">
      <c r="A23" s="182">
        <v>17</v>
      </c>
      <c r="B23" s="37" t="s">
        <v>227</v>
      </c>
      <c r="C23" s="20" t="s">
        <v>229</v>
      </c>
      <c r="D23" s="46"/>
      <c r="E23" s="46"/>
      <c r="F23" s="46"/>
      <c r="G23" s="46"/>
      <c r="H23" s="46"/>
      <c r="I23" s="46"/>
      <c r="J23" s="46"/>
      <c r="K23" s="46"/>
      <c r="L23" s="46"/>
      <c r="M23" s="145" t="e">
        <f t="shared" si="3"/>
        <v>#DIV/0!</v>
      </c>
      <c r="N23" s="46">
        <v>10</v>
      </c>
      <c r="O23" s="46">
        <v>9.8000000000000007</v>
      </c>
      <c r="P23" s="46"/>
      <c r="Q23" s="46"/>
      <c r="R23" s="46"/>
      <c r="S23" s="46"/>
      <c r="T23" s="46"/>
      <c r="U23" s="145">
        <f t="shared" si="4"/>
        <v>9.9</v>
      </c>
      <c r="V23" s="46">
        <v>10</v>
      </c>
      <c r="W23" s="46"/>
      <c r="X23" s="46"/>
      <c r="Y23" s="145">
        <f t="shared" si="0"/>
        <v>10</v>
      </c>
      <c r="Z23" s="46">
        <v>10</v>
      </c>
      <c r="AA23" s="46">
        <v>10</v>
      </c>
      <c r="AB23" s="46"/>
      <c r="AC23" s="145">
        <f t="shared" si="1"/>
        <v>10</v>
      </c>
      <c r="AD23" s="136">
        <f t="shared" si="5"/>
        <v>9.9600000000000009</v>
      </c>
      <c r="AE23" s="46">
        <f t="shared" si="6"/>
        <v>7.96</v>
      </c>
      <c r="AF23" s="14">
        <v>10</v>
      </c>
      <c r="AG23" s="14">
        <f t="shared" si="7"/>
        <v>2</v>
      </c>
      <c r="AH23" s="46">
        <f t="shared" si="8"/>
        <v>9.9600000000000009</v>
      </c>
    </row>
    <row r="24" spans="1:34" s="43" customFormat="1" ht="18" customHeight="1">
      <c r="A24" s="182">
        <v>18</v>
      </c>
      <c r="B24" s="23" t="s">
        <v>103</v>
      </c>
      <c r="C24" s="17" t="s">
        <v>104</v>
      </c>
      <c r="D24" s="46"/>
      <c r="E24" s="46"/>
      <c r="F24" s="46"/>
      <c r="G24" s="46"/>
      <c r="H24" s="46"/>
      <c r="I24" s="46"/>
      <c r="J24" s="46"/>
      <c r="K24" s="46"/>
      <c r="L24" s="46"/>
      <c r="M24" s="145" t="e">
        <f t="shared" si="3"/>
        <v>#DIV/0!</v>
      </c>
      <c r="N24" s="46">
        <v>10</v>
      </c>
      <c r="O24" s="46">
        <v>9.5</v>
      </c>
      <c r="P24" s="46"/>
      <c r="Q24" s="46"/>
      <c r="R24" s="46"/>
      <c r="S24" s="46"/>
      <c r="T24" s="46"/>
      <c r="U24" s="145">
        <f t="shared" si="4"/>
        <v>9.75</v>
      </c>
      <c r="V24" s="46">
        <v>10</v>
      </c>
      <c r="W24" s="46"/>
      <c r="X24" s="46"/>
      <c r="Y24" s="145">
        <f t="shared" si="0"/>
        <v>10</v>
      </c>
      <c r="Z24" s="46">
        <v>10</v>
      </c>
      <c r="AA24" s="46">
        <v>7</v>
      </c>
      <c r="AB24" s="46"/>
      <c r="AC24" s="145">
        <f t="shared" si="1"/>
        <v>8.5</v>
      </c>
      <c r="AD24" s="136">
        <f t="shared" si="5"/>
        <v>9.41</v>
      </c>
      <c r="AE24" s="46">
        <f t="shared" si="6"/>
        <v>7.52</v>
      </c>
      <c r="AF24" s="14">
        <v>5</v>
      </c>
      <c r="AG24" s="14">
        <f t="shared" si="7"/>
        <v>1</v>
      </c>
      <c r="AH24" s="46">
        <f t="shared" si="8"/>
        <v>8.52</v>
      </c>
    </row>
    <row r="25" spans="1:34" s="43" customFormat="1" ht="18" customHeight="1">
      <c r="A25" s="182">
        <v>19</v>
      </c>
      <c r="B25" s="23" t="s">
        <v>26</v>
      </c>
      <c r="C25" s="17" t="s">
        <v>42</v>
      </c>
      <c r="D25" s="46"/>
      <c r="E25" s="46"/>
      <c r="F25" s="46"/>
      <c r="G25" s="46"/>
      <c r="H25" s="46"/>
      <c r="I25" s="46"/>
      <c r="J25" s="46"/>
      <c r="K25" s="46"/>
      <c r="L25" s="46"/>
      <c r="M25" s="145" t="e">
        <f t="shared" si="3"/>
        <v>#DIV/0!</v>
      </c>
      <c r="N25" s="46">
        <v>10</v>
      </c>
      <c r="O25" s="46">
        <v>10</v>
      </c>
      <c r="P25" s="46"/>
      <c r="Q25" s="46"/>
      <c r="R25" s="46"/>
      <c r="S25" s="46"/>
      <c r="T25" s="46"/>
      <c r="U25" s="145">
        <f t="shared" si="4"/>
        <v>10</v>
      </c>
      <c r="V25" s="46">
        <v>10</v>
      </c>
      <c r="W25" s="46"/>
      <c r="X25" s="46"/>
      <c r="Y25" s="145">
        <f t="shared" si="0"/>
        <v>10</v>
      </c>
      <c r="Z25" s="46">
        <v>10</v>
      </c>
      <c r="AA25" s="46">
        <v>10</v>
      </c>
      <c r="AB25" s="46"/>
      <c r="AC25" s="145">
        <f t="shared" si="1"/>
        <v>10</v>
      </c>
      <c r="AD25" s="136">
        <f t="shared" si="5"/>
        <v>10</v>
      </c>
      <c r="AE25" s="46">
        <f t="shared" si="6"/>
        <v>8</v>
      </c>
      <c r="AF25" s="14">
        <v>10</v>
      </c>
      <c r="AG25" s="14">
        <f t="shared" si="7"/>
        <v>2</v>
      </c>
      <c r="AH25" s="46">
        <f t="shared" si="8"/>
        <v>10</v>
      </c>
    </row>
    <row r="26" spans="1:34" s="43" customFormat="1" ht="18" customHeight="1">
      <c r="A26" s="182">
        <v>20</v>
      </c>
      <c r="B26" s="34" t="s">
        <v>38</v>
      </c>
      <c r="C26" s="17" t="s">
        <v>39</v>
      </c>
      <c r="D26" s="46"/>
      <c r="E26" s="46"/>
      <c r="F26" s="46"/>
      <c r="G26" s="46"/>
      <c r="H26" s="46"/>
      <c r="I26" s="46"/>
      <c r="J26" s="46"/>
      <c r="K26" s="46"/>
      <c r="L26" s="46"/>
      <c r="M26" s="145" t="e">
        <f t="shared" si="3"/>
        <v>#DIV/0!</v>
      </c>
      <c r="N26" s="46">
        <v>10</v>
      </c>
      <c r="O26" s="46">
        <v>10</v>
      </c>
      <c r="P26" s="46"/>
      <c r="Q26" s="46"/>
      <c r="R26" s="46"/>
      <c r="S26" s="46"/>
      <c r="T26" s="46"/>
      <c r="U26" s="145">
        <f t="shared" si="4"/>
        <v>10</v>
      </c>
      <c r="V26" s="46">
        <v>10</v>
      </c>
      <c r="W26" s="46"/>
      <c r="X26" s="46"/>
      <c r="Y26" s="145">
        <f t="shared" si="0"/>
        <v>10</v>
      </c>
      <c r="Z26" s="46">
        <v>10</v>
      </c>
      <c r="AA26" s="46">
        <v>10</v>
      </c>
      <c r="AB26" s="46"/>
      <c r="AC26" s="145">
        <f t="shared" si="1"/>
        <v>10</v>
      </c>
      <c r="AD26" s="136">
        <f t="shared" si="5"/>
        <v>10</v>
      </c>
      <c r="AE26" s="46">
        <f t="shared" si="6"/>
        <v>8</v>
      </c>
      <c r="AF26" s="14">
        <v>10</v>
      </c>
      <c r="AG26" s="14">
        <f t="shared" si="7"/>
        <v>2</v>
      </c>
      <c r="AH26" s="46">
        <f t="shared" si="8"/>
        <v>10</v>
      </c>
    </row>
    <row r="27" spans="1:34" s="43" customFormat="1" ht="18" customHeight="1">
      <c r="A27" s="182">
        <v>21</v>
      </c>
      <c r="B27" s="19" t="s">
        <v>258</v>
      </c>
      <c r="C27" s="14" t="s">
        <v>259</v>
      </c>
      <c r="D27" s="46"/>
      <c r="E27" s="46"/>
      <c r="F27" s="46"/>
      <c r="G27" s="46"/>
      <c r="H27" s="46"/>
      <c r="I27" s="46"/>
      <c r="J27" s="46"/>
      <c r="K27" s="46"/>
      <c r="L27" s="46"/>
      <c r="M27" s="145" t="e">
        <f t="shared" si="3"/>
        <v>#DIV/0!</v>
      </c>
      <c r="N27" s="46">
        <v>10</v>
      </c>
      <c r="O27" s="46">
        <v>10</v>
      </c>
      <c r="P27" s="46"/>
      <c r="Q27" s="46"/>
      <c r="R27" s="46"/>
      <c r="S27" s="46"/>
      <c r="T27" s="46"/>
      <c r="U27" s="145">
        <f t="shared" si="4"/>
        <v>10</v>
      </c>
      <c r="V27" s="46">
        <v>10</v>
      </c>
      <c r="W27" s="46"/>
      <c r="X27" s="46"/>
      <c r="Y27" s="145">
        <f t="shared" si="0"/>
        <v>10</v>
      </c>
      <c r="Z27" s="46">
        <v>10</v>
      </c>
      <c r="AA27" s="46">
        <v>7</v>
      </c>
      <c r="AB27" s="46"/>
      <c r="AC27" s="145">
        <f t="shared" si="1"/>
        <v>8.5</v>
      </c>
      <c r="AD27" s="136">
        <f t="shared" si="5"/>
        <v>9.5</v>
      </c>
      <c r="AE27" s="46">
        <f t="shared" si="6"/>
        <v>7.6</v>
      </c>
      <c r="AF27" s="14">
        <v>8</v>
      </c>
      <c r="AG27" s="14">
        <f t="shared" si="7"/>
        <v>1.6</v>
      </c>
      <c r="AH27" s="46">
        <f t="shared" si="8"/>
        <v>9.1999999999999993</v>
      </c>
    </row>
    <row r="28" spans="1:34" s="43" customFormat="1" ht="18" customHeight="1">
      <c r="A28" s="182">
        <v>22</v>
      </c>
      <c r="B28" s="16" t="s">
        <v>210</v>
      </c>
      <c r="C28" s="14" t="s">
        <v>211</v>
      </c>
      <c r="D28" s="46"/>
      <c r="E28" s="46"/>
      <c r="F28" s="46"/>
      <c r="G28" s="46"/>
      <c r="H28" s="46"/>
      <c r="I28" s="46"/>
      <c r="J28" s="46"/>
      <c r="K28" s="46"/>
      <c r="L28" s="46"/>
      <c r="M28" s="145" t="e">
        <f t="shared" si="3"/>
        <v>#DIV/0!</v>
      </c>
      <c r="N28" s="46">
        <v>10</v>
      </c>
      <c r="O28" s="46">
        <v>9.8000000000000007</v>
      </c>
      <c r="P28" s="46"/>
      <c r="Q28" s="46"/>
      <c r="R28" s="46"/>
      <c r="S28" s="46"/>
      <c r="T28" s="46"/>
      <c r="U28" s="145">
        <f t="shared" si="4"/>
        <v>9.9</v>
      </c>
      <c r="V28" s="46">
        <v>10</v>
      </c>
      <c r="W28" s="46"/>
      <c r="X28" s="46"/>
      <c r="Y28" s="145">
        <f t="shared" si="0"/>
        <v>10</v>
      </c>
      <c r="Z28" s="46">
        <v>10</v>
      </c>
      <c r="AA28" s="46">
        <v>8</v>
      </c>
      <c r="AB28" s="46"/>
      <c r="AC28" s="145">
        <f t="shared" si="1"/>
        <v>9</v>
      </c>
      <c r="AD28" s="136">
        <f t="shared" si="5"/>
        <v>9.6300000000000008</v>
      </c>
      <c r="AE28" s="46">
        <f t="shared" si="6"/>
        <v>7.7</v>
      </c>
      <c r="AF28" s="14">
        <v>9</v>
      </c>
      <c r="AG28" s="14">
        <f t="shared" si="7"/>
        <v>1.8</v>
      </c>
      <c r="AH28" s="46">
        <f t="shared" si="8"/>
        <v>9.5</v>
      </c>
    </row>
    <row r="29" spans="1:34" s="43" customFormat="1" ht="18" customHeight="1">
      <c r="A29" s="182">
        <v>23</v>
      </c>
      <c r="B29" s="31" t="s">
        <v>337</v>
      </c>
      <c r="C29" s="14" t="s">
        <v>339</v>
      </c>
      <c r="D29" s="46"/>
      <c r="E29" s="46"/>
      <c r="F29" s="46"/>
      <c r="G29" s="46"/>
      <c r="H29" s="46"/>
      <c r="I29" s="46"/>
      <c r="J29" s="46"/>
      <c r="K29" s="46"/>
      <c r="L29" s="46"/>
      <c r="M29" s="145" t="e">
        <f t="shared" si="3"/>
        <v>#DIV/0!</v>
      </c>
      <c r="N29" s="46">
        <v>10</v>
      </c>
      <c r="O29" s="46">
        <v>9.5</v>
      </c>
      <c r="P29" s="46"/>
      <c r="Q29" s="46"/>
      <c r="R29" s="46"/>
      <c r="S29" s="46"/>
      <c r="T29" s="46"/>
      <c r="U29" s="145">
        <f t="shared" si="4"/>
        <v>9.75</v>
      </c>
      <c r="V29" s="46">
        <v>10</v>
      </c>
      <c r="W29" s="46"/>
      <c r="X29" s="46"/>
      <c r="Y29" s="145">
        <f t="shared" si="0"/>
        <v>10</v>
      </c>
      <c r="Z29" s="46">
        <v>10</v>
      </c>
      <c r="AA29" s="46">
        <v>8</v>
      </c>
      <c r="AB29" s="46"/>
      <c r="AC29" s="145">
        <f t="shared" si="1"/>
        <v>9</v>
      </c>
      <c r="AD29" s="136">
        <f t="shared" si="5"/>
        <v>9.58</v>
      </c>
      <c r="AE29" s="46">
        <f t="shared" si="6"/>
        <v>7.66</v>
      </c>
      <c r="AF29" s="14">
        <v>9</v>
      </c>
      <c r="AG29" s="14">
        <f t="shared" si="7"/>
        <v>1.8</v>
      </c>
      <c r="AH29" s="46">
        <f t="shared" si="8"/>
        <v>9.4600000000000009</v>
      </c>
    </row>
    <row r="30" spans="1:34" s="43" customFormat="1" ht="18" customHeight="1">
      <c r="A30" s="182">
        <v>24</v>
      </c>
      <c r="B30" s="31" t="s">
        <v>444</v>
      </c>
      <c r="C30" s="14" t="s">
        <v>445</v>
      </c>
      <c r="D30" s="46"/>
      <c r="E30" s="46"/>
      <c r="F30" s="46"/>
      <c r="G30" s="46"/>
      <c r="H30" s="46"/>
      <c r="I30" s="46"/>
      <c r="J30" s="46"/>
      <c r="K30" s="46"/>
      <c r="L30" s="46"/>
      <c r="M30" s="145" t="e">
        <f t="shared" si="3"/>
        <v>#DIV/0!</v>
      </c>
      <c r="N30" s="46">
        <v>10</v>
      </c>
      <c r="O30" s="46">
        <v>9.5</v>
      </c>
      <c r="P30" s="46"/>
      <c r="Q30" s="46"/>
      <c r="R30" s="46"/>
      <c r="S30" s="46"/>
      <c r="T30" s="46"/>
      <c r="U30" s="145">
        <f t="shared" si="4"/>
        <v>9.75</v>
      </c>
      <c r="V30" s="46">
        <v>10</v>
      </c>
      <c r="W30" s="46"/>
      <c r="X30" s="46"/>
      <c r="Y30" s="145">
        <f t="shared" si="0"/>
        <v>10</v>
      </c>
      <c r="Z30" s="46">
        <v>10</v>
      </c>
      <c r="AA30" s="46">
        <v>8</v>
      </c>
      <c r="AB30" s="46"/>
      <c r="AC30" s="145">
        <f t="shared" si="1"/>
        <v>9</v>
      </c>
      <c r="AD30" s="136">
        <f t="shared" si="5"/>
        <v>9.58</v>
      </c>
      <c r="AE30" s="46">
        <f t="shared" si="6"/>
        <v>7.66</v>
      </c>
      <c r="AF30" s="14">
        <v>9</v>
      </c>
      <c r="AG30" s="14">
        <f t="shared" si="7"/>
        <v>1.8</v>
      </c>
      <c r="AH30" s="46">
        <f t="shared" si="8"/>
        <v>9.4600000000000009</v>
      </c>
    </row>
    <row r="31" spans="1:34" s="43" customFormat="1" ht="18" customHeight="1">
      <c r="A31" s="182">
        <v>25</v>
      </c>
      <c r="B31" s="19" t="s">
        <v>260</v>
      </c>
      <c r="C31" s="17" t="s">
        <v>261</v>
      </c>
      <c r="D31" s="46"/>
      <c r="E31" s="46"/>
      <c r="F31" s="46"/>
      <c r="G31" s="46"/>
      <c r="H31" s="46"/>
      <c r="I31" s="46"/>
      <c r="J31" s="46"/>
      <c r="K31" s="46"/>
      <c r="L31" s="46"/>
      <c r="M31" s="145" t="e">
        <f t="shared" si="3"/>
        <v>#DIV/0!</v>
      </c>
      <c r="N31" s="46">
        <v>10</v>
      </c>
      <c r="O31" s="46">
        <v>9.5</v>
      </c>
      <c r="P31" s="46"/>
      <c r="Q31" s="46"/>
      <c r="R31" s="46"/>
      <c r="S31" s="46"/>
      <c r="T31" s="46"/>
      <c r="U31" s="145">
        <f t="shared" si="4"/>
        <v>9.75</v>
      </c>
      <c r="V31" s="46">
        <v>10</v>
      </c>
      <c r="W31" s="46"/>
      <c r="X31" s="46"/>
      <c r="Y31" s="145">
        <f t="shared" si="0"/>
        <v>10</v>
      </c>
      <c r="Z31" s="46">
        <v>7</v>
      </c>
      <c r="AA31" s="46">
        <v>7</v>
      </c>
      <c r="AB31" s="46"/>
      <c r="AC31" s="145">
        <f t="shared" si="1"/>
        <v>7</v>
      </c>
      <c r="AD31" s="136">
        <f t="shared" si="5"/>
        <v>8.91</v>
      </c>
      <c r="AE31" s="46">
        <f t="shared" si="6"/>
        <v>7.12</v>
      </c>
      <c r="AF31" s="14">
        <v>1</v>
      </c>
      <c r="AG31" s="14">
        <f t="shared" si="7"/>
        <v>0.2</v>
      </c>
      <c r="AH31" s="46">
        <f t="shared" si="8"/>
        <v>7.32</v>
      </c>
    </row>
    <row r="32" spans="1:34" s="43" customFormat="1" ht="18" customHeight="1">
      <c r="A32" s="182">
        <v>26</v>
      </c>
      <c r="B32" s="19" t="s">
        <v>275</v>
      </c>
      <c r="C32" s="17" t="s">
        <v>276</v>
      </c>
      <c r="D32" s="46"/>
      <c r="E32" s="46"/>
      <c r="F32" s="46"/>
      <c r="G32" s="46"/>
      <c r="H32" s="46"/>
      <c r="I32" s="46"/>
      <c r="J32" s="46"/>
      <c r="K32" s="46"/>
      <c r="L32" s="46"/>
      <c r="M32" s="145" t="e">
        <f t="shared" si="3"/>
        <v>#DIV/0!</v>
      </c>
      <c r="N32" s="46">
        <v>10</v>
      </c>
      <c r="O32" s="46">
        <v>9.9</v>
      </c>
      <c r="P32" s="46"/>
      <c r="Q32" s="46"/>
      <c r="R32" s="46"/>
      <c r="S32" s="46"/>
      <c r="T32" s="46"/>
      <c r="U32" s="145">
        <f t="shared" si="4"/>
        <v>9.9499999999999993</v>
      </c>
      <c r="V32" s="46">
        <v>10</v>
      </c>
      <c r="W32" s="46"/>
      <c r="X32" s="46"/>
      <c r="Y32" s="145">
        <f t="shared" si="0"/>
        <v>10</v>
      </c>
      <c r="Z32" s="46">
        <v>10</v>
      </c>
      <c r="AA32" s="46">
        <v>10</v>
      </c>
      <c r="AB32" s="46"/>
      <c r="AC32" s="145">
        <f t="shared" si="1"/>
        <v>10</v>
      </c>
      <c r="AD32" s="136">
        <f t="shared" si="5"/>
        <v>9.98</v>
      </c>
      <c r="AE32" s="46">
        <f t="shared" si="6"/>
        <v>7.98</v>
      </c>
      <c r="AF32" s="14">
        <v>10</v>
      </c>
      <c r="AG32" s="14">
        <f t="shared" si="7"/>
        <v>2</v>
      </c>
      <c r="AH32" s="46">
        <f t="shared" si="8"/>
        <v>9.98</v>
      </c>
    </row>
    <row r="33" spans="1:34" s="43" customFormat="1" ht="15">
      <c r="A33" s="182">
        <v>27</v>
      </c>
      <c r="B33" s="23" t="s">
        <v>93</v>
      </c>
      <c r="C33" s="14" t="s">
        <v>94</v>
      </c>
      <c r="D33" s="46"/>
      <c r="E33" s="46"/>
      <c r="F33" s="46"/>
      <c r="G33" s="46"/>
      <c r="H33" s="46"/>
      <c r="I33" s="46"/>
      <c r="J33" s="46"/>
      <c r="K33" s="46"/>
      <c r="L33" s="46"/>
      <c r="M33" s="145" t="e">
        <f t="shared" si="3"/>
        <v>#DIV/0!</v>
      </c>
      <c r="N33" s="46">
        <v>10</v>
      </c>
      <c r="O33" s="46">
        <v>10</v>
      </c>
      <c r="P33" s="46"/>
      <c r="Q33" s="46"/>
      <c r="R33" s="46"/>
      <c r="S33" s="46"/>
      <c r="T33" s="46"/>
      <c r="U33" s="145">
        <f t="shared" si="4"/>
        <v>10</v>
      </c>
      <c r="V33" s="46">
        <v>10</v>
      </c>
      <c r="W33" s="46"/>
      <c r="X33" s="46"/>
      <c r="Y33" s="145">
        <f t="shared" si="0"/>
        <v>10</v>
      </c>
      <c r="Z33" s="46">
        <v>10</v>
      </c>
      <c r="AA33" s="46">
        <v>10</v>
      </c>
      <c r="AB33" s="46"/>
      <c r="AC33" s="145">
        <f t="shared" si="1"/>
        <v>10</v>
      </c>
      <c r="AD33" s="136">
        <f t="shared" si="5"/>
        <v>10</v>
      </c>
      <c r="AE33" s="46">
        <f t="shared" si="6"/>
        <v>8</v>
      </c>
      <c r="AF33" s="14">
        <v>10</v>
      </c>
      <c r="AG33" s="14">
        <f t="shared" si="7"/>
        <v>2</v>
      </c>
      <c r="AH33" s="46">
        <f t="shared" si="8"/>
        <v>10</v>
      </c>
    </row>
    <row r="34" spans="1:34" s="43" customFormat="1" ht="15">
      <c r="A34" s="182">
        <v>28</v>
      </c>
      <c r="B34" s="16" t="s">
        <v>206</v>
      </c>
      <c r="C34" s="17" t="s">
        <v>207</v>
      </c>
      <c r="D34" s="46"/>
      <c r="E34" s="46"/>
      <c r="F34" s="46"/>
      <c r="G34" s="46"/>
      <c r="H34" s="46"/>
      <c r="I34" s="46"/>
      <c r="J34" s="46"/>
      <c r="K34" s="46"/>
      <c r="L34" s="46"/>
      <c r="M34" s="145" t="e">
        <f t="shared" si="3"/>
        <v>#DIV/0!</v>
      </c>
      <c r="N34" s="46">
        <v>10</v>
      </c>
      <c r="O34" s="46">
        <v>10</v>
      </c>
      <c r="P34" s="46"/>
      <c r="Q34" s="46"/>
      <c r="R34" s="46"/>
      <c r="S34" s="46"/>
      <c r="T34" s="46"/>
      <c r="U34" s="145">
        <f t="shared" si="4"/>
        <v>10</v>
      </c>
      <c r="V34" s="46">
        <v>10</v>
      </c>
      <c r="W34" s="46"/>
      <c r="X34" s="46"/>
      <c r="Y34" s="145">
        <f t="shared" si="0"/>
        <v>10</v>
      </c>
      <c r="Z34" s="46">
        <v>8</v>
      </c>
      <c r="AA34" s="46">
        <v>7</v>
      </c>
      <c r="AB34" s="46"/>
      <c r="AC34" s="145">
        <f t="shared" si="1"/>
        <v>7.5</v>
      </c>
      <c r="AD34" s="136">
        <f t="shared" si="5"/>
        <v>9.16</v>
      </c>
      <c r="AE34" s="46">
        <f t="shared" si="6"/>
        <v>7.32</v>
      </c>
      <c r="AF34" s="14">
        <v>4</v>
      </c>
      <c r="AG34" s="14">
        <f t="shared" si="7"/>
        <v>0.8</v>
      </c>
      <c r="AH34" s="46">
        <f t="shared" si="8"/>
        <v>8.1199999999999992</v>
      </c>
    </row>
    <row r="35" spans="1:34" s="43" customFormat="1" ht="15">
      <c r="A35" s="182">
        <v>29</v>
      </c>
      <c r="B35" s="46"/>
      <c r="C35" s="53"/>
      <c r="D35" s="46"/>
      <c r="E35" s="46"/>
      <c r="F35" s="46"/>
      <c r="G35" s="46"/>
      <c r="H35" s="46"/>
      <c r="I35" s="46"/>
      <c r="J35" s="46"/>
      <c r="K35" s="46"/>
      <c r="L35" s="46"/>
      <c r="M35" s="145" t="e">
        <f t="shared" si="3"/>
        <v>#DIV/0!</v>
      </c>
      <c r="N35" s="46"/>
      <c r="O35" s="46"/>
      <c r="P35" s="46"/>
      <c r="Q35" s="46"/>
      <c r="R35" s="46"/>
      <c r="S35" s="46"/>
      <c r="T35" s="46"/>
      <c r="U35" s="145" t="e">
        <f t="shared" si="4"/>
        <v>#DIV/0!</v>
      </c>
      <c r="V35" s="46"/>
      <c r="W35" s="46"/>
      <c r="X35" s="46"/>
      <c r="Y35" s="145" t="e">
        <f t="shared" si="0"/>
        <v>#DIV/0!</v>
      </c>
      <c r="Z35" s="46"/>
      <c r="AA35" s="46"/>
      <c r="AB35" s="46"/>
      <c r="AC35" s="145" t="e">
        <f t="shared" si="1"/>
        <v>#DIV/0!</v>
      </c>
      <c r="AD35" s="136" t="e">
        <f>TRUNC(AVERAGE(M35,U35,Y35,AC35),2)</f>
        <v>#DIV/0!</v>
      </c>
      <c r="AE35" s="46" t="e">
        <f t="shared" si="6"/>
        <v>#DIV/0!</v>
      </c>
      <c r="AF35" s="14"/>
      <c r="AG35" s="14">
        <f t="shared" si="7"/>
        <v>0</v>
      </c>
      <c r="AH35" s="46" t="e">
        <f t="shared" si="8"/>
        <v>#DIV/0!</v>
      </c>
    </row>
    <row r="36" spans="1:34" s="43" customFormat="1" ht="15">
      <c r="A36" s="182">
        <v>30</v>
      </c>
      <c r="B36" s="46"/>
      <c r="C36" s="53"/>
      <c r="D36" s="46"/>
      <c r="E36" s="46"/>
      <c r="F36" s="46"/>
      <c r="G36" s="46"/>
      <c r="H36" s="46"/>
      <c r="I36" s="46"/>
      <c r="J36" s="46"/>
      <c r="K36" s="46"/>
      <c r="L36" s="46"/>
      <c r="M36" s="145" t="e">
        <f t="shared" si="3"/>
        <v>#DIV/0!</v>
      </c>
      <c r="N36" s="46"/>
      <c r="O36" s="46"/>
      <c r="P36" s="46"/>
      <c r="Q36" s="46"/>
      <c r="R36" s="46"/>
      <c r="S36" s="46"/>
      <c r="T36" s="46"/>
      <c r="U36" s="145" t="e">
        <f t="shared" si="4"/>
        <v>#DIV/0!</v>
      </c>
      <c r="V36" s="46"/>
      <c r="W36" s="46"/>
      <c r="X36" s="46"/>
      <c r="Y36" s="145" t="e">
        <f t="shared" si="0"/>
        <v>#DIV/0!</v>
      </c>
      <c r="Z36" s="46"/>
      <c r="AA36" s="46"/>
      <c r="AB36" s="46"/>
      <c r="AC36" s="145" t="e">
        <f t="shared" si="1"/>
        <v>#DIV/0!</v>
      </c>
      <c r="AD36" s="136" t="e">
        <f>TRUNC(AVERAGE(M36,U36,Y36,AC36),2)</f>
        <v>#DIV/0!</v>
      </c>
      <c r="AE36" s="46" t="e">
        <f t="shared" si="6"/>
        <v>#DIV/0!</v>
      </c>
      <c r="AF36" s="14"/>
      <c r="AG36" s="14">
        <f t="shared" si="7"/>
        <v>0</v>
      </c>
      <c r="AH36" s="46" t="e">
        <f t="shared" si="8"/>
        <v>#DIV/0!</v>
      </c>
    </row>
    <row r="37" spans="1:34" s="43" customFormat="1" ht="15">
      <c r="A37" s="182">
        <v>31</v>
      </c>
      <c r="B37" s="46"/>
      <c r="C37" s="53"/>
      <c r="D37" s="46"/>
      <c r="E37" s="46"/>
      <c r="F37" s="46"/>
      <c r="G37" s="46"/>
      <c r="H37" s="46"/>
      <c r="I37" s="46"/>
      <c r="J37" s="46"/>
      <c r="K37" s="46"/>
      <c r="L37" s="46"/>
      <c r="M37" s="145" t="e">
        <f t="shared" si="3"/>
        <v>#DIV/0!</v>
      </c>
      <c r="N37" s="46"/>
      <c r="O37" s="46"/>
      <c r="P37" s="46"/>
      <c r="Q37" s="46"/>
      <c r="R37" s="46"/>
      <c r="S37" s="46"/>
      <c r="T37" s="46"/>
      <c r="U37" s="145" t="e">
        <f t="shared" si="4"/>
        <v>#DIV/0!</v>
      </c>
      <c r="V37" s="46"/>
      <c r="W37" s="46"/>
      <c r="X37" s="46"/>
      <c r="Y37" s="145" t="e">
        <f t="shared" si="0"/>
        <v>#DIV/0!</v>
      </c>
      <c r="Z37" s="46"/>
      <c r="AA37" s="46"/>
      <c r="AB37" s="46"/>
      <c r="AC37" s="145" t="e">
        <f t="shared" si="1"/>
        <v>#DIV/0!</v>
      </c>
      <c r="AD37" s="136" t="e">
        <f>TRUNC(AVERAGE(M37,U37,Y37,AC37),2)</f>
        <v>#DIV/0!</v>
      </c>
      <c r="AE37" s="46" t="e">
        <f t="shared" si="6"/>
        <v>#DIV/0!</v>
      </c>
      <c r="AF37" s="14"/>
      <c r="AG37" s="14">
        <f t="shared" si="7"/>
        <v>0</v>
      </c>
      <c r="AH37" s="46" t="e">
        <f t="shared" si="8"/>
        <v>#DIV/0!</v>
      </c>
    </row>
    <row r="38" spans="1:34" s="43" customFormat="1" ht="15">
      <c r="A38" s="182">
        <v>32</v>
      </c>
      <c r="B38" s="46"/>
      <c r="C38" s="53"/>
      <c r="D38" s="46"/>
      <c r="E38" s="46"/>
      <c r="F38" s="46"/>
      <c r="G38" s="46"/>
      <c r="H38" s="46"/>
      <c r="I38" s="46"/>
      <c r="J38" s="46"/>
      <c r="K38" s="46"/>
      <c r="L38" s="46"/>
      <c r="M38" s="145" t="e">
        <f t="shared" si="3"/>
        <v>#DIV/0!</v>
      </c>
      <c r="N38" s="46"/>
      <c r="O38" s="46"/>
      <c r="P38" s="46"/>
      <c r="Q38" s="46"/>
      <c r="R38" s="46"/>
      <c r="S38" s="46"/>
      <c r="T38" s="46"/>
      <c r="U38" s="145" t="e">
        <f t="shared" si="4"/>
        <v>#DIV/0!</v>
      </c>
      <c r="V38" s="46"/>
      <c r="W38" s="46"/>
      <c r="X38" s="46"/>
      <c r="Y38" s="145" t="e">
        <f t="shared" si="0"/>
        <v>#DIV/0!</v>
      </c>
      <c r="Z38" s="46"/>
      <c r="AA38" s="46"/>
      <c r="AB38" s="46"/>
      <c r="AC38" s="145" t="e">
        <f t="shared" si="1"/>
        <v>#DIV/0!</v>
      </c>
      <c r="AD38" s="136" t="e">
        <f>TRUNC(AVERAGE(M38,U38,Y38,AC38),2)</f>
        <v>#DIV/0!</v>
      </c>
      <c r="AE38" s="46" t="e">
        <f t="shared" si="6"/>
        <v>#DIV/0!</v>
      </c>
      <c r="AF38" s="14"/>
      <c r="AG38" s="14">
        <f t="shared" si="7"/>
        <v>0</v>
      </c>
      <c r="AH38" s="46" t="e">
        <f t="shared" si="8"/>
        <v>#DIV/0!</v>
      </c>
    </row>
    <row r="39" spans="1:34" s="43" customFormat="1" ht="15">
      <c r="A39" s="182">
        <v>33</v>
      </c>
      <c r="B39" s="46"/>
      <c r="C39" s="53"/>
      <c r="D39" s="46"/>
      <c r="E39" s="46"/>
      <c r="F39" s="46"/>
      <c r="G39" s="46"/>
      <c r="H39" s="46"/>
      <c r="I39" s="46"/>
      <c r="J39" s="46"/>
      <c r="K39" s="46"/>
      <c r="L39" s="46"/>
      <c r="M39" s="145" t="e">
        <f t="shared" si="3"/>
        <v>#DIV/0!</v>
      </c>
      <c r="N39" s="46"/>
      <c r="O39" s="46"/>
      <c r="P39" s="46"/>
      <c r="Q39" s="46"/>
      <c r="R39" s="46"/>
      <c r="S39" s="46"/>
      <c r="T39" s="46"/>
      <c r="U39" s="145" t="e">
        <f t="shared" si="4"/>
        <v>#DIV/0!</v>
      </c>
      <c r="V39" s="46"/>
      <c r="W39" s="46"/>
      <c r="X39" s="46"/>
      <c r="Y39" s="145" t="e">
        <f t="shared" si="0"/>
        <v>#DIV/0!</v>
      </c>
      <c r="Z39" s="46"/>
      <c r="AA39" s="46"/>
      <c r="AB39" s="46"/>
      <c r="AC39" s="145" t="e">
        <f t="shared" si="1"/>
        <v>#DIV/0!</v>
      </c>
      <c r="AD39" s="136" t="e">
        <f>TRUNC(AVERAGE(M39,U39,Y39,AC39),2)</f>
        <v>#DIV/0!</v>
      </c>
      <c r="AE39" s="46" t="e">
        <f t="shared" si="6"/>
        <v>#DIV/0!</v>
      </c>
      <c r="AF39" s="14"/>
      <c r="AG39" s="14">
        <f t="shared" si="7"/>
        <v>0</v>
      </c>
      <c r="AH39" s="46" t="e">
        <f t="shared" si="8"/>
        <v>#DIV/0!</v>
      </c>
    </row>
    <row r="40" spans="1:34" s="43" customFormat="1" ht="15">
      <c r="A40" s="180"/>
      <c r="M40" s="10"/>
      <c r="U40" s="10"/>
      <c r="Y40" s="10"/>
      <c r="AC40" s="10"/>
      <c r="AD40" s="142"/>
      <c r="AE40" s="10"/>
      <c r="AF40" s="10"/>
      <c r="AG40" s="10"/>
    </row>
    <row r="41" spans="1:34" s="43" customFormat="1" ht="15">
      <c r="A41" s="180"/>
      <c r="M41" s="10"/>
      <c r="U41" s="10"/>
      <c r="Y41" s="10"/>
      <c r="AC41" s="10"/>
      <c r="AD41" s="142"/>
      <c r="AE41" s="10"/>
      <c r="AF41" s="10"/>
      <c r="AG41" s="10"/>
    </row>
    <row r="42" spans="1:34" s="43" customFormat="1" ht="15">
      <c r="A42" s="180"/>
      <c r="M42" s="10"/>
      <c r="U42" s="10"/>
      <c r="Y42" s="10"/>
      <c r="AC42" s="10"/>
      <c r="AD42" s="142"/>
      <c r="AE42" s="10"/>
      <c r="AF42" s="10"/>
      <c r="AG42" s="10"/>
    </row>
    <row r="43" spans="1:34" s="43" customFormat="1" ht="15">
      <c r="A43" s="180"/>
      <c r="M43" s="10"/>
      <c r="U43" s="10"/>
      <c r="Y43" s="10"/>
      <c r="AC43" s="10"/>
      <c r="AD43" s="142"/>
      <c r="AE43" s="10"/>
      <c r="AF43" s="10"/>
      <c r="AG43" s="10"/>
    </row>
    <row r="44" spans="1:34" s="43" customFormat="1" ht="15">
      <c r="A44" s="180"/>
      <c r="M44" s="10"/>
      <c r="U44" s="10"/>
      <c r="Y44" s="10"/>
      <c r="AC44" s="10"/>
      <c r="AD44" s="142"/>
      <c r="AE44" s="10"/>
      <c r="AF44" s="10"/>
      <c r="AG44" s="10"/>
    </row>
    <row r="45" spans="1:34" s="43" customFormat="1" ht="15">
      <c r="A45" s="180"/>
      <c r="M45" s="10"/>
      <c r="U45" s="10"/>
      <c r="Y45" s="10"/>
      <c r="AC45" s="10"/>
      <c r="AD45" s="142"/>
      <c r="AE45" s="10"/>
      <c r="AF45" s="10"/>
      <c r="AG45" s="10"/>
    </row>
    <row r="46" spans="1:34" s="43" customFormat="1" ht="15">
      <c r="A46" s="180"/>
      <c r="M46" s="10"/>
      <c r="U46" s="10"/>
      <c r="Y46" s="10"/>
      <c r="AC46" s="10"/>
      <c r="AD46" s="142"/>
      <c r="AE46" s="10"/>
      <c r="AF46" s="10"/>
      <c r="AG46" s="10"/>
    </row>
    <row r="47" spans="1:34" s="43" customFormat="1" ht="15">
      <c r="A47" s="180"/>
      <c r="M47" s="10"/>
      <c r="U47" s="10"/>
      <c r="Y47" s="10"/>
      <c r="AC47" s="10"/>
      <c r="AD47" s="142"/>
      <c r="AE47" s="10"/>
      <c r="AF47" s="10"/>
      <c r="AG47" s="10"/>
    </row>
    <row r="48" spans="1:34" s="43" customFormat="1" ht="15">
      <c r="A48" s="180"/>
      <c r="M48" s="10"/>
      <c r="U48" s="10"/>
      <c r="Y48" s="10"/>
      <c r="AC48" s="10"/>
      <c r="AD48" s="142"/>
      <c r="AE48" s="10"/>
      <c r="AF48" s="10"/>
      <c r="AG48" s="10"/>
    </row>
    <row r="49" spans="1:33" s="43" customFormat="1" ht="15">
      <c r="A49" s="180"/>
      <c r="M49" s="10"/>
      <c r="U49" s="10"/>
      <c r="Y49" s="10"/>
      <c r="AC49" s="10"/>
      <c r="AD49" s="142"/>
      <c r="AE49" s="10"/>
      <c r="AF49" s="10"/>
      <c r="AG49" s="10"/>
    </row>
    <row r="50" spans="1:33" s="43" customFormat="1" ht="15">
      <c r="A50" s="180"/>
      <c r="M50" s="10"/>
      <c r="U50" s="10"/>
      <c r="Y50" s="10"/>
      <c r="AC50" s="10"/>
      <c r="AD50" s="142"/>
      <c r="AE50" s="10"/>
      <c r="AF50" s="10"/>
      <c r="AG50" s="10"/>
    </row>
    <row r="51" spans="1:33" s="43" customFormat="1" ht="15">
      <c r="A51" s="180"/>
      <c r="M51" s="10"/>
      <c r="U51" s="10"/>
      <c r="Y51" s="10"/>
      <c r="AC51" s="10"/>
      <c r="AD51" s="142"/>
      <c r="AE51" s="10"/>
      <c r="AF51" s="10"/>
      <c r="AG51" s="10"/>
    </row>
    <row r="52" spans="1:33" s="43" customFormat="1" ht="15">
      <c r="A52" s="180"/>
      <c r="M52" s="10"/>
      <c r="U52" s="10"/>
      <c r="Y52" s="10"/>
      <c r="AC52" s="10"/>
      <c r="AD52" s="142"/>
      <c r="AE52" s="10"/>
      <c r="AF52" s="10"/>
      <c r="AG52" s="10"/>
    </row>
    <row r="53" spans="1:33" s="43" customFormat="1" ht="15">
      <c r="A53" s="180"/>
      <c r="M53" s="10"/>
      <c r="U53" s="10"/>
      <c r="Y53" s="10"/>
      <c r="AC53" s="10"/>
      <c r="AD53" s="142"/>
      <c r="AE53" s="10"/>
      <c r="AF53" s="10"/>
      <c r="AG53" s="10"/>
    </row>
    <row r="54" spans="1:33" s="43" customFormat="1" ht="15">
      <c r="A54" s="180"/>
      <c r="M54" s="10"/>
      <c r="U54" s="10"/>
      <c r="Y54" s="10"/>
      <c r="AC54" s="10"/>
      <c r="AD54" s="142"/>
      <c r="AE54" s="10"/>
      <c r="AF54" s="10"/>
      <c r="AG54" s="10"/>
    </row>
    <row r="55" spans="1:33" s="43" customFormat="1" ht="15">
      <c r="A55" s="180"/>
      <c r="M55" s="10"/>
      <c r="U55" s="10"/>
      <c r="Y55" s="10"/>
      <c r="AC55" s="10"/>
      <c r="AD55" s="142"/>
      <c r="AE55" s="10"/>
      <c r="AF55" s="10"/>
      <c r="AG55" s="10"/>
    </row>
    <row r="56" spans="1:33" s="43" customFormat="1" ht="15">
      <c r="A56" s="180"/>
      <c r="M56" s="10"/>
      <c r="U56" s="10"/>
      <c r="Y56" s="10"/>
      <c r="AC56" s="10"/>
      <c r="AD56" s="142"/>
      <c r="AE56" s="10"/>
      <c r="AF56" s="10"/>
      <c r="AG56" s="10"/>
    </row>
    <row r="57" spans="1:33" s="43" customFormat="1" ht="15">
      <c r="A57" s="180"/>
      <c r="M57" s="10"/>
      <c r="U57" s="10"/>
      <c r="Y57" s="10"/>
      <c r="AC57" s="10"/>
      <c r="AD57" s="142"/>
      <c r="AE57" s="10"/>
      <c r="AF57" s="10"/>
      <c r="AG57" s="10"/>
    </row>
    <row r="58" spans="1:33" s="43" customFormat="1" ht="15">
      <c r="A58" s="180"/>
      <c r="M58" s="10"/>
      <c r="U58" s="10"/>
      <c r="Y58" s="10"/>
      <c r="AC58" s="10"/>
      <c r="AD58" s="142"/>
      <c r="AE58" s="10"/>
      <c r="AF58" s="10"/>
      <c r="AG58" s="10"/>
    </row>
    <row r="59" spans="1:33" s="43" customFormat="1" ht="15">
      <c r="A59" s="180"/>
      <c r="M59" s="10"/>
      <c r="U59" s="10"/>
      <c r="Y59" s="10"/>
      <c r="AC59" s="10"/>
      <c r="AD59" s="142"/>
      <c r="AE59" s="10"/>
      <c r="AF59" s="10"/>
      <c r="AG59" s="10"/>
    </row>
    <row r="60" spans="1:33" s="43" customFormat="1" ht="15">
      <c r="A60" s="180"/>
      <c r="M60" s="10"/>
      <c r="U60" s="10"/>
      <c r="Y60" s="10"/>
      <c r="AC60" s="10"/>
      <c r="AD60" s="142"/>
      <c r="AE60" s="10"/>
      <c r="AF60" s="10"/>
      <c r="AG60" s="10"/>
    </row>
    <row r="61" spans="1:33" s="43" customFormat="1" ht="15">
      <c r="A61" s="180"/>
      <c r="M61" s="10"/>
      <c r="U61" s="10"/>
      <c r="Y61" s="10"/>
      <c r="AC61" s="10"/>
      <c r="AD61" s="142"/>
      <c r="AE61" s="10"/>
      <c r="AF61" s="10"/>
      <c r="AG61" s="10"/>
    </row>
    <row r="62" spans="1:33" s="43" customFormat="1" ht="15">
      <c r="A62" s="180"/>
      <c r="M62" s="10"/>
      <c r="U62" s="10"/>
      <c r="Y62" s="10"/>
      <c r="AC62" s="10"/>
      <c r="AD62" s="142"/>
      <c r="AE62" s="10"/>
      <c r="AF62" s="10"/>
      <c r="AG62" s="10"/>
    </row>
    <row r="63" spans="1:33" s="43" customFormat="1" ht="15">
      <c r="A63" s="180"/>
      <c r="M63" s="10"/>
      <c r="U63" s="10"/>
      <c r="Y63" s="10"/>
      <c r="AC63" s="10"/>
      <c r="AD63" s="142"/>
      <c r="AE63" s="10"/>
      <c r="AF63" s="10"/>
      <c r="AG63" s="10"/>
    </row>
    <row r="64" spans="1:33" s="43" customFormat="1" ht="15">
      <c r="A64" s="180"/>
      <c r="M64" s="10"/>
      <c r="U64" s="10"/>
      <c r="Y64" s="10"/>
      <c r="AC64" s="10"/>
      <c r="AD64" s="142"/>
      <c r="AE64" s="10"/>
      <c r="AF64" s="10"/>
      <c r="AG64" s="10"/>
    </row>
    <row r="65" spans="1:33" s="43" customFormat="1" ht="15">
      <c r="A65" s="180"/>
      <c r="M65" s="10"/>
      <c r="U65" s="10"/>
      <c r="Y65" s="10"/>
      <c r="AC65" s="10"/>
      <c r="AD65" s="142"/>
      <c r="AE65" s="10"/>
      <c r="AF65" s="10"/>
      <c r="AG65" s="10"/>
    </row>
    <row r="66" spans="1:33" s="43" customFormat="1" ht="15">
      <c r="A66" s="180"/>
      <c r="M66" s="10"/>
      <c r="U66" s="10"/>
      <c r="Y66" s="10"/>
      <c r="AC66" s="10"/>
      <c r="AD66" s="142"/>
      <c r="AE66" s="10"/>
      <c r="AF66" s="10"/>
      <c r="AG66" s="10"/>
    </row>
    <row r="67" spans="1:33" s="43" customFormat="1" ht="15">
      <c r="A67" s="180"/>
      <c r="M67" s="10"/>
      <c r="U67" s="10"/>
      <c r="Y67" s="10"/>
      <c r="AC67" s="10"/>
      <c r="AD67" s="142"/>
      <c r="AE67" s="10"/>
      <c r="AF67" s="10"/>
      <c r="AG67" s="10"/>
    </row>
    <row r="68" spans="1:33" s="43" customFormat="1" ht="15">
      <c r="A68" s="180"/>
      <c r="M68" s="10"/>
      <c r="U68" s="10"/>
      <c r="Y68" s="10"/>
      <c r="AC68" s="10"/>
      <c r="AD68" s="142"/>
      <c r="AE68" s="10"/>
      <c r="AF68" s="10"/>
      <c r="AG68" s="10"/>
    </row>
    <row r="69" spans="1:33" s="43" customFormat="1" ht="15">
      <c r="A69" s="180"/>
      <c r="M69" s="10"/>
      <c r="U69" s="10"/>
      <c r="Y69" s="10"/>
      <c r="AC69" s="10"/>
      <c r="AD69" s="142"/>
      <c r="AE69" s="10"/>
      <c r="AF69" s="10"/>
      <c r="AG69" s="10"/>
    </row>
    <row r="70" spans="1:33" s="43" customFormat="1" ht="15">
      <c r="A70" s="180"/>
      <c r="M70" s="10"/>
      <c r="U70" s="10"/>
      <c r="Y70" s="10"/>
      <c r="AC70" s="10"/>
      <c r="AD70" s="142"/>
      <c r="AE70" s="10"/>
      <c r="AF70" s="10"/>
      <c r="AG70" s="10"/>
    </row>
    <row r="71" spans="1:33" s="43" customFormat="1" ht="15">
      <c r="A71" s="180"/>
      <c r="M71" s="10"/>
      <c r="U71" s="10"/>
      <c r="Y71" s="10"/>
      <c r="AC71" s="10"/>
      <c r="AD71" s="142"/>
      <c r="AE71" s="10"/>
      <c r="AF71" s="10"/>
      <c r="AG71" s="10"/>
    </row>
    <row r="72" spans="1:33" s="43" customFormat="1" ht="15">
      <c r="A72" s="180"/>
      <c r="M72" s="10"/>
      <c r="U72" s="10"/>
      <c r="Y72" s="10"/>
      <c r="AC72" s="10"/>
      <c r="AD72" s="142"/>
      <c r="AE72" s="10"/>
      <c r="AF72" s="10"/>
      <c r="AG72" s="10"/>
    </row>
    <row r="73" spans="1:33" s="43" customFormat="1" ht="15">
      <c r="A73" s="180"/>
      <c r="M73" s="10"/>
      <c r="U73" s="10"/>
      <c r="Y73" s="10"/>
      <c r="AC73" s="10"/>
      <c r="AD73" s="142"/>
      <c r="AE73" s="10"/>
      <c r="AF73" s="10"/>
      <c r="AG73" s="10"/>
    </row>
    <row r="74" spans="1:33" s="43" customFormat="1" ht="15">
      <c r="A74" s="180"/>
      <c r="M74" s="10"/>
      <c r="U74" s="10"/>
      <c r="Y74" s="10"/>
      <c r="AC74" s="10"/>
      <c r="AD74" s="142"/>
      <c r="AE74" s="10"/>
      <c r="AF74" s="10"/>
      <c r="AG74" s="10"/>
    </row>
    <row r="75" spans="1:33" s="43" customFormat="1" ht="15">
      <c r="A75" s="180"/>
      <c r="M75" s="10"/>
      <c r="U75" s="10"/>
      <c r="Y75" s="10"/>
      <c r="AC75" s="10"/>
      <c r="AD75" s="142"/>
      <c r="AE75" s="10"/>
      <c r="AF75" s="10"/>
      <c r="AG75" s="10"/>
    </row>
    <row r="76" spans="1:33" s="43" customFormat="1" ht="15">
      <c r="A76" s="180"/>
      <c r="M76" s="10"/>
      <c r="U76" s="10"/>
      <c r="Y76" s="10"/>
      <c r="AC76" s="10"/>
      <c r="AD76" s="142"/>
      <c r="AE76" s="10"/>
      <c r="AF76" s="10"/>
      <c r="AG76" s="10"/>
    </row>
    <row r="77" spans="1:33" s="43" customFormat="1" ht="15">
      <c r="A77" s="180"/>
      <c r="M77" s="10"/>
      <c r="U77" s="10"/>
      <c r="Y77" s="10"/>
      <c r="AC77" s="10"/>
      <c r="AD77" s="142"/>
      <c r="AE77" s="10"/>
      <c r="AF77" s="10"/>
      <c r="AG77" s="10"/>
    </row>
    <row r="78" spans="1:33" s="43" customFormat="1" ht="15">
      <c r="A78" s="180"/>
      <c r="M78" s="10"/>
      <c r="U78" s="10"/>
      <c r="Y78" s="10"/>
      <c r="AC78" s="10"/>
      <c r="AD78" s="142"/>
      <c r="AE78" s="10"/>
      <c r="AF78" s="10"/>
      <c r="AG78" s="10"/>
    </row>
    <row r="79" spans="1:33" s="43" customFormat="1" ht="15">
      <c r="A79" s="180"/>
      <c r="M79" s="10"/>
      <c r="U79" s="10"/>
      <c r="Y79" s="10"/>
      <c r="AC79" s="10"/>
      <c r="AD79" s="142"/>
      <c r="AE79" s="10"/>
      <c r="AF79" s="10"/>
      <c r="AG79" s="10"/>
    </row>
    <row r="80" spans="1:33" s="43" customFormat="1" ht="15">
      <c r="A80" s="180"/>
      <c r="M80" s="10"/>
      <c r="U80" s="10"/>
      <c r="Y80" s="10"/>
      <c r="AC80" s="10"/>
      <c r="AD80" s="142"/>
      <c r="AE80" s="10"/>
      <c r="AF80" s="10"/>
      <c r="AG80" s="10"/>
    </row>
    <row r="81" spans="1:33" s="43" customFormat="1" ht="15">
      <c r="A81" s="180"/>
      <c r="M81" s="10"/>
      <c r="U81" s="10"/>
      <c r="Y81" s="10"/>
      <c r="AC81" s="10"/>
      <c r="AD81" s="142"/>
      <c r="AE81" s="10"/>
      <c r="AF81" s="10"/>
      <c r="AG81" s="10"/>
    </row>
    <row r="82" spans="1:33" s="43" customFormat="1" ht="15">
      <c r="A82" s="180"/>
      <c r="M82" s="10"/>
      <c r="U82" s="10"/>
      <c r="Y82" s="10"/>
      <c r="AC82" s="10"/>
      <c r="AD82" s="142"/>
      <c r="AE82" s="10"/>
      <c r="AF82" s="10"/>
      <c r="AG82" s="10"/>
    </row>
    <row r="83" spans="1:33" s="43" customFormat="1" ht="15">
      <c r="A83" s="180"/>
      <c r="M83" s="10"/>
      <c r="U83" s="10"/>
      <c r="Y83" s="10"/>
      <c r="AC83" s="10"/>
      <c r="AD83" s="142"/>
      <c r="AE83" s="10"/>
      <c r="AF83" s="10"/>
      <c r="AG83" s="10"/>
    </row>
    <row r="84" spans="1:33" s="43" customFormat="1" ht="15">
      <c r="A84" s="180"/>
      <c r="M84" s="10"/>
      <c r="U84" s="10"/>
      <c r="Y84" s="10"/>
      <c r="AC84" s="10"/>
      <c r="AD84" s="142"/>
      <c r="AE84" s="10"/>
      <c r="AF84" s="10"/>
      <c r="AG84" s="10"/>
    </row>
    <row r="85" spans="1:33" s="43" customFormat="1" ht="15">
      <c r="A85" s="180"/>
      <c r="M85" s="10"/>
      <c r="U85" s="10"/>
      <c r="Y85" s="10"/>
      <c r="AC85" s="10"/>
      <c r="AD85" s="142"/>
      <c r="AE85" s="10"/>
      <c r="AF85" s="10"/>
      <c r="AG85" s="10"/>
    </row>
    <row r="86" spans="1:33" s="43" customFormat="1" ht="15">
      <c r="A86" s="180"/>
      <c r="M86" s="10"/>
      <c r="U86" s="10"/>
      <c r="Y86" s="10"/>
      <c r="AC86" s="10"/>
      <c r="AD86" s="142"/>
      <c r="AE86" s="10"/>
      <c r="AF86" s="10"/>
      <c r="AG86" s="10"/>
    </row>
    <row r="87" spans="1:33" s="43" customFormat="1" ht="15">
      <c r="A87" s="180"/>
      <c r="M87" s="10"/>
      <c r="U87" s="10"/>
      <c r="Y87" s="10"/>
      <c r="AC87" s="10"/>
      <c r="AD87" s="142"/>
      <c r="AE87" s="10"/>
      <c r="AF87" s="10"/>
      <c r="AG87" s="10"/>
    </row>
    <row r="88" spans="1:33" s="43" customFormat="1" ht="15">
      <c r="A88" s="180"/>
      <c r="M88" s="10"/>
      <c r="U88" s="10"/>
      <c r="Y88" s="10"/>
      <c r="AC88" s="10"/>
      <c r="AD88" s="142"/>
      <c r="AE88" s="10"/>
      <c r="AF88" s="10"/>
      <c r="AG88" s="10"/>
    </row>
    <row r="89" spans="1:33" s="43" customFormat="1" ht="15">
      <c r="A89" s="180"/>
      <c r="M89" s="10"/>
      <c r="U89" s="10"/>
      <c r="Y89" s="10"/>
      <c r="AC89" s="10"/>
      <c r="AD89" s="142"/>
      <c r="AE89" s="10"/>
      <c r="AF89" s="10"/>
      <c r="AG89" s="10"/>
    </row>
    <row r="90" spans="1:33" s="43" customFormat="1" ht="15">
      <c r="A90" s="180"/>
      <c r="M90" s="10"/>
      <c r="U90" s="10"/>
      <c r="Y90" s="10"/>
      <c r="AC90" s="10"/>
      <c r="AD90" s="142"/>
      <c r="AE90" s="10"/>
      <c r="AF90" s="10"/>
      <c r="AG90" s="10"/>
    </row>
    <row r="91" spans="1:33" s="43" customFormat="1" ht="15">
      <c r="A91" s="180"/>
      <c r="M91" s="10"/>
      <c r="U91" s="10"/>
      <c r="Y91" s="10"/>
      <c r="AC91" s="10"/>
      <c r="AD91" s="142"/>
      <c r="AE91" s="10"/>
      <c r="AF91" s="10"/>
      <c r="AG91" s="10"/>
    </row>
    <row r="92" spans="1:33" s="43" customFormat="1" ht="15">
      <c r="A92" s="180"/>
      <c r="M92" s="10"/>
      <c r="U92" s="10"/>
      <c r="Y92" s="10"/>
      <c r="AC92" s="10"/>
      <c r="AD92" s="142"/>
      <c r="AE92" s="10"/>
      <c r="AF92" s="10"/>
      <c r="AG92" s="10"/>
    </row>
    <row r="93" spans="1:33" s="43" customFormat="1" ht="15">
      <c r="A93" s="180"/>
      <c r="M93" s="10"/>
      <c r="U93" s="10"/>
      <c r="Y93" s="10"/>
      <c r="AC93" s="10"/>
      <c r="AD93" s="142"/>
      <c r="AE93" s="10"/>
      <c r="AF93" s="10"/>
      <c r="AG93" s="10"/>
    </row>
    <row r="94" spans="1:33" s="43" customFormat="1" ht="15">
      <c r="A94" s="180"/>
      <c r="M94" s="10"/>
      <c r="U94" s="10"/>
      <c r="Y94" s="10"/>
      <c r="AC94" s="10"/>
      <c r="AD94" s="142"/>
      <c r="AE94" s="10"/>
      <c r="AF94" s="10"/>
      <c r="AG94" s="10"/>
    </row>
    <row r="95" spans="1:33" s="43" customFormat="1" ht="15">
      <c r="A95" s="180"/>
      <c r="M95" s="10"/>
      <c r="U95" s="10"/>
      <c r="Y95" s="10"/>
      <c r="AC95" s="10"/>
      <c r="AD95" s="142"/>
      <c r="AE95" s="10"/>
      <c r="AF95" s="10"/>
      <c r="AG95" s="10"/>
    </row>
    <row r="96" spans="1:33" s="43" customFormat="1" ht="15">
      <c r="A96" s="180"/>
      <c r="M96" s="10"/>
      <c r="U96" s="10"/>
      <c r="Y96" s="10"/>
      <c r="AC96" s="10"/>
      <c r="AD96" s="142"/>
      <c r="AE96" s="10"/>
      <c r="AF96" s="10"/>
      <c r="AG96" s="10"/>
    </row>
    <row r="97" spans="1:33" s="43" customFormat="1" ht="15">
      <c r="A97" s="180"/>
      <c r="M97" s="10"/>
      <c r="U97" s="10"/>
      <c r="Y97" s="10"/>
      <c r="AC97" s="10"/>
      <c r="AD97" s="142"/>
      <c r="AE97" s="10"/>
      <c r="AF97" s="10"/>
      <c r="AG97" s="10"/>
    </row>
    <row r="98" spans="1:33" s="43" customFormat="1" ht="15">
      <c r="A98" s="180"/>
      <c r="M98" s="10"/>
      <c r="U98" s="10"/>
      <c r="Y98" s="10"/>
      <c r="AC98" s="10"/>
      <c r="AD98" s="142"/>
      <c r="AE98" s="10"/>
      <c r="AF98" s="10"/>
      <c r="AG98" s="10"/>
    </row>
    <row r="99" spans="1:33" s="43" customFormat="1" ht="15">
      <c r="A99" s="180"/>
      <c r="M99" s="10"/>
      <c r="U99" s="10"/>
      <c r="Y99" s="10"/>
      <c r="AC99" s="10"/>
      <c r="AD99" s="142"/>
      <c r="AE99" s="10"/>
      <c r="AF99" s="10"/>
      <c r="AG99" s="10"/>
    </row>
    <row r="100" spans="1:33" s="43" customFormat="1" ht="15">
      <c r="A100" s="180"/>
      <c r="M100" s="10"/>
      <c r="U100" s="10"/>
      <c r="Y100" s="10"/>
      <c r="AC100" s="10"/>
      <c r="AD100" s="142"/>
      <c r="AE100" s="10"/>
      <c r="AF100" s="10"/>
      <c r="AG100" s="10"/>
    </row>
    <row r="101" spans="1:33" s="43" customFormat="1" ht="15">
      <c r="A101" s="180"/>
      <c r="M101" s="10"/>
      <c r="U101" s="10"/>
      <c r="Y101" s="10"/>
      <c r="AC101" s="10"/>
      <c r="AD101" s="142"/>
      <c r="AE101" s="10"/>
      <c r="AF101" s="10"/>
      <c r="AG101" s="10"/>
    </row>
    <row r="102" spans="1:33" s="43" customFormat="1" ht="15">
      <c r="A102" s="180"/>
      <c r="M102" s="10"/>
      <c r="U102" s="10"/>
      <c r="Y102" s="10"/>
      <c r="AC102" s="10"/>
      <c r="AD102" s="142"/>
      <c r="AE102" s="10"/>
      <c r="AF102" s="10"/>
      <c r="AG102" s="10"/>
    </row>
    <row r="103" spans="1:33" s="43" customFormat="1" ht="15">
      <c r="A103" s="180"/>
      <c r="M103" s="10"/>
      <c r="U103" s="10"/>
      <c r="Y103" s="10"/>
      <c r="AC103" s="10"/>
      <c r="AD103" s="142"/>
      <c r="AE103" s="10"/>
      <c r="AF103" s="10"/>
      <c r="AG103" s="10"/>
    </row>
    <row r="104" spans="1:33" s="43" customFormat="1" ht="15">
      <c r="A104" s="180"/>
      <c r="M104" s="10"/>
      <c r="U104" s="10"/>
      <c r="Y104" s="10"/>
      <c r="AC104" s="10"/>
      <c r="AD104" s="142"/>
      <c r="AE104" s="10"/>
      <c r="AF104" s="10"/>
      <c r="AG104" s="10"/>
    </row>
    <row r="105" spans="1:33" s="43" customFormat="1" ht="15">
      <c r="A105" s="180"/>
      <c r="M105" s="10"/>
      <c r="U105" s="10"/>
      <c r="Y105" s="10"/>
      <c r="AC105" s="10"/>
      <c r="AD105" s="142"/>
      <c r="AE105" s="10"/>
      <c r="AF105" s="10"/>
      <c r="AG105" s="10"/>
    </row>
    <row r="106" spans="1:33" s="43" customFormat="1" ht="15">
      <c r="A106" s="180"/>
      <c r="M106" s="10"/>
      <c r="U106" s="10"/>
      <c r="Y106" s="10"/>
      <c r="AC106" s="10"/>
      <c r="AD106" s="142"/>
      <c r="AE106" s="10"/>
      <c r="AF106" s="10"/>
      <c r="AG106" s="10"/>
    </row>
    <row r="107" spans="1:33" s="43" customFormat="1" ht="15">
      <c r="A107" s="180"/>
      <c r="M107" s="10"/>
      <c r="U107" s="10"/>
      <c r="Y107" s="10"/>
      <c r="AC107" s="10"/>
      <c r="AD107" s="142"/>
      <c r="AE107" s="10"/>
      <c r="AF107" s="10"/>
      <c r="AG107" s="10"/>
    </row>
    <row r="108" spans="1:33" s="43" customFormat="1" ht="15">
      <c r="A108" s="180"/>
      <c r="M108" s="10"/>
      <c r="U108" s="10"/>
      <c r="Y108" s="10"/>
      <c r="AC108" s="10"/>
      <c r="AD108" s="142"/>
      <c r="AE108" s="10"/>
      <c r="AF108" s="10"/>
      <c r="AG108" s="10"/>
    </row>
    <row r="109" spans="1:33" s="43" customFormat="1" ht="15">
      <c r="A109" s="180"/>
      <c r="M109" s="10"/>
      <c r="U109" s="10"/>
      <c r="Y109" s="10"/>
      <c r="AC109" s="10"/>
      <c r="AD109" s="142"/>
      <c r="AE109" s="10"/>
      <c r="AF109" s="10"/>
      <c r="AG109" s="10"/>
    </row>
    <row r="110" spans="1:33" s="43" customFormat="1" ht="15">
      <c r="A110" s="180"/>
      <c r="M110" s="10"/>
      <c r="U110" s="10"/>
      <c r="Y110" s="10"/>
      <c r="AC110" s="10"/>
      <c r="AD110" s="142"/>
      <c r="AE110" s="10"/>
      <c r="AF110" s="10"/>
      <c r="AG110" s="10"/>
    </row>
    <row r="111" spans="1:33" s="43" customFormat="1" ht="15">
      <c r="A111" s="180"/>
      <c r="M111" s="10"/>
      <c r="U111" s="10"/>
      <c r="Y111" s="10"/>
      <c r="AC111" s="10"/>
      <c r="AD111" s="142"/>
      <c r="AE111" s="10"/>
      <c r="AF111" s="10"/>
      <c r="AG111" s="10"/>
    </row>
    <row r="112" spans="1:33" s="43" customFormat="1" ht="15">
      <c r="A112" s="180"/>
      <c r="M112" s="10"/>
      <c r="U112" s="10"/>
      <c r="Y112" s="10"/>
      <c r="AC112" s="10"/>
      <c r="AD112" s="142"/>
      <c r="AE112" s="10"/>
      <c r="AF112" s="10"/>
      <c r="AG112" s="10"/>
    </row>
    <row r="113" spans="1:33" s="43" customFormat="1" ht="15">
      <c r="A113" s="180"/>
      <c r="M113" s="10"/>
      <c r="U113" s="10"/>
      <c r="Y113" s="10"/>
      <c r="AC113" s="10"/>
      <c r="AD113" s="142"/>
      <c r="AE113" s="10"/>
      <c r="AF113" s="10"/>
      <c r="AG113" s="10"/>
    </row>
    <row r="114" spans="1:33" s="43" customFormat="1" ht="15">
      <c r="A114" s="180"/>
      <c r="M114" s="10"/>
      <c r="U114" s="10"/>
      <c r="Y114" s="10"/>
      <c r="AC114" s="10"/>
      <c r="AD114" s="142"/>
      <c r="AE114" s="10"/>
      <c r="AF114" s="10"/>
      <c r="AG114" s="10"/>
    </row>
    <row r="115" spans="1:33" s="43" customFormat="1" ht="15">
      <c r="A115" s="180"/>
      <c r="M115" s="10"/>
      <c r="U115" s="10"/>
      <c r="Y115" s="10"/>
      <c r="AC115" s="10"/>
      <c r="AD115" s="142"/>
      <c r="AE115" s="10"/>
      <c r="AF115" s="10"/>
      <c r="AG115" s="10"/>
    </row>
    <row r="116" spans="1:33" s="43" customFormat="1" ht="15">
      <c r="A116" s="180"/>
      <c r="M116" s="10"/>
      <c r="U116" s="10"/>
      <c r="Y116" s="10"/>
      <c r="AC116" s="10"/>
      <c r="AD116" s="142"/>
      <c r="AE116" s="10"/>
      <c r="AF116" s="10"/>
      <c r="AG116" s="10"/>
    </row>
    <row r="117" spans="1:33" s="43" customFormat="1" ht="15">
      <c r="A117" s="180"/>
      <c r="M117" s="10"/>
      <c r="U117" s="10"/>
      <c r="Y117" s="10"/>
      <c r="AC117" s="10"/>
      <c r="AD117" s="142"/>
      <c r="AE117" s="10"/>
      <c r="AF117" s="10"/>
      <c r="AG117" s="10"/>
    </row>
    <row r="118" spans="1:33" s="43" customFormat="1" ht="15">
      <c r="A118" s="180"/>
      <c r="M118" s="10"/>
      <c r="U118" s="10"/>
      <c r="Y118" s="10"/>
      <c r="AC118" s="10"/>
      <c r="AD118" s="142"/>
      <c r="AE118" s="10"/>
      <c r="AF118" s="10"/>
      <c r="AG118" s="10"/>
    </row>
    <row r="119" spans="1:33" s="43" customFormat="1" ht="15">
      <c r="A119" s="180"/>
      <c r="M119" s="10"/>
      <c r="U119" s="10"/>
      <c r="Y119" s="10"/>
      <c r="AC119" s="10"/>
      <c r="AD119" s="142"/>
      <c r="AE119" s="10"/>
      <c r="AF119" s="10"/>
      <c r="AG119" s="10"/>
    </row>
    <row r="120" spans="1:33" s="43" customFormat="1" ht="15">
      <c r="A120" s="180"/>
      <c r="M120" s="10"/>
      <c r="U120" s="10"/>
      <c r="Y120" s="10"/>
      <c r="AC120" s="10"/>
      <c r="AD120" s="142"/>
      <c r="AE120" s="10"/>
      <c r="AF120" s="10"/>
      <c r="AG120" s="10"/>
    </row>
    <row r="121" spans="1:33" s="43" customFormat="1" ht="15">
      <c r="A121" s="180"/>
      <c r="M121" s="10"/>
      <c r="U121" s="10"/>
      <c r="Y121" s="10"/>
      <c r="AC121" s="10"/>
      <c r="AD121" s="142"/>
      <c r="AE121" s="10"/>
      <c r="AF121" s="10"/>
      <c r="AG121" s="10"/>
    </row>
    <row r="122" spans="1:33" s="43" customFormat="1" ht="15">
      <c r="A122" s="180"/>
      <c r="M122" s="10"/>
      <c r="U122" s="10"/>
      <c r="Y122" s="10"/>
      <c r="AC122" s="10"/>
      <c r="AD122" s="142"/>
      <c r="AE122" s="10"/>
      <c r="AF122" s="10"/>
      <c r="AG122" s="10"/>
    </row>
    <row r="123" spans="1:33" s="43" customFormat="1" ht="15">
      <c r="A123" s="180"/>
      <c r="M123" s="10"/>
      <c r="U123" s="10"/>
      <c r="Y123" s="10"/>
      <c r="AC123" s="10"/>
      <c r="AD123" s="142"/>
      <c r="AE123" s="10"/>
      <c r="AF123" s="10"/>
      <c r="AG123" s="10"/>
    </row>
    <row r="124" spans="1:33" s="43" customFormat="1" ht="15">
      <c r="A124" s="180"/>
      <c r="M124" s="10"/>
      <c r="U124" s="10"/>
      <c r="Y124" s="10"/>
      <c r="AC124" s="10"/>
      <c r="AD124" s="142"/>
      <c r="AE124" s="10"/>
      <c r="AF124" s="10"/>
      <c r="AG124" s="10"/>
    </row>
    <row r="125" spans="1:33" s="43" customFormat="1" ht="15">
      <c r="A125" s="180"/>
      <c r="M125" s="10"/>
      <c r="U125" s="10"/>
      <c r="Y125" s="10"/>
      <c r="AC125" s="10"/>
      <c r="AD125" s="142"/>
      <c r="AE125" s="10"/>
      <c r="AF125" s="10"/>
      <c r="AG125" s="10"/>
    </row>
    <row r="126" spans="1:33" s="43" customFormat="1" ht="15">
      <c r="A126" s="180"/>
      <c r="M126" s="10"/>
      <c r="U126" s="10"/>
      <c r="Y126" s="10"/>
      <c r="AC126" s="10"/>
      <c r="AD126" s="142"/>
      <c r="AE126" s="10"/>
      <c r="AF126" s="10"/>
      <c r="AG126" s="10"/>
    </row>
    <row r="127" spans="1:33" s="43" customFormat="1" ht="15">
      <c r="A127" s="180"/>
      <c r="M127" s="10"/>
      <c r="U127" s="10"/>
      <c r="Y127" s="10"/>
      <c r="AC127" s="10"/>
      <c r="AD127" s="142"/>
      <c r="AE127" s="10"/>
      <c r="AF127" s="10"/>
      <c r="AG127" s="10"/>
    </row>
    <row r="128" spans="1:33" s="43" customFormat="1" ht="15">
      <c r="A128" s="180"/>
      <c r="M128" s="10"/>
      <c r="U128" s="10"/>
      <c r="Y128" s="10"/>
      <c r="AC128" s="10"/>
      <c r="AD128" s="142"/>
      <c r="AE128" s="10"/>
      <c r="AF128" s="10"/>
      <c r="AG128" s="10"/>
    </row>
    <row r="129" spans="1:33" s="43" customFormat="1" ht="15">
      <c r="A129" s="180"/>
      <c r="M129" s="10"/>
      <c r="U129" s="10"/>
      <c r="Y129" s="10"/>
      <c r="AC129" s="10"/>
      <c r="AD129" s="142"/>
      <c r="AE129" s="10"/>
      <c r="AF129" s="10"/>
      <c r="AG129" s="10"/>
    </row>
    <row r="130" spans="1:33" s="43" customFormat="1" ht="15">
      <c r="A130" s="180"/>
      <c r="M130" s="10"/>
      <c r="U130" s="10"/>
      <c r="Y130" s="10"/>
      <c r="AC130" s="10"/>
      <c r="AD130" s="142"/>
      <c r="AE130" s="10"/>
      <c r="AF130" s="10"/>
      <c r="AG130" s="10"/>
    </row>
    <row r="131" spans="1:33" s="43" customFormat="1" ht="15">
      <c r="A131" s="180"/>
      <c r="M131" s="10"/>
      <c r="U131" s="10"/>
      <c r="Y131" s="10"/>
      <c r="AC131" s="10"/>
      <c r="AD131" s="142"/>
      <c r="AE131" s="10"/>
      <c r="AF131" s="10"/>
      <c r="AG131" s="10"/>
    </row>
    <row r="132" spans="1:33" s="43" customFormat="1" ht="15">
      <c r="A132" s="180"/>
      <c r="M132" s="10"/>
      <c r="U132" s="10"/>
      <c r="Y132" s="10"/>
      <c r="AC132" s="10"/>
      <c r="AD132" s="142"/>
      <c r="AE132" s="10"/>
      <c r="AF132" s="10"/>
      <c r="AG132" s="10"/>
    </row>
    <row r="133" spans="1:33" s="43" customFormat="1" ht="15">
      <c r="A133" s="180"/>
      <c r="M133" s="10"/>
      <c r="U133" s="10"/>
      <c r="Y133" s="10"/>
      <c r="AC133" s="10"/>
      <c r="AD133" s="142"/>
      <c r="AE133" s="10"/>
      <c r="AF133" s="10"/>
      <c r="AG133" s="10"/>
    </row>
    <row r="134" spans="1:33" s="43" customFormat="1" ht="15">
      <c r="A134" s="180"/>
      <c r="M134" s="10"/>
      <c r="U134" s="10"/>
      <c r="Y134" s="10"/>
      <c r="AC134" s="10"/>
      <c r="AD134" s="142"/>
      <c r="AE134" s="10"/>
      <c r="AF134" s="10"/>
      <c r="AG134" s="10"/>
    </row>
    <row r="135" spans="1:33" s="43" customFormat="1" ht="15">
      <c r="A135" s="180"/>
      <c r="M135" s="10"/>
      <c r="U135" s="10"/>
      <c r="Y135" s="10"/>
      <c r="AC135" s="10"/>
      <c r="AD135" s="142"/>
      <c r="AE135" s="10"/>
      <c r="AF135" s="10"/>
      <c r="AG135" s="10"/>
    </row>
    <row r="136" spans="1:33" s="43" customFormat="1" ht="15">
      <c r="A136" s="180"/>
      <c r="M136" s="10"/>
      <c r="U136" s="10"/>
      <c r="Y136" s="10"/>
      <c r="AC136" s="10"/>
      <c r="AD136" s="142"/>
      <c r="AE136" s="10"/>
      <c r="AF136" s="10"/>
      <c r="AG136" s="10"/>
    </row>
    <row r="137" spans="1:33" s="43" customFormat="1" ht="15">
      <c r="A137" s="180"/>
      <c r="M137" s="10"/>
      <c r="U137" s="10"/>
      <c r="Y137" s="10"/>
      <c r="AC137" s="10"/>
      <c r="AD137" s="142"/>
      <c r="AE137" s="10"/>
      <c r="AF137" s="10"/>
      <c r="AG137" s="10"/>
    </row>
    <row r="138" spans="1:33" s="43" customFormat="1" ht="15">
      <c r="A138" s="180"/>
      <c r="M138" s="10"/>
      <c r="U138" s="10"/>
      <c r="Y138" s="10"/>
      <c r="AC138" s="10"/>
      <c r="AD138" s="142"/>
      <c r="AE138" s="10"/>
      <c r="AF138" s="10"/>
      <c r="AG138" s="10"/>
    </row>
    <row r="139" spans="1:33" s="43" customFormat="1" ht="15">
      <c r="A139" s="180"/>
      <c r="M139" s="10"/>
      <c r="U139" s="10"/>
      <c r="Y139" s="10"/>
      <c r="AC139" s="10"/>
      <c r="AD139" s="142"/>
      <c r="AE139" s="10"/>
      <c r="AF139" s="10"/>
      <c r="AG139" s="10"/>
    </row>
    <row r="140" spans="1:33" s="43" customFormat="1" ht="15">
      <c r="A140" s="180"/>
      <c r="M140" s="10"/>
      <c r="U140" s="10"/>
      <c r="Y140" s="10"/>
      <c r="AC140" s="10"/>
      <c r="AD140" s="142"/>
      <c r="AE140" s="10"/>
      <c r="AF140" s="10"/>
      <c r="AG140" s="10"/>
    </row>
    <row r="141" spans="1:33" s="43" customFormat="1" ht="15">
      <c r="A141" s="180"/>
      <c r="M141" s="10"/>
      <c r="U141" s="10"/>
      <c r="Y141" s="10"/>
      <c r="AC141" s="10"/>
      <c r="AD141" s="142"/>
      <c r="AE141" s="10"/>
      <c r="AF141" s="10"/>
      <c r="AG141" s="10"/>
    </row>
    <row r="142" spans="1:33" s="43" customFormat="1" ht="15">
      <c r="A142" s="180"/>
      <c r="M142" s="10"/>
      <c r="U142" s="10"/>
      <c r="Y142" s="10"/>
      <c r="AC142" s="10"/>
      <c r="AD142" s="142"/>
      <c r="AE142" s="10"/>
      <c r="AF142" s="10"/>
      <c r="AG142" s="10"/>
    </row>
    <row r="143" spans="1:33" s="43" customFormat="1" ht="15">
      <c r="A143" s="180"/>
      <c r="M143" s="10"/>
      <c r="U143" s="10"/>
      <c r="Y143" s="10"/>
      <c r="AC143" s="10"/>
      <c r="AD143" s="142"/>
      <c r="AE143" s="10"/>
      <c r="AF143" s="10"/>
      <c r="AG143" s="10"/>
    </row>
    <row r="144" spans="1:33" s="43" customFormat="1" ht="15">
      <c r="A144" s="180"/>
      <c r="M144" s="10"/>
      <c r="U144" s="10"/>
      <c r="Y144" s="10"/>
      <c r="AC144" s="10"/>
      <c r="AD144" s="142"/>
      <c r="AE144" s="10"/>
      <c r="AF144" s="10"/>
      <c r="AG144" s="10"/>
    </row>
    <row r="145" spans="1:33" s="43" customFormat="1" ht="15">
      <c r="A145" s="180"/>
      <c r="M145" s="10"/>
      <c r="U145" s="10"/>
      <c r="Y145" s="10"/>
      <c r="AC145" s="10"/>
      <c r="AD145" s="142"/>
      <c r="AE145" s="10"/>
      <c r="AF145" s="10"/>
      <c r="AG145" s="10"/>
    </row>
    <row r="146" spans="1:33" s="43" customFormat="1" ht="15">
      <c r="A146" s="180"/>
      <c r="M146" s="10"/>
      <c r="U146" s="10"/>
      <c r="Y146" s="10"/>
      <c r="AC146" s="10"/>
      <c r="AD146" s="142"/>
      <c r="AE146" s="10"/>
      <c r="AF146" s="10"/>
      <c r="AG146" s="10"/>
    </row>
    <row r="147" spans="1:33" s="43" customFormat="1" ht="15">
      <c r="A147" s="180"/>
      <c r="M147" s="10"/>
      <c r="U147" s="10"/>
      <c r="Y147" s="10"/>
      <c r="AC147" s="10"/>
      <c r="AD147" s="142"/>
      <c r="AE147" s="10"/>
      <c r="AF147" s="10"/>
      <c r="AG147" s="10"/>
    </row>
    <row r="148" spans="1:33" s="43" customFormat="1" ht="15">
      <c r="A148" s="180"/>
      <c r="M148" s="10"/>
      <c r="U148" s="10"/>
      <c r="Y148" s="10"/>
      <c r="AC148" s="10"/>
      <c r="AD148" s="142"/>
      <c r="AE148" s="10"/>
      <c r="AF148" s="10"/>
      <c r="AG148" s="10"/>
    </row>
    <row r="149" spans="1:33" s="43" customFormat="1" ht="15">
      <c r="A149" s="180"/>
      <c r="M149" s="10"/>
      <c r="U149" s="10"/>
      <c r="Y149" s="10"/>
      <c r="AC149" s="10"/>
      <c r="AD149" s="142"/>
      <c r="AE149" s="10"/>
      <c r="AF149" s="10"/>
      <c r="AG149" s="10"/>
    </row>
    <row r="150" spans="1:33" s="43" customFormat="1" ht="15">
      <c r="A150" s="180"/>
      <c r="M150" s="10"/>
      <c r="U150" s="10"/>
      <c r="Y150" s="10"/>
      <c r="AC150" s="10"/>
      <c r="AD150" s="142"/>
      <c r="AE150" s="10"/>
      <c r="AF150" s="10"/>
      <c r="AG150" s="10"/>
    </row>
    <row r="151" spans="1:33" s="43" customFormat="1" ht="15">
      <c r="A151" s="180"/>
      <c r="M151" s="10"/>
      <c r="U151" s="10"/>
      <c r="Y151" s="10"/>
      <c r="AC151" s="10"/>
      <c r="AD151" s="142"/>
      <c r="AE151" s="10"/>
      <c r="AF151" s="10"/>
      <c r="AG151" s="10"/>
    </row>
    <row r="152" spans="1:33" s="43" customFormat="1" ht="15">
      <c r="A152" s="180"/>
      <c r="M152" s="10"/>
      <c r="U152" s="10"/>
      <c r="Y152" s="10"/>
      <c r="AC152" s="10"/>
      <c r="AD152" s="142"/>
      <c r="AE152" s="10"/>
      <c r="AF152" s="10"/>
      <c r="AG152" s="10"/>
    </row>
    <row r="153" spans="1:33" s="43" customFormat="1" ht="15">
      <c r="A153" s="180"/>
      <c r="M153" s="10"/>
      <c r="U153" s="10"/>
      <c r="Y153" s="10"/>
      <c r="AC153" s="10"/>
      <c r="AD153" s="142"/>
      <c r="AE153" s="10"/>
      <c r="AF153" s="10"/>
      <c r="AG153" s="10"/>
    </row>
    <row r="154" spans="1:33" s="43" customFormat="1" ht="15">
      <c r="A154" s="180"/>
      <c r="M154" s="10"/>
      <c r="U154" s="10"/>
      <c r="Y154" s="10"/>
      <c r="AC154" s="10"/>
      <c r="AD154" s="142"/>
      <c r="AE154" s="10"/>
      <c r="AF154" s="10"/>
      <c r="AG154" s="10"/>
    </row>
    <row r="155" spans="1:33" s="43" customFormat="1" ht="15">
      <c r="A155" s="180"/>
      <c r="M155" s="10"/>
      <c r="U155" s="10"/>
      <c r="Y155" s="10"/>
      <c r="AC155" s="10"/>
      <c r="AD155" s="142"/>
      <c r="AE155" s="10"/>
      <c r="AF155" s="10"/>
      <c r="AG155" s="10"/>
    </row>
    <row r="156" spans="1:33" s="43" customFormat="1" ht="15">
      <c r="A156" s="180"/>
      <c r="M156" s="10"/>
      <c r="U156" s="10"/>
      <c r="Y156" s="10"/>
      <c r="AC156" s="10"/>
      <c r="AD156" s="142"/>
      <c r="AE156" s="10"/>
      <c r="AF156" s="10"/>
      <c r="AG156" s="10"/>
    </row>
    <row r="157" spans="1:33" s="43" customFormat="1" ht="15">
      <c r="A157" s="180"/>
      <c r="M157" s="10"/>
      <c r="U157" s="10"/>
      <c r="Y157" s="10"/>
      <c r="AC157" s="10"/>
      <c r="AD157" s="142"/>
      <c r="AE157" s="10"/>
      <c r="AF157" s="10"/>
      <c r="AG157" s="10"/>
    </row>
    <row r="158" spans="1:33" s="43" customFormat="1" ht="15">
      <c r="A158" s="180"/>
      <c r="M158" s="10"/>
      <c r="U158" s="10"/>
      <c r="Y158" s="10"/>
      <c r="AC158" s="10"/>
      <c r="AD158" s="142"/>
      <c r="AE158" s="10"/>
      <c r="AF158" s="10"/>
      <c r="AG158" s="10"/>
    </row>
    <row r="159" spans="1:33" s="43" customFormat="1" ht="15">
      <c r="A159" s="180"/>
      <c r="M159" s="10"/>
      <c r="U159" s="10"/>
      <c r="Y159" s="10"/>
      <c r="AC159" s="10"/>
      <c r="AD159" s="142"/>
      <c r="AE159" s="10"/>
      <c r="AF159" s="10"/>
      <c r="AG159" s="10"/>
    </row>
    <row r="160" spans="1:33" s="43" customFormat="1" ht="15">
      <c r="A160" s="180"/>
      <c r="M160" s="10"/>
      <c r="U160" s="10"/>
      <c r="Y160" s="10"/>
      <c r="AC160" s="10"/>
      <c r="AD160" s="142"/>
      <c r="AE160" s="10"/>
      <c r="AF160" s="10"/>
      <c r="AG160" s="10"/>
    </row>
    <row r="161" spans="1:33" s="43" customFormat="1" ht="15">
      <c r="A161" s="180"/>
      <c r="M161" s="10"/>
      <c r="U161" s="10"/>
      <c r="Y161" s="10"/>
      <c r="AC161" s="10"/>
      <c r="AD161" s="142"/>
      <c r="AE161" s="10"/>
      <c r="AF161" s="10"/>
      <c r="AG161" s="10"/>
    </row>
    <row r="162" spans="1:33" s="43" customFormat="1" ht="15">
      <c r="A162" s="180"/>
      <c r="M162" s="10"/>
      <c r="U162" s="10"/>
      <c r="Y162" s="10"/>
      <c r="AC162" s="10"/>
      <c r="AD162" s="142"/>
      <c r="AE162" s="10"/>
      <c r="AF162" s="10"/>
      <c r="AG162" s="10"/>
    </row>
    <row r="163" spans="1:33" s="43" customFormat="1" ht="15">
      <c r="A163" s="180"/>
      <c r="M163" s="10"/>
      <c r="U163" s="10"/>
      <c r="Y163" s="10"/>
      <c r="AC163" s="10"/>
      <c r="AD163" s="142"/>
      <c r="AE163" s="10"/>
      <c r="AF163" s="10"/>
      <c r="AG163" s="10"/>
    </row>
    <row r="164" spans="1:33" s="43" customFormat="1" ht="15">
      <c r="A164" s="180"/>
      <c r="M164" s="10"/>
      <c r="U164" s="10"/>
      <c r="Y164" s="10"/>
      <c r="AC164" s="10"/>
      <c r="AD164" s="142"/>
      <c r="AE164" s="10"/>
      <c r="AF164" s="10"/>
      <c r="AG164" s="10"/>
    </row>
    <row r="165" spans="1:33" s="43" customFormat="1" ht="15">
      <c r="A165" s="180"/>
      <c r="M165" s="10"/>
      <c r="U165" s="10"/>
      <c r="Y165" s="10"/>
      <c r="AC165" s="10"/>
      <c r="AD165" s="142"/>
      <c r="AE165" s="10"/>
      <c r="AF165" s="10"/>
      <c r="AG165" s="10"/>
    </row>
    <row r="166" spans="1:33" s="43" customFormat="1" ht="15">
      <c r="A166" s="180"/>
      <c r="M166" s="10"/>
      <c r="U166" s="10"/>
      <c r="Y166" s="10"/>
      <c r="AC166" s="10"/>
      <c r="AD166" s="142"/>
      <c r="AE166" s="10"/>
      <c r="AF166" s="10"/>
      <c r="AG166" s="10"/>
    </row>
    <row r="167" spans="1:33" s="43" customFormat="1" ht="15">
      <c r="A167" s="180"/>
      <c r="M167" s="10"/>
      <c r="U167" s="10"/>
      <c r="Y167" s="10"/>
      <c r="AC167" s="10"/>
      <c r="AD167" s="142"/>
      <c r="AE167" s="10"/>
      <c r="AF167" s="10"/>
      <c r="AG167" s="10"/>
    </row>
    <row r="168" spans="1:33" s="43" customFormat="1" ht="15">
      <c r="A168" s="180"/>
      <c r="M168" s="10"/>
      <c r="U168" s="10"/>
      <c r="Y168" s="10"/>
      <c r="AC168" s="10"/>
      <c r="AD168" s="142"/>
      <c r="AE168" s="10"/>
      <c r="AF168" s="10"/>
      <c r="AG168" s="10"/>
    </row>
    <row r="169" spans="1:33" s="43" customFormat="1" ht="15">
      <c r="A169" s="180"/>
      <c r="M169" s="10"/>
      <c r="U169" s="10"/>
      <c r="Y169" s="10"/>
      <c r="AC169" s="10"/>
      <c r="AD169" s="142"/>
      <c r="AE169" s="10"/>
      <c r="AF169" s="10"/>
      <c r="AG169" s="10"/>
    </row>
    <row r="170" spans="1:33" s="43" customFormat="1" ht="15">
      <c r="A170" s="180"/>
      <c r="M170" s="10"/>
      <c r="U170" s="10"/>
      <c r="Y170" s="10"/>
      <c r="AC170" s="10"/>
      <c r="AD170" s="142"/>
      <c r="AE170" s="10"/>
      <c r="AF170" s="10"/>
      <c r="AG170" s="10"/>
    </row>
    <row r="171" spans="1:33" s="43" customFormat="1" ht="15">
      <c r="A171" s="180"/>
      <c r="M171" s="10"/>
      <c r="U171" s="10"/>
      <c r="Y171" s="10"/>
      <c r="AC171" s="10"/>
      <c r="AD171" s="142"/>
      <c r="AE171" s="10"/>
      <c r="AF171" s="10"/>
      <c r="AG171" s="10"/>
    </row>
    <row r="172" spans="1:33" s="43" customFormat="1" ht="15">
      <c r="A172" s="180"/>
      <c r="M172" s="10"/>
      <c r="U172" s="10"/>
      <c r="Y172" s="10"/>
      <c r="AC172" s="10"/>
      <c r="AD172" s="142"/>
      <c r="AE172" s="10"/>
      <c r="AF172" s="10"/>
      <c r="AG172" s="10"/>
    </row>
    <row r="173" spans="1:33" s="43" customFormat="1" ht="15">
      <c r="A173" s="180"/>
      <c r="M173" s="10"/>
      <c r="U173" s="10"/>
      <c r="Y173" s="10"/>
      <c r="AC173" s="10"/>
      <c r="AD173" s="142"/>
      <c r="AE173" s="10"/>
      <c r="AF173" s="10"/>
      <c r="AG173" s="10"/>
    </row>
    <row r="174" spans="1:33" s="43" customFormat="1" ht="15">
      <c r="A174" s="180"/>
      <c r="M174" s="10"/>
      <c r="U174" s="10"/>
      <c r="Y174" s="10"/>
      <c r="AC174" s="10"/>
      <c r="AD174" s="142"/>
      <c r="AE174" s="10"/>
      <c r="AF174" s="10"/>
      <c r="AG174" s="10"/>
    </row>
    <row r="175" spans="1:33" s="43" customFormat="1" ht="15">
      <c r="A175" s="180"/>
      <c r="M175" s="10"/>
      <c r="U175" s="10"/>
      <c r="Y175" s="10"/>
      <c r="AC175" s="10"/>
      <c r="AD175" s="142"/>
      <c r="AE175" s="10"/>
      <c r="AF175" s="10"/>
      <c r="AG175" s="10"/>
    </row>
    <row r="176" spans="1:33" s="43" customFormat="1" ht="15">
      <c r="A176" s="180"/>
      <c r="M176" s="10"/>
      <c r="U176" s="10"/>
      <c r="Y176" s="10"/>
      <c r="AC176" s="10"/>
      <c r="AD176" s="142"/>
      <c r="AE176" s="10"/>
      <c r="AF176" s="10"/>
      <c r="AG176" s="10"/>
    </row>
    <row r="177" spans="1:33" s="43" customFormat="1" ht="15">
      <c r="A177" s="180"/>
      <c r="M177" s="10"/>
      <c r="U177" s="10"/>
      <c r="Y177" s="10"/>
      <c r="AC177" s="10"/>
      <c r="AD177" s="142"/>
      <c r="AE177" s="10"/>
      <c r="AF177" s="10"/>
      <c r="AG177" s="10"/>
    </row>
    <row r="178" spans="1:33" s="43" customFormat="1" ht="15">
      <c r="A178" s="180"/>
      <c r="M178" s="10"/>
      <c r="U178" s="10"/>
      <c r="Y178" s="10"/>
      <c r="AC178" s="10"/>
      <c r="AD178" s="142"/>
      <c r="AE178" s="10"/>
      <c r="AF178" s="10"/>
      <c r="AG178" s="10"/>
    </row>
    <row r="179" spans="1:33" s="43" customFormat="1" ht="15">
      <c r="A179" s="180"/>
      <c r="M179" s="10"/>
      <c r="U179" s="10"/>
      <c r="Y179" s="10"/>
      <c r="AC179" s="10"/>
      <c r="AD179" s="142"/>
      <c r="AE179" s="10"/>
      <c r="AF179" s="10"/>
      <c r="AG179" s="10"/>
    </row>
    <row r="180" spans="1:33" s="43" customFormat="1" ht="15">
      <c r="A180" s="180"/>
      <c r="M180" s="10"/>
      <c r="U180" s="10"/>
      <c r="Y180" s="10"/>
      <c r="AC180" s="10"/>
      <c r="AD180" s="142"/>
      <c r="AE180" s="10"/>
      <c r="AF180" s="10"/>
      <c r="AG180" s="10"/>
    </row>
    <row r="181" spans="1:33" s="43" customFormat="1" ht="15">
      <c r="A181" s="180"/>
      <c r="M181" s="10"/>
      <c r="U181" s="10"/>
      <c r="Y181" s="10"/>
      <c r="AC181" s="10"/>
      <c r="AD181" s="142"/>
      <c r="AE181" s="10"/>
      <c r="AF181" s="10"/>
      <c r="AG181" s="10"/>
    </row>
    <row r="182" spans="1:33" s="43" customFormat="1" ht="15">
      <c r="A182" s="180"/>
      <c r="M182" s="1"/>
      <c r="U182" s="1"/>
      <c r="Y182" s="1"/>
      <c r="AC182" s="1"/>
      <c r="AD182" s="142"/>
      <c r="AE182" s="10"/>
      <c r="AF182" s="10"/>
      <c r="AG182" s="10"/>
    </row>
    <row r="183" spans="1:33" s="43" customFormat="1" ht="15">
      <c r="A183" s="180"/>
      <c r="M183" s="1"/>
      <c r="U183" s="1"/>
      <c r="Y183" s="1"/>
      <c r="AC183" s="1"/>
      <c r="AD183" s="142"/>
      <c r="AE183" s="10"/>
      <c r="AF183" s="10"/>
      <c r="AG183" s="10"/>
    </row>
    <row r="184" spans="1:33" s="43" customFormat="1" ht="15">
      <c r="A184" s="180"/>
      <c r="M184" s="1"/>
      <c r="U184" s="1"/>
      <c r="Y184" s="1"/>
      <c r="AC184" s="1"/>
      <c r="AD184" s="142"/>
      <c r="AE184" s="10"/>
      <c r="AF184" s="10"/>
      <c r="AG184" s="10"/>
    </row>
    <row r="185" spans="1:33" s="43" customFormat="1" ht="15">
      <c r="A185" s="180"/>
      <c r="M185" s="1"/>
      <c r="U185" s="1"/>
      <c r="Y185" s="1"/>
      <c r="AC185" s="1"/>
      <c r="AD185" s="142"/>
      <c r="AE185" s="10"/>
      <c r="AF185" s="10"/>
      <c r="AG185" s="10"/>
    </row>
    <row r="186" spans="1:33" s="43" customFormat="1" ht="15">
      <c r="A186" s="180"/>
      <c r="M186" s="1"/>
      <c r="U186" s="1"/>
      <c r="Y186" s="1"/>
      <c r="AC186" s="1"/>
      <c r="AD186" s="142"/>
      <c r="AE186" s="10"/>
      <c r="AF186" s="10"/>
      <c r="AG186" s="10"/>
    </row>
    <row r="187" spans="1:33" s="43" customFormat="1" ht="15">
      <c r="A187" s="180"/>
      <c r="M187" s="1"/>
      <c r="U187" s="1"/>
      <c r="Y187" s="1"/>
      <c r="AC187" s="1"/>
      <c r="AD187" s="142"/>
      <c r="AE187" s="10"/>
      <c r="AF187" s="10"/>
      <c r="AG187" s="10"/>
    </row>
    <row r="188" spans="1:33" s="43" customFormat="1" ht="15">
      <c r="A188" s="180"/>
      <c r="M188" s="1"/>
      <c r="U188" s="1"/>
      <c r="Y188" s="1"/>
      <c r="AC188" s="1"/>
      <c r="AD188" s="142"/>
      <c r="AE188" s="10"/>
      <c r="AF188" s="10"/>
      <c r="AG188" s="10"/>
    </row>
    <row r="189" spans="1:33" s="43" customFormat="1" ht="15">
      <c r="A189" s="180"/>
      <c r="M189" s="1"/>
      <c r="U189" s="1"/>
      <c r="Y189" s="1"/>
      <c r="AC189" s="1"/>
      <c r="AD189" s="142"/>
      <c r="AE189" s="10"/>
      <c r="AF189" s="10"/>
      <c r="AG189" s="10"/>
    </row>
    <row r="190" spans="1:33" s="43" customFormat="1" ht="15">
      <c r="A190" s="180"/>
      <c r="M190" s="1"/>
      <c r="U190" s="1"/>
      <c r="Y190" s="1"/>
      <c r="AC190" s="1"/>
      <c r="AD190" s="142"/>
      <c r="AE190" s="10"/>
      <c r="AF190" s="10"/>
      <c r="AG190" s="10"/>
    </row>
    <row r="191" spans="1:33" s="43" customFormat="1" ht="15">
      <c r="A191" s="180"/>
      <c r="M191" s="1"/>
      <c r="U191" s="1"/>
      <c r="Y191" s="1"/>
      <c r="AC191" s="1"/>
      <c r="AD191" s="142"/>
      <c r="AE191" s="10"/>
      <c r="AF191" s="10"/>
      <c r="AG191" s="10"/>
    </row>
    <row r="192" spans="1:33" s="43" customFormat="1" ht="15">
      <c r="A192" s="180"/>
      <c r="M192" s="1"/>
      <c r="U192" s="1"/>
      <c r="Y192" s="1"/>
      <c r="AC192" s="1"/>
      <c r="AD192" s="142"/>
      <c r="AE192" s="10"/>
      <c r="AF192" s="10"/>
      <c r="AG192" s="10"/>
    </row>
    <row r="193" spans="1:34" s="43" customFormat="1" ht="15">
      <c r="A193" s="180"/>
      <c r="M193" s="1"/>
      <c r="U193" s="1"/>
      <c r="Y193" s="1"/>
      <c r="AC193" s="1"/>
      <c r="AD193" s="142"/>
      <c r="AE193" s="10"/>
      <c r="AF193" s="10"/>
      <c r="AG193" s="10"/>
    </row>
    <row r="194" spans="1:34" s="43" customFormat="1" ht="15">
      <c r="A194" s="180"/>
      <c r="M194" s="1"/>
      <c r="U194" s="1"/>
      <c r="Y194" s="1"/>
      <c r="AC194" s="1"/>
      <c r="AD194" s="142"/>
      <c r="AE194" s="10"/>
      <c r="AF194" s="10"/>
      <c r="AG194" s="10"/>
    </row>
    <row r="195" spans="1:34" s="43" customFormat="1" ht="15">
      <c r="A195" s="180"/>
      <c r="M195" s="1"/>
      <c r="U195" s="1"/>
      <c r="Y195" s="1"/>
      <c r="AC195" s="1"/>
      <c r="AD195" s="142"/>
      <c r="AE195" s="10"/>
      <c r="AF195" s="10"/>
      <c r="AG195" s="10"/>
    </row>
    <row r="196" spans="1:34" s="43" customFormat="1" ht="15">
      <c r="A196" s="180"/>
      <c r="M196" s="1"/>
      <c r="U196" s="1"/>
      <c r="Y196" s="1"/>
      <c r="AC196" s="1"/>
      <c r="AD196" s="142"/>
      <c r="AE196" s="10"/>
      <c r="AF196" s="10"/>
      <c r="AG196" s="10"/>
    </row>
    <row r="197" spans="1:34" s="43" customFormat="1" ht="15">
      <c r="A197" s="180"/>
      <c r="M197" s="1"/>
      <c r="U197" s="1"/>
      <c r="Y197" s="1"/>
      <c r="AC197" s="1"/>
      <c r="AD197" s="142"/>
      <c r="AE197" s="10"/>
      <c r="AF197" s="10"/>
      <c r="AG197" s="10"/>
    </row>
    <row r="198" spans="1:34" s="43" customFormat="1" ht="15">
      <c r="A198" s="180"/>
      <c r="M198" s="1"/>
      <c r="U198" s="1"/>
      <c r="Y198" s="1"/>
      <c r="AC198" s="1"/>
      <c r="AD198" s="143"/>
      <c r="AE198" s="1"/>
      <c r="AF198" s="1"/>
      <c r="AG198" s="1"/>
      <c r="AH198" s="58"/>
    </row>
    <row r="199" spans="1:34" s="43" customFormat="1" ht="15">
      <c r="A199" s="180"/>
      <c r="M199" s="1"/>
      <c r="U199" s="1"/>
      <c r="Y199" s="1"/>
      <c r="AC199" s="1"/>
      <c r="AD199" s="143"/>
      <c r="AE199" s="1"/>
      <c r="AF199" s="1"/>
      <c r="AG199" s="1"/>
      <c r="AH199" s="58"/>
    </row>
    <row r="200" spans="1:34" s="43" customFormat="1" ht="15">
      <c r="A200" s="183"/>
      <c r="M200" s="1"/>
      <c r="U200" s="1"/>
      <c r="Y200" s="1"/>
      <c r="AC200" s="1"/>
      <c r="AD200" s="143"/>
      <c r="AE200" s="1"/>
      <c r="AF200" s="1"/>
      <c r="AG200" s="1"/>
      <c r="AH200" s="58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24</vt:i4>
      </vt:variant>
    </vt:vector>
  </HeadingPairs>
  <TitlesOfParts>
    <vt:vector size="49" baseType="lpstr">
      <vt:lpstr>2A SCI</vt:lpstr>
      <vt:lpstr>2A MATH</vt:lpstr>
      <vt:lpstr>2B SCI</vt:lpstr>
      <vt:lpstr>2B MATH</vt:lpstr>
      <vt:lpstr>2C SCI</vt:lpstr>
      <vt:lpstr>2C MATH</vt:lpstr>
      <vt:lpstr>3A LA</vt:lpstr>
      <vt:lpstr>3A SCI</vt:lpstr>
      <vt:lpstr>3A MATH</vt:lpstr>
      <vt:lpstr>3B LANG</vt:lpstr>
      <vt:lpstr>3B SCI</vt:lpstr>
      <vt:lpstr>3B MATH</vt:lpstr>
      <vt:lpstr>4B LA</vt:lpstr>
      <vt:lpstr>9A</vt:lpstr>
      <vt:lpstr>9B</vt:lpstr>
      <vt:lpstr>3CC</vt:lpstr>
      <vt:lpstr>9B Entrance Exams</vt:lpstr>
      <vt:lpstr>Modelo</vt:lpstr>
      <vt:lpstr>3A INITIAL TEST LANG</vt:lpstr>
      <vt:lpstr>3A INIT. TEST SC</vt:lpstr>
      <vt:lpstr>3A INIT. TEST MATH</vt:lpstr>
      <vt:lpstr>3B  INIT. TEST L</vt:lpstr>
      <vt:lpstr>3B INIT. TEST M</vt:lpstr>
      <vt:lpstr>4B INT. TEST L</vt:lpstr>
      <vt:lpstr>HOJAS INITIAL TEST OCULTAS</vt:lpstr>
      <vt:lpstr>'2A MATH'!Área_de_impresión</vt:lpstr>
      <vt:lpstr>'2A SCI'!Área_de_impresión</vt:lpstr>
      <vt:lpstr>'2B MATH'!Área_de_impresión</vt:lpstr>
      <vt:lpstr>'2B SCI'!Área_de_impresión</vt:lpstr>
      <vt:lpstr>'2C MATH'!Área_de_impresión</vt:lpstr>
      <vt:lpstr>'2C SCI'!Área_de_impresión</vt:lpstr>
      <vt:lpstr>'3A INIT. TEST MATH'!Área_de_impresión</vt:lpstr>
      <vt:lpstr>'3A INIT. TEST SC'!Área_de_impresión</vt:lpstr>
      <vt:lpstr>'3A INITIAL TEST LANG'!Área_de_impresión</vt:lpstr>
      <vt:lpstr>'3A LA'!Área_de_impresión</vt:lpstr>
      <vt:lpstr>'3A MATH'!Área_de_impresión</vt:lpstr>
      <vt:lpstr>'3A SCI'!Área_de_impresión</vt:lpstr>
      <vt:lpstr>'3B  INIT. TEST L'!Área_de_impresión</vt:lpstr>
      <vt:lpstr>'3B INIT. TEST M'!Área_de_impresión</vt:lpstr>
      <vt:lpstr>'3B LANG'!Área_de_impresión</vt:lpstr>
      <vt:lpstr>'3B MATH'!Área_de_impresión</vt:lpstr>
      <vt:lpstr>'3B SCI'!Área_de_impresión</vt:lpstr>
      <vt:lpstr>'3CC'!Área_de_impresión</vt:lpstr>
      <vt:lpstr>'4B INT. TEST L'!Área_de_impresión</vt:lpstr>
      <vt:lpstr>'4B LA'!Área_de_impresión</vt:lpstr>
      <vt:lpstr>'9A'!Área_de_impresión</vt:lpstr>
      <vt:lpstr>'9B'!Área_de_impresión</vt:lpstr>
      <vt:lpstr>'9B Entrance Exams'!Área_de_impresión</vt:lpstr>
      <vt:lpstr>Modelo!Área_de_impresión</vt:lpstr>
    </vt:vector>
  </TitlesOfParts>
  <Company>C. Educ. Santo Domigo Savio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Angel Arcos</dc:creator>
  <cp:lastModifiedBy>Isa</cp:lastModifiedBy>
  <cp:lastPrinted>2012-09-11T12:43:27Z</cp:lastPrinted>
  <dcterms:created xsi:type="dcterms:W3CDTF">2003-08-07T17:06:39Z</dcterms:created>
  <dcterms:modified xsi:type="dcterms:W3CDTF">2013-01-25T01:33:21Z</dcterms:modified>
</cp:coreProperties>
</file>