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6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3CC language" sheetId="20" r:id="rId17"/>
    <sheet name="10A" sheetId="19" r:id="rId18"/>
    <sheet name="10B" sheetId="18" r:id="rId19"/>
    <sheet name="Modelo" sheetId="1" r:id="rId20"/>
  </sheets>
  <definedNames>
    <definedName name="_xlnm._FilterDatabase" localSheetId="17" hidden="1">'10A'!$A$6:$C$25</definedName>
    <definedName name="_xlnm._FilterDatabase" localSheetId="18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6" hidden="1">'3CC language'!$A$6:$C$25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9" hidden="1">Modelo!$A$6:$C$25</definedName>
    <definedName name="_xlnm.Print_Area" localSheetId="17">'10A'!$A$1:$W$32</definedName>
    <definedName name="_xlnm.Print_Area" localSheetId="18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6">'3CC language'!$A$1:$W$32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9">Modelo!$A$1:$W$32</definedName>
  </definedNames>
  <calcPr calcId="124519"/>
</workbook>
</file>

<file path=xl/calcChain.xml><?xml version="1.0" encoding="utf-8"?>
<calcChain xmlns="http://schemas.openxmlformats.org/spreadsheetml/2006/main">
  <c r="AF8" i="20"/>
  <c r="AF9"/>
  <c r="AF10"/>
  <c r="AF11"/>
  <c r="AF12"/>
  <c r="AF13"/>
  <c r="AF14"/>
  <c r="AF15"/>
  <c r="AF16"/>
  <c r="AF17"/>
  <c r="AF18"/>
  <c r="AF19"/>
  <c r="AF20"/>
  <c r="AF21"/>
  <c r="AF22"/>
  <c r="AF23"/>
  <c r="AF24"/>
  <c r="AF7"/>
  <c r="AM14"/>
  <c r="AM8"/>
  <c r="AP8" s="1"/>
  <c r="AQ8" s="1"/>
  <c r="AM9"/>
  <c r="AP9" s="1"/>
  <c r="AM10"/>
  <c r="AP10" s="1"/>
  <c r="AM11"/>
  <c r="AP11" s="1"/>
  <c r="AM12"/>
  <c r="AP12" s="1"/>
  <c r="AM13"/>
  <c r="AP13" s="1"/>
  <c r="AP14"/>
  <c r="AM15"/>
  <c r="AP15" s="1"/>
  <c r="AM16"/>
  <c r="AP16" s="1"/>
  <c r="AM17"/>
  <c r="AP17" s="1"/>
  <c r="AM18"/>
  <c r="AP18" s="1"/>
  <c r="AM19"/>
  <c r="AP19" s="1"/>
  <c r="AM20"/>
  <c r="AP20" s="1"/>
  <c r="AM21"/>
  <c r="AP21" s="1"/>
  <c r="AM22"/>
  <c r="AP22" s="1"/>
  <c r="AM23"/>
  <c r="AP23" s="1"/>
  <c r="AM24"/>
  <c r="AP24" s="1"/>
  <c r="AM7"/>
  <c r="AP7" s="1"/>
  <c r="AP25"/>
  <c r="AQ25" s="1"/>
  <c r="AP26"/>
  <c r="AQ26" s="1"/>
  <c r="AP27"/>
  <c r="AQ27" s="1"/>
  <c r="AP28"/>
  <c r="AQ28" s="1"/>
  <c r="AP29"/>
  <c r="AQ29" s="1"/>
  <c r="AP30"/>
  <c r="AQ30" s="1"/>
  <c r="AP31"/>
  <c r="AQ31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F30"/>
  <c r="AG30" s="1"/>
  <c r="AC30"/>
  <c r="Y30"/>
  <c r="U30"/>
  <c r="M30"/>
  <c r="AD30" s="1"/>
  <c r="AE30" s="1"/>
  <c r="AH30" s="1"/>
  <c r="AF29"/>
  <c r="AG29" s="1"/>
  <c r="AC29"/>
  <c r="Y29"/>
  <c r="U29"/>
  <c r="M29"/>
  <c r="AD29" s="1"/>
  <c r="AE29" s="1"/>
  <c r="AH29" s="1"/>
  <c r="AF28"/>
  <c r="AG28" s="1"/>
  <c r="AC28"/>
  <c r="Y28"/>
  <c r="U28"/>
  <c r="M28"/>
  <c r="AD28" s="1"/>
  <c r="AE28" s="1"/>
  <c r="AH28" s="1"/>
  <c r="AF27"/>
  <c r="AG27" s="1"/>
  <c r="AC27"/>
  <c r="Y27"/>
  <c r="U27"/>
  <c r="M27"/>
  <c r="AD27" s="1"/>
  <c r="AE27" s="1"/>
  <c r="AH27" s="1"/>
  <c r="AF26"/>
  <c r="AG26" s="1"/>
  <c r="AC26"/>
  <c r="Y26"/>
  <c r="U26"/>
  <c r="M26"/>
  <c r="AD26" s="1"/>
  <c r="AE26" s="1"/>
  <c r="AH26" s="1"/>
  <c r="AF25"/>
  <c r="AG25" s="1"/>
  <c r="AC25"/>
  <c r="Y25"/>
  <c r="U25"/>
  <c r="M25"/>
  <c r="AD25" s="1"/>
  <c r="AE25" s="1"/>
  <c r="AH25" s="1"/>
  <c r="AC24"/>
  <c r="Y24"/>
  <c r="U24"/>
  <c r="M24"/>
  <c r="AE24" s="1"/>
  <c r="AC23"/>
  <c r="Y23"/>
  <c r="U23"/>
  <c r="M23"/>
  <c r="AE23" s="1"/>
  <c r="AC22"/>
  <c r="Y22"/>
  <c r="U22"/>
  <c r="M22"/>
  <c r="AE22" s="1"/>
  <c r="AC21"/>
  <c r="Y21"/>
  <c r="U21"/>
  <c r="M21"/>
  <c r="AE21" s="1"/>
  <c r="AC20"/>
  <c r="Y20"/>
  <c r="U20"/>
  <c r="M20"/>
  <c r="AE20" s="1"/>
  <c r="AC19"/>
  <c r="Y19"/>
  <c r="U19"/>
  <c r="M19"/>
  <c r="AE19" s="1"/>
  <c r="AC18"/>
  <c r="Y18"/>
  <c r="U18"/>
  <c r="M18"/>
  <c r="AE18" s="1"/>
  <c r="AC17"/>
  <c r="Y17"/>
  <c r="U17"/>
  <c r="M17"/>
  <c r="AE17" s="1"/>
  <c r="AC16"/>
  <c r="Y16"/>
  <c r="U16"/>
  <c r="M16"/>
  <c r="AE16" s="1"/>
  <c r="AC15"/>
  <c r="Y15"/>
  <c r="U15"/>
  <c r="M15"/>
  <c r="AE15" s="1"/>
  <c r="AC14"/>
  <c r="Y14"/>
  <c r="U14"/>
  <c r="M14"/>
  <c r="AE14" s="1"/>
  <c r="AC13"/>
  <c r="Y13"/>
  <c r="U13"/>
  <c r="M13"/>
  <c r="AE13" s="1"/>
  <c r="AC12"/>
  <c r="Y12"/>
  <c r="U12"/>
  <c r="M12"/>
  <c r="AE12" s="1"/>
  <c r="AC11"/>
  <c r="Y11"/>
  <c r="U11"/>
  <c r="M11"/>
  <c r="AE11" s="1"/>
  <c r="AC10"/>
  <c r="Y10"/>
  <c r="U10"/>
  <c r="M10"/>
  <c r="AE10" s="1"/>
  <c r="AC9"/>
  <c r="Y9"/>
  <c r="U9"/>
  <c r="M9"/>
  <c r="AE9" s="1"/>
  <c r="AG8"/>
  <c r="AC8"/>
  <c r="Y8"/>
  <c r="U8"/>
  <c r="M8"/>
  <c r="AE8" s="1"/>
  <c r="AH8" s="1"/>
  <c r="AC7"/>
  <c r="Y7"/>
  <c r="U7"/>
  <c r="M7"/>
  <c r="AE7" s="1"/>
  <c r="B1"/>
  <c r="AG13" i="18"/>
  <c r="AH13"/>
  <c r="AE13"/>
  <c r="AD13"/>
  <c r="Y13"/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AQ7" i="20" l="1"/>
  <c r="AG7"/>
  <c r="AQ24"/>
  <c r="AG24"/>
  <c r="AQ23"/>
  <c r="AG23"/>
  <c r="AQ22"/>
  <c r="AG22"/>
  <c r="AQ21"/>
  <c r="AG21"/>
  <c r="AQ20"/>
  <c r="AG20"/>
  <c r="AQ18"/>
  <c r="AG18"/>
  <c r="AQ17"/>
  <c r="AG17"/>
  <c r="AQ16"/>
  <c r="AG16"/>
  <c r="AQ15"/>
  <c r="AG15"/>
  <c r="AQ14"/>
  <c r="AG14"/>
  <c r="AQ12"/>
  <c r="AG12"/>
  <c r="AQ11"/>
  <c r="AG11"/>
  <c r="AQ10"/>
  <c r="AG10"/>
  <c r="AQ9"/>
  <c r="AG9"/>
  <c r="AH7"/>
  <c r="AH9"/>
  <c r="AH10"/>
  <c r="AH11"/>
  <c r="AH12"/>
  <c r="AH14"/>
  <c r="AH15"/>
  <c r="AH16"/>
  <c r="AH17"/>
  <c r="AH18"/>
  <c r="AH20"/>
  <c r="AH21"/>
  <c r="AH22"/>
  <c r="AH23"/>
  <c r="AH24"/>
  <c r="AQ19"/>
  <c r="AG19"/>
  <c r="AH19"/>
  <c r="AQ13"/>
  <c r="AG13"/>
  <c r="AH13"/>
  <c r="U8" i="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O32" i="17"/>
  <c r="AP32"/>
  <c r="AF32" s="1"/>
  <c r="AO33"/>
  <c r="AP33"/>
  <c r="AF33" s="1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F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F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<sst xmlns="http://schemas.openxmlformats.org/spreadsheetml/2006/main" count="1491" uniqueCount="687">
  <si>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</si>
  <si>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</si>
  <si>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</si>
  <si>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</si>
  <si>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</si>
  <si>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</si>
  <si>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</si>
  <si>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</si>
  <si>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</si>
  <si>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</si>
  <si>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</si>
  <si>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</si>
  <si>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</si>
  <si>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</si>
  <si>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</si>
  <si>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</si>
  <si>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</si>
  <si>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</si>
  <si>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</si>
  <si>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</si>
  <si>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</si>
  <si>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</si>
  <si>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</si>
  <si>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</si>
  <si>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</si>
  <si>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</si>
  <si>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</si>
  <si>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</si>
  <si>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</si>
  <si>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</si>
  <si>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</si>
  <si>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</si>
  <si>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</si>
  <si>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</si>
  <si>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</si>
  <si>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</si>
  <si>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</si>
  <si>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</si>
  <si>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</si>
  <si>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</si>
  <si>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</si>
  <si>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</si>
  <si>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</si>
  <si>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</si>
  <si>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</si>
  <si>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</si>
  <si>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</si>
  <si>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</si>
  <si>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</si>
  <si>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</si>
  <si>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</si>
  <si>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</si>
  <si>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</si>
  <si>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</si>
  <si>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</si>
  <si>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</si>
  <si>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</si>
  <si>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</si>
  <si>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</si>
  <si>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</si>
  <si>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</si>
  <si>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</si>
  <si>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</si>
  <si>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</si>
  <si>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</si>
  <si>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</si>
  <si>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</si>
  <si>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</si>
  <si>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</si>
  <si>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</si>
  <si>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</si>
  <si>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</si>
  <si>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</si>
  <si>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</si>
  <si>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</si>
  <si>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</si>
  <si>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</si>
  <si>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</si>
  <si>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</si>
  <si>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</si>
  <si>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</si>
  <si>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</si>
  <si>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</si>
  <si>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</si>
  <si>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</si>
  <si>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</si>
  <si>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</si>
  <si>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</si>
  <si>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</si>
  <si>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</si>
  <si>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</si>
  <si>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</si>
  <si>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</si>
  <si>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</si>
  <si>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</si>
  <si>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</si>
  <si>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</si>
  <si>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</si>
  <si>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</si>
  <si>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</si>
  <si>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</si>
  <si>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</si>
  <si>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</si>
  <si>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</si>
  <si>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</si>
  <si>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</si>
  <si>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</si>
  <si>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</si>
  <si>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</si>
  <si>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</si>
  <si>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</si>
  <si>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</si>
  <si>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</si>
  <si>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</si>
  <si>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</si>
  <si>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</si>
  <si>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</si>
  <si>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</si>
  <si>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</si>
  <si>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</si>
  <si>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</si>
  <si>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</si>
  <si>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</si>
  <si>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</si>
  <si>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</si>
  <si>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</si>
  <si>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</si>
  <si>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</si>
  <si>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</si>
  <si>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</si>
  <si>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</si>
  <si>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</si>
  <si>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</si>
  <si>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</si>
  <si>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</si>
  <si>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</si>
  <si>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</si>
  <si>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</si>
  <si>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</si>
  <si>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</si>
  <si>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</si>
  <si>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</si>
  <si>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</si>
  <si>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</si>
  <si>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</si>
  <si>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</si>
  <si>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</si>
  <si>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</si>
  <si>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</si>
  <si>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</si>
  <si>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</si>
  <si>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</si>
  <si>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</si>
  <si>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</si>
  <si>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</si>
  <si>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</si>
  <si>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</si>
  <si>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</si>
  <si>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</si>
  <si>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</si>
  <si>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</si>
  <si>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</si>
  <si>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</si>
  <si>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</si>
  <si>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</si>
  <si>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</si>
  <si>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</si>
  <si>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</si>
  <si>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</si>
  <si>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</si>
  <si>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</si>
  <si>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</si>
  <si>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</si>
  <si>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</si>
  <si>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</si>
  <si>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</si>
  <si>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</si>
  <si>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</si>
  <si>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</si>
  <si>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</si>
  <si>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</si>
  <si>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</si>
  <si>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</si>
  <si>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</si>
  <si>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</si>
  <si>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</si>
  <si>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</si>
  <si>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</si>
  <si>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</si>
  <si>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</si>
  <si>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</si>
  <si>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</si>
  <si>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</si>
  <si>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</si>
  <si>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</si>
  <si>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</si>
  <si>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</si>
  <si>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</si>
  <si>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</si>
  <si>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</si>
  <si>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</si>
  <si>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</si>
  <si>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</si>
  <si>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</si>
  <si>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</si>
  <si>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</si>
  <si>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</si>
  <si>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</si>
  <si>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</si>
  <si>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</si>
  <si>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</si>
  <si>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</si>
  <si>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</si>
  <si>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</si>
  <si>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</si>
  <si>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</si>
  <si>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</si>
  <si>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</si>
  <si>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</si>
  <si>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</si>
  <si>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</si>
  <si>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</si>
  <si>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</si>
  <si>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</si>
  <si>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</si>
  <si>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</si>
  <si>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</si>
  <si>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</si>
  <si>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</si>
  <si>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</si>
  <si>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</si>
  <si>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</si>
  <si>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</si>
  <si>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</si>
  <si>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</si>
  <si>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</si>
  <si>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</si>
  <si>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</si>
  <si>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</si>
  <si>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</si>
  <si>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</si>
  <si>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</si>
  <si>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</si>
  <si>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</si>
  <si>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</si>
  <si>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</si>
  <si>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</si>
  <si>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</si>
  <si>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</si>
  <si>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</si>
  <si>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</si>
  <si>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</si>
  <si>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</si>
  <si>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</si>
  <si>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</si>
  <si>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</si>
  <si>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</si>
  <si>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</si>
  <si>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</si>
  <si>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</si>
  <si>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</si>
  <si>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</si>
  <si>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</si>
  <si>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</si>
  <si>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</si>
  <si>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</si>
  <si>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</si>
  <si>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</si>
  <si>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</si>
  <si>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</si>
  <si>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</si>
  <si>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</si>
  <si>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</si>
  <si>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</si>
  <si>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</si>
  <si>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</si>
  <si>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</si>
  <si>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</si>
  <si>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</si>
  <si>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</si>
  <si>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</si>
  <si>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</si>
  <si>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</si>
  <si>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</si>
  <si>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</si>
  <si>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</si>
  <si>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</si>
  <si>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</si>
  <si>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</si>
  <si>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</si>
  <si>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</si>
  <si>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</si>
  <si>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</si>
  <si>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</si>
  <si>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</si>
  <si>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</si>
  <si>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</si>
  <si>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</si>
  <si>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</si>
  <si>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</si>
  <si>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</si>
  <si>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</si>
  <si>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</si>
  <si>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</si>
  <si>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</si>
  <si>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</si>
  <si>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</si>
  <si>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</si>
  <si>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</si>
  <si>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</si>
  <si>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</si>
  <si>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</si>
  <si>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</si>
  <si>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</si>
  <si>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</si>
  <si>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</si>
  <si>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</si>
  <si>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</si>
  <si>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</si>
  <si>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</si>
  <si>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</si>
  <si>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</si>
  <si>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</si>
  <si>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</si>
  <si>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</si>
  <si>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</si>
  <si>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</si>
  <si>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</si>
  <si>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</si>
  <si>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</si>
  <si>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</si>
  <si>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</si>
  <si>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</si>
  <si>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</si>
  <si>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</si>
  <si>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</si>
  <si>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</si>
  <si>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</si>
  <si>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</si>
  <si>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</si>
  <si>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</si>
  <si>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</si>
  <si>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</si>
  <si>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</si>
  <si>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</si>
  <si>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</si>
  <si>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</si>
  <si>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</si>
  <si>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</si>
  <si>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</si>
  <si>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</si>
  <si>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</si>
  <si>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</si>
  <si>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</si>
  <si>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</si>
  <si>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</si>
  <si>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</si>
  <si>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</si>
  <si>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</si>
  <si>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</si>
  <si>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</si>
  <si>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</si>
  <si>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</si>
  <si>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</si>
  <si>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</si>
  <si>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</si>
  <si>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</si>
  <si>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</si>
  <si>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</si>
  <si>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</si>
  <si>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</si>
  <si>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</si>
  <si>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</si>
  <si>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</si>
  <si>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</si>
  <si>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</si>
  <si>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</si>
  <si>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</si>
  <si>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</si>
  <si>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</si>
  <si>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</si>
  <si>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</si>
  <si>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</si>
  <si>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</si>
  <si>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</si>
  <si>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</si>
  <si>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</si>
  <si>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</si>
  <si>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</si>
  <si>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</si>
  <si>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</si>
  <si>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</si>
  <si>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</si>
  <si>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</si>
  <si>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</si>
  <si>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</si>
  <si>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</si>
  <si>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</si>
  <si>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</si>
  <si>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</si>
  <si>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</si>
  <si>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</si>
  <si>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</si>
  <si>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</si>
  <si>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</si>
  <si>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</si>
  <si>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</si>
  <si>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</si>
  <si>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</si>
  <si>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</si>
  <si>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</si>
  <si>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</si>
  <si>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</si>
  <si>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</si>
  <si>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</si>
  <si>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</si>
  <si>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</si>
  <si>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</si>
  <si>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</si>
  <si>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</si>
  <si>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</si>
  <si>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</si>
  <si>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</si>
  <si>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</si>
  <si>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</si>
  <si>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</si>
  <si>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</si>
  <si>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</si>
  <si>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</si>
  <si>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</si>
  <si>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</si>
  <si>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</si>
  <si>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</si>
  <si>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</si>
  <si>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</si>
  <si>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</si>
  <si>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</si>
  <si>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</si>
  <si>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</si>
  <si>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</si>
  <si>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</si>
  <si>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</si>
  <si>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</si>
  <si>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</si>
  <si>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</si>
  <si>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</si>
  <si>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</si>
  <si>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</si>
  <si>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</si>
  <si>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</si>
  <si>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</si>
  <si>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</si>
  <si>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</si>
  <si>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</si>
  <si>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</si>
  <si>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</si>
  <si>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</si>
  <si>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</si>
  <si>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</si>
  <si>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</si>
  <si>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</si>
  <si>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</si>
  <si>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</si>
  <si>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</si>
  <si>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</si>
  <si>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</si>
  <si>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</si>
  <si>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</si>
  <si>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</si>
  <si>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</si>
  <si>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</si>
  <si>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</si>
  <si>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</si>
  <si>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</si>
  <si>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</si>
  <si>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</si>
  <si>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</si>
  <si>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</si>
  <si>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</si>
  <si>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</si>
  <si>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</si>
  <si>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</si>
  <si>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</si>
  <si>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</si>
  <si>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</si>
  <si>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</si>
  <si>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</si>
  <si>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</si>
  <si>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</si>
  <si>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</si>
  <si>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</si>
  <si>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</si>
  <si>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</si>
  <si>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</si>
  <si>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</si>
  <si>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</si>
  <si>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</si>
  <si>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</si>
  <si>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</si>
  <si>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</si>
  <si>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</si>
  <si>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</si>
  <si>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</si>
  <si>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</si>
  <si>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</si>
  <si>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</si>
  <si>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</si>
  <si>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</si>
  <si>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</si>
  <si>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</si>
  <si>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</si>
  <si>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</si>
  <si>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</si>
  <si>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</si>
  <si>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</si>
  <si>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</si>
  <si>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</si>
  <si>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</si>
  <si>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</si>
  <si>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</si>
  <si>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</si>
  <si>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</si>
  <si>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</si>
  <si>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</si>
  <si>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</si>
  <si>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</si>
  <si>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</si>
  <si>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</si>
  <si>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</si>
  <si>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</si>
  <si>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</si>
  <si>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</si>
  <si>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</si>
  <si>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</si>
  <si>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</si>
  <si>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</si>
  <si>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</si>
  <si>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</si>
  <si>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</si>
  <si>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</si>
  <si>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</si>
  <si>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</si>
  <si>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</si>
  <si>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</si>
  <si>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</si>
  <si>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</si>
  <si>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</si>
  <si>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</si>
  <si>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</si>
  <si>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</si>
  <si>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</si>
  <si>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</si>
  <si>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</si>
  <si>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</si>
  <si>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</si>
  <si>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</si>
  <si>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</si>
  <si>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</si>
  <si>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</si>
  <si>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</si>
  <si>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</si>
  <si>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</si>
  <si>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</si>
  <si>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</si>
  <si>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</si>
  <si>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</si>
  <si>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</si>
  <si>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</si>
  <si>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</si>
  <si>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</si>
  <si>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</si>
  <si>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</si>
  <si>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</si>
  <si>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</si>
  <si>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</si>
  <si>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</si>
  <si>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</si>
  <si>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</si>
  <si>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</si>
  <si>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</si>
  <si>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</si>
  <si>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</si>
  <si>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</si>
  <si>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</si>
  <si>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</si>
  <si>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</si>
  <si>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</si>
  <si>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</si>
  <si>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</si>
  <si>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</si>
  <si>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</si>
  <si>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</si>
  <si>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</si>
  <si>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</si>
  <si>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</si>
  <si>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</si>
  <si>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</si>
  <si>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</si>
  <si>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</si>
  <si>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</si>
  <si>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</si>
  <si>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</si>
  <si>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</si>
  <si>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</si>
  <si>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</si>
  <si>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</si>
  <si>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</si>
  <si>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</si>
  <si>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</si>
  <si>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</si>
  <si>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</si>
  <si>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</si>
  <si>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</si>
  <si>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</si>
  <si>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</si>
  <si>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</si>
  <si>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</si>
  <si>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</si>
  <si>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</si>
  <si>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</si>
  <si>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</si>
  <si>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</si>
  <si>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</si>
  <si>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</si>
  <si>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</si>
  <si>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</si>
  <si>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</si>
  <si>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</si>
  <si>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</si>
  <si>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</si>
  <si>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</si>
  <si>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</si>
  <si>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</si>
  <si>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</si>
  <si>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</si>
  <si>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</si>
  <si>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</si>
  <si>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</si>
  <si>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</si>
  <si>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</si>
  <si>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</si>
  <si>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</si>
  <si>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</si>
  <si>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</si>
  <si>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</si>
  <si>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</si>
  <si>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</si>
  <si>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</si>
  <si>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</si>
  <si>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</si>
  <si>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</si>
  <si>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</si>
  <si>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</si>
  <si>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</si>
  <si>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</si>
  <si>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</si>
  <si>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</si>
  <si>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</si>
  <si>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</si>
  <si>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</si>
  <si>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</si>
  <si>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</si>
  <si>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</si>
  <si>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</si>
  <si>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</si>
  <si>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</si>
  <si>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</si>
  <si>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</si>
  <si>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</si>
  <si>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</si>
  <si>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</si>
  <si>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</si>
  <si>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</si>
  <si>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</si>
  <si>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</si>
  <si>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</si>
  <si>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</si>
  <si>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</si>
  <si>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</si>
  <si>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</si>
  <si>
    <t>deshonestidad academica</t>
  </si>
  <si>
    <t>LISTENING</t>
  </si>
  <si>
    <t>VOC 1</t>
  </si>
  <si>
    <t>GRAMMAR</t>
  </si>
  <si>
    <t>GRAMMAR TOTAL</t>
  </si>
  <si>
    <t xml:space="preserve">READING </t>
  </si>
  <si>
    <t>WRITING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</si>
</sst>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1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1" xfId="0" quotePrefix="1" applyNumberFormat="1" applyFont="1" applyFill="1" applyBorder="1"/>
    <xf numFmtId="164" fontId="6" fillId="2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P24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:AH29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AC7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7: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7.9</v>
      </c>
      <c r="AG10" s="34">
        <f t="shared" si="9"/>
        <v>1.58</v>
      </c>
      <c r="AH10" s="34">
        <f t="shared" si="10"/>
        <v>9.2100000000000009</v>
      </c>
      <c r="AJ10" s="34">
        <v>3.5</v>
      </c>
      <c r="AK10" s="34">
        <v>5</v>
      </c>
      <c r="AL10" s="34">
        <v>5</v>
      </c>
      <c r="AM10" s="34">
        <v>6</v>
      </c>
      <c r="AN10" s="34">
        <v>20</v>
      </c>
      <c r="AO10" s="34">
        <f t="shared" si="0"/>
        <v>39.5</v>
      </c>
      <c r="AP10" s="34">
        <f t="shared" si="1"/>
        <v>7.9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7.3</v>
      </c>
      <c r="AG31" s="34">
        <f t="shared" si="9"/>
        <v>1.46</v>
      </c>
      <c r="AH31" s="34">
        <f t="shared" si="10"/>
        <v>7.76</v>
      </c>
      <c r="AJ31" s="34">
        <v>1</v>
      </c>
      <c r="AK31" s="34">
        <v>5</v>
      </c>
      <c r="AL31" s="34">
        <v>4.5</v>
      </c>
      <c r="AM31" s="34">
        <v>8</v>
      </c>
      <c r="AN31" s="34">
        <v>18</v>
      </c>
      <c r="AO31" s="34">
        <f t="shared" si="0"/>
        <v>36.5</v>
      </c>
      <c r="AP31" s="34">
        <f t="shared" si="1"/>
        <v>7.3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 t="s">
        <v>680</v>
      </c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7: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>
        <v>10</v>
      </c>
      <c r="AG10" s="34">
        <f t="shared" si="6"/>
        <v>2</v>
      </c>
      <c r="AH10" s="34">
        <f t="shared" si="7"/>
        <v>8.9499999999999993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>
        <v>6.5</v>
      </c>
      <c r="AG31" s="34">
        <f t="shared" si="6"/>
        <v>1.3</v>
      </c>
      <c r="AH31" s="34">
        <f t="shared" si="7"/>
        <v>6.56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3" activePane="bottomRight" state="frozen"/>
      <selection activeCell="B7" sqref="B7:C35"/>
      <selection pane="topRight" activeCell="B7" sqref="B7:C35"/>
      <selection pane="bottomLeft" activeCell="B7" sqref="B7:C35"/>
      <selection pane="bottomRight" activeCell="AH7" sqref="AH7:AH3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>
        <v>7.5</v>
      </c>
      <c r="AG10" s="34">
        <f t="shared" si="6"/>
        <v>1.5</v>
      </c>
      <c r="AH10" s="34">
        <f t="shared" si="7"/>
        <v>9.24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>
        <v>6.5</v>
      </c>
      <c r="AG31" s="34">
        <f t="shared" si="6"/>
        <v>1.3</v>
      </c>
      <c r="AH31" s="34">
        <f t="shared" si="7"/>
        <v>8.06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O23" activePane="bottomRight" state="frozen"/>
      <selection activeCell="A4" sqref="A4"/>
      <selection pane="topRight" activeCell="D4" sqref="D4"/>
      <selection pane="bottomLeft" activeCell="A5" sqref="A5"/>
      <selection pane="bottomRight" activeCell="AH7" sqref="AH7:AH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T22" activePane="bottomRight" state="frozen"/>
      <selection activeCell="A4" sqref="A4"/>
      <selection pane="topRight" activeCell="D4" sqref="D4"/>
      <selection pane="bottomLeft" activeCell="A5" sqref="A5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workbookViewId="0">
      <pane xSplit="3" ySplit="1" topLeftCell="D21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Q200"/>
  <sheetViews>
    <sheetView showGridLines="0" tabSelected="1" topLeftCell="A4" zoomScale="85" workbookViewId="0">
      <pane xSplit="3" ySplit="1" topLeftCell="T5" activePane="bottomRight" state="frozen"/>
      <selection activeCell="A4" sqref="A4"/>
      <selection pane="topRight" activeCell="D4" sqref="D4"/>
      <selection pane="bottomLeft" activeCell="A5" sqref="A5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7.5" style="46" bestFit="1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87.7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681</v>
      </c>
      <c r="AK4" s="75" t="s">
        <v>682</v>
      </c>
      <c r="AL4" s="75" t="s">
        <v>683</v>
      </c>
      <c r="AM4" s="75" t="s">
        <v>684</v>
      </c>
      <c r="AN4" s="75" t="s">
        <v>685</v>
      </c>
      <c r="AO4" s="75" t="s">
        <v>686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/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/>
    </row>
    <row r="7" spans="1:43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77">
        <v>8.8109999999999999</v>
      </c>
      <c r="AE7" s="34">
        <f>TRUNC((AD7*0.8),2)</f>
        <v>7.04</v>
      </c>
      <c r="AF7" s="34">
        <f>+AQ7</f>
        <v>7.28</v>
      </c>
      <c r="AG7" s="34">
        <f>TRUNC((AF7*0.2),2)</f>
        <v>1.45</v>
      </c>
      <c r="AH7" s="34">
        <f>TRUNC((AE7+AG7),2)</f>
        <v>8.49</v>
      </c>
      <c r="AJ7" s="34">
        <v>4</v>
      </c>
      <c r="AK7" s="34">
        <v>2.9</v>
      </c>
      <c r="AL7" s="34">
        <v>19</v>
      </c>
      <c r="AM7" s="76">
        <f>+AL7*0.5</f>
        <v>9.5</v>
      </c>
      <c r="AN7" s="34">
        <v>10</v>
      </c>
      <c r="AO7" s="34">
        <v>10</v>
      </c>
      <c r="AP7" s="34">
        <f>SUM(AJ7,AK7,AM7:AO7)</f>
        <v>36.4</v>
      </c>
      <c r="AQ7" s="21">
        <f>+TRUNC(AP7*0.2,2)</f>
        <v>7.28</v>
      </c>
    </row>
    <row r="8" spans="1:43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77">
        <v>9.1199999999999992</v>
      </c>
      <c r="AE8" s="34">
        <f t="shared" ref="AE8:AE39" si="4">TRUNC((AD8*0.8),2)</f>
        <v>7.29</v>
      </c>
      <c r="AF8" s="34">
        <f t="shared" ref="AF8:AF24" si="5">+AQ8</f>
        <v>7.86</v>
      </c>
      <c r="AG8" s="34">
        <f t="shared" ref="AG8:AG39" si="6">TRUNC((AF8*0.2),2)</f>
        <v>1.57</v>
      </c>
      <c r="AH8" s="34">
        <f t="shared" ref="AH8:AH38" si="7">TRUNC((AE8+AG8),2)</f>
        <v>8.86</v>
      </c>
      <c r="AJ8" s="34">
        <v>3</v>
      </c>
      <c r="AK8" s="34">
        <v>2.8</v>
      </c>
      <c r="AL8" s="34">
        <v>19</v>
      </c>
      <c r="AM8" s="76">
        <f t="shared" ref="AM8:AM24" si="8">+AL8*0.5</f>
        <v>9.5</v>
      </c>
      <c r="AN8" s="34">
        <v>10</v>
      </c>
      <c r="AO8" s="34">
        <v>14</v>
      </c>
      <c r="AP8" s="34">
        <f t="shared" ref="AP8:AP24" si="9">SUM(AJ8,AK8,AM8:AO8)</f>
        <v>39.299999999999997</v>
      </c>
      <c r="AQ8" s="21">
        <f t="shared" ref="AQ8:AQ31" si="10">+TRUNC(AP8*0.2,2)</f>
        <v>7.86</v>
      </c>
    </row>
    <row r="9" spans="1:43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77">
        <v>8.6579999999999995</v>
      </c>
      <c r="AE9" s="34">
        <f t="shared" si="4"/>
        <v>6.92</v>
      </c>
      <c r="AF9" s="34">
        <f t="shared" si="5"/>
        <v>6.52</v>
      </c>
      <c r="AG9" s="34">
        <f t="shared" si="6"/>
        <v>1.3</v>
      </c>
      <c r="AH9" s="34">
        <f t="shared" si="7"/>
        <v>8.2200000000000006</v>
      </c>
      <c r="AJ9" s="34">
        <v>4</v>
      </c>
      <c r="AK9" s="34">
        <v>2.6</v>
      </c>
      <c r="AL9" s="34">
        <v>12</v>
      </c>
      <c r="AM9" s="76">
        <f t="shared" si="8"/>
        <v>6</v>
      </c>
      <c r="AN9" s="34">
        <v>8</v>
      </c>
      <c r="AO9" s="34">
        <v>12</v>
      </c>
      <c r="AP9" s="34">
        <f t="shared" si="9"/>
        <v>32.6</v>
      </c>
      <c r="AQ9" s="21">
        <f t="shared" si="10"/>
        <v>6.52</v>
      </c>
    </row>
    <row r="10" spans="1:43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77">
        <v>9.5540000000000003</v>
      </c>
      <c r="AE10" s="34">
        <f t="shared" si="4"/>
        <v>7.64</v>
      </c>
      <c r="AF10" s="34">
        <f t="shared" si="5"/>
        <v>7.46</v>
      </c>
      <c r="AG10" s="34">
        <f t="shared" si="6"/>
        <v>1.49</v>
      </c>
      <c r="AH10" s="34">
        <f t="shared" si="7"/>
        <v>9.1300000000000008</v>
      </c>
      <c r="AJ10" s="34">
        <v>2</v>
      </c>
      <c r="AK10" s="34">
        <v>2.8</v>
      </c>
      <c r="AL10" s="34">
        <v>17</v>
      </c>
      <c r="AM10" s="76">
        <f t="shared" si="8"/>
        <v>8.5</v>
      </c>
      <c r="AN10" s="34">
        <v>10</v>
      </c>
      <c r="AO10" s="34">
        <v>14</v>
      </c>
      <c r="AP10" s="34">
        <f t="shared" si="9"/>
        <v>37.299999999999997</v>
      </c>
      <c r="AQ10" s="21">
        <f t="shared" si="10"/>
        <v>7.46</v>
      </c>
    </row>
    <row r="11" spans="1:43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77">
        <v>9.1660000000000004</v>
      </c>
      <c r="AE11" s="34">
        <f t="shared" si="4"/>
        <v>7.33</v>
      </c>
      <c r="AF11" s="34">
        <f t="shared" si="5"/>
        <v>7.78</v>
      </c>
      <c r="AG11" s="34">
        <f t="shared" si="6"/>
        <v>1.55</v>
      </c>
      <c r="AH11" s="34">
        <f t="shared" si="7"/>
        <v>8.8800000000000008</v>
      </c>
      <c r="AJ11" s="34">
        <v>2</v>
      </c>
      <c r="AK11" s="34">
        <v>2.4</v>
      </c>
      <c r="AL11" s="34">
        <v>17</v>
      </c>
      <c r="AM11" s="76">
        <f t="shared" si="8"/>
        <v>8.5</v>
      </c>
      <c r="AN11" s="34">
        <v>8</v>
      </c>
      <c r="AO11" s="34">
        <v>18</v>
      </c>
      <c r="AP11" s="34">
        <f t="shared" si="9"/>
        <v>38.9</v>
      </c>
      <c r="AQ11" s="21">
        <f t="shared" si="10"/>
        <v>7.78</v>
      </c>
    </row>
    <row r="12" spans="1:43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77">
        <v>9.2850000000000001</v>
      </c>
      <c r="AE12" s="34">
        <f t="shared" si="4"/>
        <v>7.42</v>
      </c>
      <c r="AF12" s="34">
        <f t="shared" si="5"/>
        <v>8.8000000000000007</v>
      </c>
      <c r="AG12" s="34">
        <f t="shared" si="6"/>
        <v>1.76</v>
      </c>
      <c r="AH12" s="34">
        <f t="shared" si="7"/>
        <v>9.18</v>
      </c>
      <c r="AJ12" s="34">
        <v>5</v>
      </c>
      <c r="AK12" s="34">
        <v>3</v>
      </c>
      <c r="AL12" s="34">
        <v>20</v>
      </c>
      <c r="AM12" s="76">
        <f t="shared" si="8"/>
        <v>10</v>
      </c>
      <c r="AN12" s="34">
        <v>8</v>
      </c>
      <c r="AO12" s="34">
        <v>18</v>
      </c>
      <c r="AP12" s="34">
        <f t="shared" si="9"/>
        <v>44</v>
      </c>
      <c r="AQ12" s="21">
        <f t="shared" si="10"/>
        <v>8.8000000000000007</v>
      </c>
    </row>
    <row r="13" spans="1:43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77">
        <v>9.66</v>
      </c>
      <c r="AE13" s="34">
        <f t="shared" si="4"/>
        <v>7.72</v>
      </c>
      <c r="AF13" s="34">
        <f t="shared" si="5"/>
        <v>8.68</v>
      </c>
      <c r="AG13" s="34">
        <f t="shared" si="6"/>
        <v>1.73</v>
      </c>
      <c r="AH13" s="34">
        <f t="shared" si="7"/>
        <v>9.4499999999999993</v>
      </c>
      <c r="AJ13" s="34">
        <v>3</v>
      </c>
      <c r="AK13" s="34">
        <v>2.4</v>
      </c>
      <c r="AL13" s="34">
        <v>20</v>
      </c>
      <c r="AM13" s="76">
        <f t="shared" si="8"/>
        <v>10</v>
      </c>
      <c r="AN13" s="34">
        <v>8</v>
      </c>
      <c r="AO13" s="34">
        <v>20</v>
      </c>
      <c r="AP13" s="34">
        <f t="shared" si="9"/>
        <v>43.4</v>
      </c>
      <c r="AQ13" s="21">
        <f t="shared" si="10"/>
        <v>8.68</v>
      </c>
    </row>
    <row r="14" spans="1:43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77">
        <v>9.2439999999999998</v>
      </c>
      <c r="AE14" s="34">
        <f t="shared" si="4"/>
        <v>7.39</v>
      </c>
      <c r="AF14" s="34">
        <f t="shared" si="5"/>
        <v>8.24</v>
      </c>
      <c r="AG14" s="34">
        <f t="shared" si="6"/>
        <v>1.64</v>
      </c>
      <c r="AH14" s="34">
        <f t="shared" si="7"/>
        <v>9.0299999999999994</v>
      </c>
      <c r="AJ14" s="34">
        <v>4</v>
      </c>
      <c r="AK14" s="34">
        <v>2.7</v>
      </c>
      <c r="AL14" s="34">
        <v>17</v>
      </c>
      <c r="AM14" s="76">
        <f t="shared" si="8"/>
        <v>8.5</v>
      </c>
      <c r="AN14" s="34">
        <v>8</v>
      </c>
      <c r="AO14" s="34">
        <v>18</v>
      </c>
      <c r="AP14" s="34">
        <f t="shared" si="9"/>
        <v>41.2</v>
      </c>
      <c r="AQ14" s="21">
        <f t="shared" si="10"/>
        <v>8.24</v>
      </c>
    </row>
    <row r="15" spans="1:43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77">
        <v>8.9890000000000008</v>
      </c>
      <c r="AE15" s="34">
        <f t="shared" si="4"/>
        <v>7.19</v>
      </c>
      <c r="AF15" s="34">
        <f t="shared" si="5"/>
        <v>6.64</v>
      </c>
      <c r="AG15" s="34">
        <f t="shared" si="6"/>
        <v>1.32</v>
      </c>
      <c r="AH15" s="34">
        <f t="shared" si="7"/>
        <v>8.51</v>
      </c>
      <c r="AJ15" s="34">
        <v>3</v>
      </c>
      <c r="AK15" s="34">
        <v>2.2000000000000002</v>
      </c>
      <c r="AL15" s="34">
        <v>16</v>
      </c>
      <c r="AM15" s="76">
        <f t="shared" si="8"/>
        <v>8</v>
      </c>
      <c r="AN15" s="34">
        <v>4</v>
      </c>
      <c r="AO15" s="34">
        <v>16</v>
      </c>
      <c r="AP15" s="34">
        <f t="shared" si="9"/>
        <v>33.200000000000003</v>
      </c>
      <c r="AQ15" s="21">
        <f t="shared" si="10"/>
        <v>6.64</v>
      </c>
    </row>
    <row r="16" spans="1:43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77">
        <v>7.8810000000000002</v>
      </c>
      <c r="AE16" s="34">
        <f t="shared" si="4"/>
        <v>6.3</v>
      </c>
      <c r="AF16" s="34">
        <f t="shared" si="5"/>
        <v>4.92</v>
      </c>
      <c r="AG16" s="34">
        <f t="shared" si="6"/>
        <v>0.98</v>
      </c>
      <c r="AH16" s="34">
        <f t="shared" si="7"/>
        <v>7.28</v>
      </c>
      <c r="AJ16" s="34">
        <v>2</v>
      </c>
      <c r="AK16" s="34">
        <v>2.6</v>
      </c>
      <c r="AL16" s="34">
        <v>16</v>
      </c>
      <c r="AM16" s="76">
        <f t="shared" si="8"/>
        <v>8</v>
      </c>
      <c r="AN16" s="34">
        <v>2</v>
      </c>
      <c r="AO16" s="34">
        <v>10</v>
      </c>
      <c r="AP16" s="34">
        <f t="shared" si="9"/>
        <v>24.6</v>
      </c>
      <c r="AQ16" s="21">
        <f t="shared" si="10"/>
        <v>4.92</v>
      </c>
    </row>
    <row r="17" spans="1:43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77">
        <v>9.2430000000000003</v>
      </c>
      <c r="AE17" s="34">
        <f t="shared" si="4"/>
        <v>7.39</v>
      </c>
      <c r="AF17" s="34">
        <f t="shared" si="5"/>
        <v>7.7</v>
      </c>
      <c r="AG17" s="34">
        <f t="shared" si="6"/>
        <v>1.54</v>
      </c>
      <c r="AH17" s="34">
        <f t="shared" si="7"/>
        <v>8.93</v>
      </c>
      <c r="AJ17" s="34">
        <v>4</v>
      </c>
      <c r="AK17" s="34">
        <v>3</v>
      </c>
      <c r="AL17" s="34">
        <v>19</v>
      </c>
      <c r="AM17" s="76">
        <f t="shared" si="8"/>
        <v>9.5</v>
      </c>
      <c r="AN17" s="34">
        <v>10</v>
      </c>
      <c r="AO17" s="34">
        <v>12</v>
      </c>
      <c r="AP17" s="34">
        <f t="shared" si="9"/>
        <v>38.5</v>
      </c>
      <c r="AQ17" s="21">
        <f t="shared" si="10"/>
        <v>7.7</v>
      </c>
    </row>
    <row r="18" spans="1:43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77">
        <v>7.7990000000000004</v>
      </c>
      <c r="AE18" s="34">
        <f t="shared" si="4"/>
        <v>6.23</v>
      </c>
      <c r="AF18" s="34">
        <f t="shared" si="5"/>
        <v>7.4</v>
      </c>
      <c r="AG18" s="34">
        <f t="shared" si="6"/>
        <v>1.48</v>
      </c>
      <c r="AH18" s="34">
        <f t="shared" si="7"/>
        <v>7.71</v>
      </c>
      <c r="AJ18" s="34">
        <v>4</v>
      </c>
      <c r="AK18" s="34">
        <v>3</v>
      </c>
      <c r="AL18" s="34">
        <v>16</v>
      </c>
      <c r="AM18" s="76">
        <f t="shared" si="8"/>
        <v>8</v>
      </c>
      <c r="AN18" s="34">
        <v>10</v>
      </c>
      <c r="AO18" s="34">
        <v>12</v>
      </c>
      <c r="AP18" s="34">
        <f t="shared" si="9"/>
        <v>37</v>
      </c>
      <c r="AQ18" s="21">
        <f t="shared" si="10"/>
        <v>7.4</v>
      </c>
    </row>
    <row r="19" spans="1:43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77">
        <v>9.32</v>
      </c>
      <c r="AE19" s="34">
        <f t="shared" si="4"/>
        <v>7.45</v>
      </c>
      <c r="AF19" s="34">
        <f t="shared" si="5"/>
        <v>6.66</v>
      </c>
      <c r="AG19" s="34">
        <f t="shared" si="6"/>
        <v>1.33</v>
      </c>
      <c r="AH19" s="34">
        <f t="shared" si="7"/>
        <v>8.7799999999999994</v>
      </c>
      <c r="AJ19" s="34">
        <v>4</v>
      </c>
      <c r="AK19" s="34">
        <v>2.8</v>
      </c>
      <c r="AL19" s="34">
        <v>17</v>
      </c>
      <c r="AM19" s="76">
        <f t="shared" si="8"/>
        <v>8.5</v>
      </c>
      <c r="AN19" s="34">
        <v>4</v>
      </c>
      <c r="AO19" s="34">
        <v>14</v>
      </c>
      <c r="AP19" s="34">
        <f t="shared" si="9"/>
        <v>33.299999999999997</v>
      </c>
      <c r="AQ19" s="21">
        <f t="shared" si="10"/>
        <v>6.66</v>
      </c>
    </row>
    <row r="20" spans="1:43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77">
        <v>8.3010000000000002</v>
      </c>
      <c r="AE20" s="34">
        <f t="shared" si="4"/>
        <v>6.64</v>
      </c>
      <c r="AF20" s="34">
        <f t="shared" si="5"/>
        <v>6.08</v>
      </c>
      <c r="AG20" s="34">
        <f t="shared" si="6"/>
        <v>1.21</v>
      </c>
      <c r="AH20" s="34">
        <f t="shared" si="7"/>
        <v>7.85</v>
      </c>
      <c r="AJ20" s="34">
        <v>5</v>
      </c>
      <c r="AK20" s="34">
        <v>1.9</v>
      </c>
      <c r="AL20" s="34">
        <v>11</v>
      </c>
      <c r="AM20" s="76">
        <f t="shared" si="8"/>
        <v>5.5</v>
      </c>
      <c r="AN20" s="34">
        <v>6</v>
      </c>
      <c r="AO20" s="34">
        <v>12</v>
      </c>
      <c r="AP20" s="34">
        <f t="shared" si="9"/>
        <v>30.4</v>
      </c>
      <c r="AQ20" s="21">
        <f t="shared" si="10"/>
        <v>6.08</v>
      </c>
    </row>
    <row r="21" spans="1:43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77">
        <v>8.3510000000000009</v>
      </c>
      <c r="AE21" s="34">
        <f t="shared" si="4"/>
        <v>6.68</v>
      </c>
      <c r="AF21" s="34">
        <f t="shared" si="5"/>
        <v>6.14</v>
      </c>
      <c r="AG21" s="34">
        <f t="shared" si="6"/>
        <v>1.22</v>
      </c>
      <c r="AH21" s="34">
        <f t="shared" si="7"/>
        <v>7.9</v>
      </c>
      <c r="AJ21" s="34">
        <v>2</v>
      </c>
      <c r="AK21" s="34">
        <v>2.7</v>
      </c>
      <c r="AL21" s="34">
        <v>16</v>
      </c>
      <c r="AM21" s="76">
        <f t="shared" si="8"/>
        <v>8</v>
      </c>
      <c r="AN21" s="34">
        <v>6</v>
      </c>
      <c r="AO21" s="34">
        <v>12</v>
      </c>
      <c r="AP21" s="34">
        <f t="shared" si="9"/>
        <v>30.7</v>
      </c>
      <c r="AQ21" s="21">
        <f t="shared" si="10"/>
        <v>6.14</v>
      </c>
    </row>
    <row r="22" spans="1:43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77">
        <v>8.5500000000000007</v>
      </c>
      <c r="AE22" s="34">
        <f t="shared" si="4"/>
        <v>6.84</v>
      </c>
      <c r="AF22" s="34">
        <f t="shared" si="5"/>
        <v>6.06</v>
      </c>
      <c r="AG22" s="34">
        <f t="shared" si="6"/>
        <v>1.21</v>
      </c>
      <c r="AH22" s="34">
        <f t="shared" si="7"/>
        <v>8.0500000000000007</v>
      </c>
      <c r="AJ22" s="34">
        <v>3</v>
      </c>
      <c r="AK22" s="34">
        <v>2.8</v>
      </c>
      <c r="AL22" s="34">
        <v>13</v>
      </c>
      <c r="AM22" s="76">
        <f t="shared" si="8"/>
        <v>6.5</v>
      </c>
      <c r="AN22" s="34">
        <v>4</v>
      </c>
      <c r="AO22" s="34">
        <v>14</v>
      </c>
      <c r="AP22" s="34">
        <f t="shared" si="9"/>
        <v>30.3</v>
      </c>
      <c r="AQ22" s="21">
        <f t="shared" si="10"/>
        <v>6.06</v>
      </c>
    </row>
    <row r="23" spans="1:43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77">
        <v>8.6910000000000007</v>
      </c>
      <c r="AE23" s="34">
        <f t="shared" si="4"/>
        <v>6.95</v>
      </c>
      <c r="AF23" s="34">
        <f t="shared" si="5"/>
        <v>6.06</v>
      </c>
      <c r="AG23" s="34">
        <f t="shared" si="6"/>
        <v>1.21</v>
      </c>
      <c r="AH23" s="34">
        <f t="shared" si="7"/>
        <v>8.16</v>
      </c>
      <c r="AJ23" s="34">
        <v>0</v>
      </c>
      <c r="AK23" s="34">
        <v>2.2999999999999998</v>
      </c>
      <c r="AL23" s="34">
        <v>16</v>
      </c>
      <c r="AM23" s="76">
        <f t="shared" si="8"/>
        <v>8</v>
      </c>
      <c r="AN23" s="34">
        <v>6</v>
      </c>
      <c r="AO23" s="34">
        <v>14</v>
      </c>
      <c r="AP23" s="34">
        <f t="shared" si="9"/>
        <v>30.3</v>
      </c>
      <c r="AQ23" s="21">
        <f t="shared" si="10"/>
        <v>6.06</v>
      </c>
    </row>
    <row r="24" spans="1:43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77">
        <v>9.1750000000000007</v>
      </c>
      <c r="AE24" s="34">
        <f t="shared" si="4"/>
        <v>7.34</v>
      </c>
      <c r="AF24" s="34">
        <f t="shared" si="5"/>
        <v>6.72</v>
      </c>
      <c r="AG24" s="34">
        <f t="shared" si="6"/>
        <v>1.34</v>
      </c>
      <c r="AH24" s="34">
        <f t="shared" si="7"/>
        <v>8.68</v>
      </c>
      <c r="AJ24" s="34">
        <v>3</v>
      </c>
      <c r="AK24" s="34">
        <v>2.6</v>
      </c>
      <c r="AL24" s="34">
        <v>16</v>
      </c>
      <c r="AM24" s="76">
        <f t="shared" si="8"/>
        <v>8</v>
      </c>
      <c r="AN24" s="34">
        <v>8</v>
      </c>
      <c r="AO24" s="34">
        <v>12</v>
      </c>
      <c r="AP24" s="34">
        <f t="shared" si="9"/>
        <v>33.6</v>
      </c>
      <c r="AQ24" s="21">
        <f t="shared" si="10"/>
        <v>6.72</v>
      </c>
    </row>
    <row r="25" spans="1:43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77" t="e">
        <f t="shared" ref="AD25:AD39" si="11">TRUNC(AVERAGE(M25,U25,Y25,AC25),2)</f>
        <v>#DIV/0!</v>
      </c>
      <c r="AE25" s="34" t="e">
        <f t="shared" si="4"/>
        <v>#DIV/0!</v>
      </c>
      <c r="AF25" s="34">
        <f t="shared" ref="AF25:AF30" si="12">AP25</f>
        <v>0</v>
      </c>
      <c r="AG25" s="34">
        <f t="shared" si="6"/>
        <v>0</v>
      </c>
      <c r="AH25" s="34" t="e">
        <f t="shared" si="7"/>
        <v>#DIV/0!</v>
      </c>
      <c r="AJ25" s="34"/>
      <c r="AK25" s="34"/>
      <c r="AL25" s="34"/>
      <c r="AM25" s="34"/>
      <c r="AN25" s="34"/>
      <c r="AO25" s="34"/>
      <c r="AP25" s="34">
        <f t="shared" ref="AP25:AP31" si="13">SUM(AJ25:AO25)</f>
        <v>0</v>
      </c>
      <c r="AQ25" s="21">
        <f t="shared" si="10"/>
        <v>0</v>
      </c>
    </row>
    <row r="26" spans="1:43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77" t="e">
        <f t="shared" si="11"/>
        <v>#DIV/0!</v>
      </c>
      <c r="AE26" s="34" t="e">
        <f t="shared" si="4"/>
        <v>#DIV/0!</v>
      </c>
      <c r="AF26" s="34">
        <f t="shared" si="12"/>
        <v>0</v>
      </c>
      <c r="AG26" s="34">
        <f t="shared" si="6"/>
        <v>0</v>
      </c>
      <c r="AH26" s="34" t="e">
        <f t="shared" si="7"/>
        <v>#DIV/0!</v>
      </c>
      <c r="AJ26" s="34"/>
      <c r="AK26" s="34"/>
      <c r="AL26" s="34"/>
      <c r="AM26" s="34"/>
      <c r="AN26" s="34"/>
      <c r="AO26" s="34"/>
      <c r="AP26" s="34">
        <f t="shared" si="13"/>
        <v>0</v>
      </c>
      <c r="AQ26" s="21">
        <f t="shared" si="10"/>
        <v>0</v>
      </c>
    </row>
    <row r="27" spans="1:43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77" t="e">
        <f t="shared" si="11"/>
        <v>#DIV/0!</v>
      </c>
      <c r="AE27" s="34" t="e">
        <f t="shared" si="4"/>
        <v>#DIV/0!</v>
      </c>
      <c r="AF27" s="34">
        <f t="shared" si="12"/>
        <v>0</v>
      </c>
      <c r="AG27" s="34">
        <f t="shared" si="6"/>
        <v>0</v>
      </c>
      <c r="AH27" s="34" t="e">
        <f t="shared" si="7"/>
        <v>#DIV/0!</v>
      </c>
      <c r="AJ27" s="34"/>
      <c r="AK27" s="34"/>
      <c r="AL27" s="34"/>
      <c r="AM27" s="34"/>
      <c r="AN27" s="34"/>
      <c r="AO27" s="34"/>
      <c r="AP27" s="34">
        <f t="shared" si="13"/>
        <v>0</v>
      </c>
      <c r="AQ27" s="21">
        <f t="shared" si="10"/>
        <v>0</v>
      </c>
    </row>
    <row r="28" spans="1:43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77" t="e">
        <f t="shared" si="11"/>
        <v>#DIV/0!</v>
      </c>
      <c r="AE28" s="34" t="e">
        <f t="shared" si="4"/>
        <v>#DIV/0!</v>
      </c>
      <c r="AF28" s="34">
        <f t="shared" si="12"/>
        <v>0</v>
      </c>
      <c r="AG28" s="34">
        <f t="shared" si="6"/>
        <v>0</v>
      </c>
      <c r="AH28" s="34" t="e">
        <f t="shared" si="7"/>
        <v>#DIV/0!</v>
      </c>
      <c r="AJ28" s="34"/>
      <c r="AK28" s="34"/>
      <c r="AL28" s="34"/>
      <c r="AM28" s="34"/>
      <c r="AN28" s="34"/>
      <c r="AO28" s="34"/>
      <c r="AP28" s="34">
        <f t="shared" si="13"/>
        <v>0</v>
      </c>
      <c r="AQ28" s="21">
        <f t="shared" si="10"/>
        <v>0</v>
      </c>
    </row>
    <row r="29" spans="1:43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77" t="e">
        <f t="shared" si="11"/>
        <v>#DIV/0!</v>
      </c>
      <c r="AE29" s="34" t="e">
        <f t="shared" si="4"/>
        <v>#DIV/0!</v>
      </c>
      <c r="AF29" s="34">
        <f t="shared" si="12"/>
        <v>0</v>
      </c>
      <c r="AG29" s="34">
        <f t="shared" si="6"/>
        <v>0</v>
      </c>
      <c r="AH29" s="34" t="e">
        <f t="shared" si="7"/>
        <v>#DIV/0!</v>
      </c>
      <c r="AJ29" s="34"/>
      <c r="AK29" s="34"/>
      <c r="AL29" s="34"/>
      <c r="AM29" s="34"/>
      <c r="AN29" s="34"/>
      <c r="AO29" s="34"/>
      <c r="AP29" s="34">
        <f t="shared" si="13"/>
        <v>0</v>
      </c>
      <c r="AQ29" s="21">
        <f t="shared" si="10"/>
        <v>0</v>
      </c>
    </row>
    <row r="30" spans="1:43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77" t="e">
        <f t="shared" si="11"/>
        <v>#DIV/0!</v>
      </c>
      <c r="AE30" s="34" t="e">
        <f t="shared" si="4"/>
        <v>#DIV/0!</v>
      </c>
      <c r="AF30" s="34">
        <f t="shared" si="12"/>
        <v>0</v>
      </c>
      <c r="AG30" s="34">
        <f t="shared" si="6"/>
        <v>0</v>
      </c>
      <c r="AH30" s="34" t="e">
        <f t="shared" si="7"/>
        <v>#DIV/0!</v>
      </c>
      <c r="AJ30" s="34"/>
      <c r="AK30" s="34"/>
      <c r="AL30" s="34"/>
      <c r="AM30" s="34"/>
      <c r="AN30" s="34"/>
      <c r="AO30" s="34"/>
      <c r="AP30" s="34">
        <f t="shared" si="13"/>
        <v>0</v>
      </c>
      <c r="AQ30" s="21">
        <f t="shared" si="10"/>
        <v>0</v>
      </c>
    </row>
    <row r="31" spans="1:43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77" t="e">
        <f t="shared" si="11"/>
        <v>#DIV/0!</v>
      </c>
      <c r="AE31" s="34" t="e">
        <f t="shared" si="4"/>
        <v>#DIV/0!</v>
      </c>
      <c r="AF31" s="37"/>
      <c r="AG31" s="34">
        <f t="shared" si="6"/>
        <v>0</v>
      </c>
      <c r="AH31" s="34" t="e">
        <f t="shared" si="7"/>
        <v>#DIV/0!</v>
      </c>
      <c r="AJ31" s="34"/>
      <c r="AK31" s="34"/>
      <c r="AL31" s="34"/>
      <c r="AM31" s="34"/>
      <c r="AN31" s="34"/>
      <c r="AO31" s="34"/>
      <c r="AP31" s="34">
        <f t="shared" si="13"/>
        <v>0</v>
      </c>
      <c r="AQ31" s="21">
        <f t="shared" si="10"/>
        <v>0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77" t="e">
        <f t="shared" si="11"/>
        <v>#DIV/0!</v>
      </c>
      <c r="AE32" s="34" t="e">
        <f t="shared" si="4"/>
        <v>#DIV/0!</v>
      </c>
      <c r="AF32" s="37"/>
      <c r="AG32" s="34">
        <f t="shared" si="6"/>
        <v>0</v>
      </c>
      <c r="AH32" s="34" t="e">
        <f t="shared" si="7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77" t="e">
        <f t="shared" si="11"/>
        <v>#DIV/0!</v>
      </c>
      <c r="AE33" s="34" t="e">
        <f t="shared" si="4"/>
        <v>#DIV/0!</v>
      </c>
      <c r="AF33" s="37"/>
      <c r="AG33" s="34">
        <f t="shared" si="6"/>
        <v>0</v>
      </c>
      <c r="AH33" s="34" t="e">
        <f t="shared" si="7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77" t="e">
        <f t="shared" si="11"/>
        <v>#DIV/0!</v>
      </c>
      <c r="AE34" s="34" t="e">
        <f t="shared" si="4"/>
        <v>#DIV/0!</v>
      </c>
      <c r="AF34" s="37"/>
      <c r="AG34" s="34">
        <f t="shared" si="6"/>
        <v>0</v>
      </c>
      <c r="AH34" s="34" t="e">
        <f t="shared" si="7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77" t="e">
        <f t="shared" si="11"/>
        <v>#DIV/0!</v>
      </c>
      <c r="AE35" s="34" t="e">
        <f t="shared" si="4"/>
        <v>#DIV/0!</v>
      </c>
      <c r="AF35" s="37"/>
      <c r="AG35" s="34">
        <f t="shared" si="6"/>
        <v>0</v>
      </c>
      <c r="AH35" s="34" t="e">
        <f t="shared" si="7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77" t="e">
        <f t="shared" si="11"/>
        <v>#DIV/0!</v>
      </c>
      <c r="AE36" s="34" t="e">
        <f t="shared" si="4"/>
        <v>#DIV/0!</v>
      </c>
      <c r="AF36" s="37"/>
      <c r="AG36" s="34">
        <f t="shared" si="6"/>
        <v>0</v>
      </c>
      <c r="AH36" s="34" t="e">
        <f t="shared" si="7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77" t="e">
        <f t="shared" si="11"/>
        <v>#DIV/0!</v>
      </c>
      <c r="AE37" s="34" t="e">
        <f t="shared" si="4"/>
        <v>#DIV/0!</v>
      </c>
      <c r="AF37" s="37"/>
      <c r="AG37" s="34">
        <f t="shared" si="6"/>
        <v>0</v>
      </c>
      <c r="AH37" s="34" t="e">
        <f t="shared" si="7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77" t="e">
        <f t="shared" si="11"/>
        <v>#DIV/0!</v>
      </c>
      <c r="AE38" s="34" t="e">
        <f t="shared" si="4"/>
        <v>#DIV/0!</v>
      </c>
      <c r="AF38" s="37"/>
      <c r="AG38" s="34">
        <f t="shared" si="6"/>
        <v>0</v>
      </c>
      <c r="AH38" s="34" t="e">
        <f t="shared" si="7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77" t="e">
        <f t="shared" si="11"/>
        <v>#DIV/0!</v>
      </c>
      <c r="AE39" s="34" t="e">
        <f t="shared" si="4"/>
        <v>#DIV/0!</v>
      </c>
      <c r="AF39" s="37"/>
      <c r="AG39" s="34">
        <f t="shared" si="6"/>
        <v>0</v>
      </c>
      <c r="AH39" s="34" t="e">
        <f t="shared" ref="AH39" si="14">TRUNC((AE39+AG39),1)</f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10" activePane="bottomRight" state="frozen"/>
      <selection activeCell="M21" sqref="M21"/>
      <selection pane="topRight" activeCell="M21" sqref="M21"/>
      <selection pane="bottomLeft" activeCell="M21" sqref="M21"/>
      <selection pane="bottomRight" activeCell="AH26" sqref="AH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>
        <v>0</v>
      </c>
      <c r="G7" s="34"/>
      <c r="H7" s="34"/>
      <c r="I7" s="34"/>
      <c r="J7" s="34"/>
      <c r="K7" s="34"/>
      <c r="L7" s="34"/>
      <c r="M7" s="35">
        <f>TRUNC(AVERAGE(D7:L7),2)</f>
        <v>5.96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7.65</v>
      </c>
      <c r="AE7" s="34">
        <f>TRUNC((AD7*0.8),2)</f>
        <v>6.12</v>
      </c>
      <c r="AF7" s="37">
        <v>8.1999999999999993</v>
      </c>
      <c r="AG7" s="34">
        <f>TRUNC((AF7*0.2),2)</f>
        <v>1.64</v>
      </c>
      <c r="AH7" s="34">
        <f>TRUNC((AE7+AG7),2)</f>
        <v>7.76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>
        <v>0</v>
      </c>
      <c r="G8" s="34"/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7.58</v>
      </c>
      <c r="AE8" s="34">
        <f t="shared" ref="AE8:AE39" si="5">TRUNC((AD8*0.8),2)</f>
        <v>6.06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7.54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5.56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5.66</v>
      </c>
      <c r="AE11" s="34">
        <f t="shared" si="5"/>
        <v>4.5199999999999996</v>
      </c>
      <c r="AF11" s="37">
        <v>4.5999999999999996</v>
      </c>
      <c r="AG11" s="34">
        <f t="shared" si="6"/>
        <v>0.92</v>
      </c>
      <c r="AH11" s="34">
        <f t="shared" si="7"/>
        <v>5.44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>
        <v>0</v>
      </c>
      <c r="G12" s="34"/>
      <c r="H12" s="34"/>
      <c r="I12" s="34"/>
      <c r="J12" s="34"/>
      <c r="K12" s="34"/>
      <c r="L12" s="34"/>
      <c r="M12" s="35">
        <f t="shared" si="2"/>
        <v>5.4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5.66</v>
      </c>
      <c r="AE12" s="34">
        <f t="shared" si="5"/>
        <v>4.5199999999999996</v>
      </c>
      <c r="AF12" s="37">
        <v>2.8</v>
      </c>
      <c r="AG12" s="34">
        <f t="shared" si="6"/>
        <v>0.56000000000000005</v>
      </c>
      <c r="AH12" s="34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>
        <v>7</v>
      </c>
      <c r="G14" s="34"/>
      <c r="H14" s="34"/>
      <c r="I14" s="34"/>
      <c r="J14" s="34"/>
      <c r="K14" s="34"/>
      <c r="L14" s="34"/>
      <c r="M14" s="35">
        <f t="shared" si="2"/>
        <v>7.8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7.61</v>
      </c>
      <c r="AE14" s="34">
        <f t="shared" si="5"/>
        <v>6.08</v>
      </c>
      <c r="AF14" s="37">
        <v>5.6</v>
      </c>
      <c r="AG14" s="34">
        <f t="shared" si="6"/>
        <v>1.1200000000000001</v>
      </c>
      <c r="AH14" s="34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>
        <v>0</v>
      </c>
      <c r="G15" s="34"/>
      <c r="H15" s="34"/>
      <c r="I15" s="34"/>
      <c r="J15" s="34"/>
      <c r="K15" s="34"/>
      <c r="L15" s="34"/>
      <c r="M15" s="35">
        <f t="shared" si="2"/>
        <v>5.4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5.48</v>
      </c>
      <c r="AE15" s="34">
        <f t="shared" si="5"/>
        <v>4.38</v>
      </c>
      <c r="AF15" s="37">
        <v>5.2</v>
      </c>
      <c r="AG15" s="34">
        <f t="shared" si="6"/>
        <v>1.04</v>
      </c>
      <c r="AH15" s="34">
        <f t="shared" si="7"/>
        <v>5.42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6.13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7.49</v>
      </c>
      <c r="AE16" s="34">
        <f t="shared" si="5"/>
        <v>5.99</v>
      </c>
      <c r="AF16" s="37">
        <v>9.1999999999999993</v>
      </c>
      <c r="AG16" s="34">
        <f t="shared" si="6"/>
        <v>1.84</v>
      </c>
      <c r="AH16" s="34">
        <f t="shared" si="7"/>
        <v>7.83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>
        <v>0</v>
      </c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5.86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7.4</v>
      </c>
      <c r="AE17" s="34">
        <f t="shared" si="5"/>
        <v>5.92</v>
      </c>
      <c r="AF17" s="37">
        <v>8.6</v>
      </c>
      <c r="AG17" s="34">
        <f t="shared" si="6"/>
        <v>1.72</v>
      </c>
      <c r="AH17" s="34">
        <f t="shared" si="7"/>
        <v>7.64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>
        <v>0</v>
      </c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6.6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8.76</v>
      </c>
      <c r="AE18" s="34">
        <f t="shared" si="5"/>
        <v>7</v>
      </c>
      <c r="AF18" s="37">
        <v>7</v>
      </c>
      <c r="AG18" s="34">
        <f t="shared" si="6"/>
        <v>1.4</v>
      </c>
      <c r="AH18" s="34">
        <f t="shared" si="7"/>
        <v>8.4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5.9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8.2200000000000006</v>
      </c>
      <c r="AE19" s="34">
        <f t="shared" si="5"/>
        <v>6.57</v>
      </c>
      <c r="AF19" s="37">
        <v>7.4</v>
      </c>
      <c r="AG19" s="34">
        <f t="shared" si="6"/>
        <v>1.48</v>
      </c>
      <c r="AH19" s="34">
        <f t="shared" si="7"/>
        <v>8.0500000000000007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>
        <v>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6.33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7.37</v>
      </c>
      <c r="AE21" s="34">
        <f t="shared" si="5"/>
        <v>5.89</v>
      </c>
      <c r="AF21" s="37">
        <v>4.4000000000000004</v>
      </c>
      <c r="AG21" s="34">
        <f t="shared" si="6"/>
        <v>0.88</v>
      </c>
      <c r="AH21" s="34">
        <f t="shared" si="7"/>
        <v>6.77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 t="s">
        <v>420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9.8000000000000007</v>
      </c>
      <c r="O24" s="34">
        <v>9</v>
      </c>
      <c r="P24" s="34"/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>
        <f t="shared" si="4"/>
        <v>8.35</v>
      </c>
      <c r="AE24" s="34">
        <f t="shared" si="5"/>
        <v>6.68</v>
      </c>
      <c r="AF24" s="37">
        <v>8.1999999999999993</v>
      </c>
      <c r="AG24" s="34">
        <f t="shared" si="6"/>
        <v>1.64</v>
      </c>
      <c r="AH24" s="34">
        <f t="shared" si="7"/>
        <v>8.32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R11" activePane="bottomRight" state="frozen"/>
      <selection activeCell="M21" sqref="M21"/>
      <selection pane="topRight" activeCell="M21" sqref="M21"/>
      <selection pane="bottomLeft" activeCell="M21" sqref="M21"/>
      <selection pane="bottomRight" activeCell="AH25" sqref="AH25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>
        <v>8</v>
      </c>
      <c r="X7" s="34"/>
      <c r="Y7" s="35">
        <f t="shared" ref="Y7:Y40" si="0">TRUNC(AVERAGE(V7:X7),2)</f>
        <v>9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7.82</v>
      </c>
      <c r="AE7" s="34">
        <f>TRUNC((AD7*0.8),2)</f>
        <v>6.25</v>
      </c>
      <c r="AF7" s="37">
        <v>4.8</v>
      </c>
      <c r="AG7" s="34">
        <f>TRUNC((AF7*0.2),2)</f>
        <v>0.96</v>
      </c>
      <c r="AH7" s="34">
        <f>TRUNC((AE7+AG7),2)</f>
        <v>7.21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>
        <v>9.5</v>
      </c>
      <c r="X8" s="34"/>
      <c r="Y8" s="35">
        <f t="shared" si="0"/>
        <v>9.25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9.58</v>
      </c>
      <c r="AE8" s="34">
        <f t="shared" ref="AE8:AE40" si="5">TRUNC((AD8*0.8),2)</f>
        <v>7.66</v>
      </c>
      <c r="AF8" s="37">
        <v>6.8</v>
      </c>
      <c r="AG8" s="34">
        <f t="shared" ref="AG8:AG40" si="6">TRUNC((AF8*0.2),2)</f>
        <v>1.36</v>
      </c>
      <c r="AH8" s="34">
        <f t="shared" ref="AH8:AH40" si="7">TRUNC((AE8+AG8),2)</f>
        <v>9.02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>
        <v>8</v>
      </c>
      <c r="X9" s="34"/>
      <c r="Y9" s="35">
        <f t="shared" si="0"/>
        <v>9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8.2799999999999994</v>
      </c>
      <c r="AE9" s="34">
        <f t="shared" si="5"/>
        <v>6.62</v>
      </c>
      <c r="AF9" s="37">
        <v>5.4</v>
      </c>
      <c r="AG9" s="34">
        <f t="shared" si="6"/>
        <v>1.08</v>
      </c>
      <c r="AH9" s="34">
        <f t="shared" si="7"/>
        <v>7.7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>
        <v>8</v>
      </c>
      <c r="X10" s="34"/>
      <c r="Y10" s="35">
        <f t="shared" si="0"/>
        <v>9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9.59</v>
      </c>
      <c r="AE10" s="34">
        <f t="shared" si="5"/>
        <v>7.67</v>
      </c>
      <c r="AF10" s="37">
        <v>4.4000000000000004</v>
      </c>
      <c r="AG10" s="34">
        <f t="shared" si="6"/>
        <v>0.88</v>
      </c>
      <c r="AH10" s="34">
        <f t="shared" si="7"/>
        <v>8.5500000000000007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>
        <v>10</v>
      </c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>
        <v>3.6</v>
      </c>
      <c r="AG11" s="34">
        <f t="shared" si="6"/>
        <v>0.72</v>
      </c>
      <c r="AH11" s="34">
        <f t="shared" si="7"/>
        <v>6.42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>
        <v>7.8</v>
      </c>
      <c r="AG12" s="34">
        <f t="shared" si="6"/>
        <v>1.56</v>
      </c>
      <c r="AH12" s="34">
        <f t="shared" si="7"/>
        <v>8.2799999999999994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>
        <v>10</v>
      </c>
      <c r="X13" s="34"/>
      <c r="Y13" s="35">
        <f t="shared" si="0"/>
        <v>10</v>
      </c>
      <c r="Z13" s="34">
        <v>4</v>
      </c>
      <c r="AA13" s="34">
        <v>0</v>
      </c>
      <c r="AB13" s="34"/>
      <c r="AC13" s="35">
        <f t="shared" si="1"/>
        <v>2</v>
      </c>
      <c r="AD13" s="36">
        <f t="shared" si="4"/>
        <v>7.04</v>
      </c>
      <c r="AE13" s="34">
        <f t="shared" si="5"/>
        <v>5.63</v>
      </c>
      <c r="AF13" s="37"/>
      <c r="AG13" s="34">
        <f t="shared" si="6"/>
        <v>0</v>
      </c>
      <c r="AH13" s="34">
        <f t="shared" si="7"/>
        <v>5.63</v>
      </c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>
        <v>8</v>
      </c>
      <c r="X14" s="34"/>
      <c r="Y14" s="35">
        <f t="shared" si="0"/>
        <v>9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9.25</v>
      </c>
      <c r="AE14" s="34">
        <f t="shared" si="5"/>
        <v>7.4</v>
      </c>
      <c r="AF14" s="37">
        <v>5.4</v>
      </c>
      <c r="AG14" s="34">
        <f t="shared" si="6"/>
        <v>1.08</v>
      </c>
      <c r="AH14" s="34">
        <f t="shared" si="7"/>
        <v>8.48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>
        <v>9.8000000000000007</v>
      </c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>
        <v>8</v>
      </c>
      <c r="X15" s="34"/>
      <c r="Y15" s="35">
        <f t="shared" si="0"/>
        <v>9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8.08</v>
      </c>
      <c r="AE15" s="34">
        <f t="shared" si="5"/>
        <v>6.46</v>
      </c>
      <c r="AF15" s="37">
        <v>3.8</v>
      </c>
      <c r="AG15" s="34">
        <f t="shared" si="6"/>
        <v>0.76</v>
      </c>
      <c r="AH15" s="34">
        <f t="shared" si="7"/>
        <v>7.22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>
        <v>8</v>
      </c>
      <c r="X16" s="34"/>
      <c r="Y16" s="35">
        <f t="shared" si="0"/>
        <v>9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8.01</v>
      </c>
      <c r="AE16" s="34">
        <f t="shared" si="5"/>
        <v>6.4</v>
      </c>
      <c r="AF16" s="37">
        <v>3.6</v>
      </c>
      <c r="AG16" s="34">
        <f t="shared" si="6"/>
        <v>0.72</v>
      </c>
      <c r="AH16" s="34">
        <f t="shared" si="7"/>
        <v>7.12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>
        <v>8</v>
      </c>
      <c r="X17" s="34"/>
      <c r="Y17" s="35">
        <f t="shared" si="0"/>
        <v>9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7.79</v>
      </c>
      <c r="AE17" s="34">
        <f t="shared" si="5"/>
        <v>6.23</v>
      </c>
      <c r="AF17" s="37">
        <v>6</v>
      </c>
      <c r="AG17" s="34">
        <f t="shared" si="6"/>
        <v>1.2</v>
      </c>
      <c r="AH17" s="34">
        <f t="shared" si="7"/>
        <v>7.43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>
        <v>8</v>
      </c>
      <c r="AG18" s="34">
        <f t="shared" si="6"/>
        <v>1.6</v>
      </c>
      <c r="AH18" s="34">
        <f t="shared" si="7"/>
        <v>8.51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>
        <v>9.5</v>
      </c>
      <c r="X19" s="34"/>
      <c r="Y19" s="35">
        <f t="shared" si="0"/>
        <v>9.25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6.25</v>
      </c>
      <c r="AE19" s="34">
        <f t="shared" si="5"/>
        <v>5</v>
      </c>
      <c r="AF19" s="37">
        <v>4.2</v>
      </c>
      <c r="AG19" s="34">
        <f t="shared" si="6"/>
        <v>0.84</v>
      </c>
      <c r="AH19" s="34">
        <f t="shared" si="7"/>
        <v>5.84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>
        <v>8</v>
      </c>
      <c r="X20" s="34"/>
      <c r="Y20" s="35">
        <f t="shared" si="0"/>
        <v>9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7.63</v>
      </c>
      <c r="AE20" s="34">
        <f t="shared" si="5"/>
        <v>6.1</v>
      </c>
      <c r="AF20" s="37">
        <v>4.2</v>
      </c>
      <c r="AG20" s="34">
        <f t="shared" si="6"/>
        <v>0.84</v>
      </c>
      <c r="AH20" s="34">
        <f t="shared" si="7"/>
        <v>6.94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>
        <v>9.5</v>
      </c>
      <c r="X21" s="34"/>
      <c r="Y21" s="35">
        <f t="shared" si="0"/>
        <v>9.25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7">
        <v>7.6</v>
      </c>
      <c r="AG21" s="34">
        <f t="shared" si="6"/>
        <v>1.52</v>
      </c>
      <c r="AH21" s="34">
        <f t="shared" si="7"/>
        <v>9.33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>
        <v>10</v>
      </c>
      <c r="X22" s="34"/>
      <c r="Y22" s="35">
        <f t="shared" si="0"/>
        <v>9.5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6.93</v>
      </c>
      <c r="AE22" s="34">
        <f t="shared" si="5"/>
        <v>5.54</v>
      </c>
      <c r="AF22" s="37">
        <v>4</v>
      </c>
      <c r="AG22" s="34">
        <f t="shared" si="6"/>
        <v>0.8</v>
      </c>
      <c r="AH22" s="34">
        <f t="shared" si="7"/>
        <v>6.34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>
        <v>9.5</v>
      </c>
      <c r="X23" s="34"/>
      <c r="Y23" s="35">
        <f t="shared" si="0"/>
        <v>9.25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7.71</v>
      </c>
      <c r="AE23" s="34">
        <f t="shared" si="5"/>
        <v>6.16</v>
      </c>
      <c r="AF23" s="37">
        <v>5.8</v>
      </c>
      <c r="AG23" s="34">
        <f t="shared" si="6"/>
        <v>1.1599999999999999</v>
      </c>
      <c r="AH23" s="34">
        <f t="shared" si="7"/>
        <v>7.32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>
        <v>8</v>
      </c>
      <c r="X24" s="34"/>
      <c r="Y24" s="35">
        <f t="shared" si="0"/>
        <v>9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9.18</v>
      </c>
      <c r="AE24" s="34">
        <f t="shared" si="5"/>
        <v>7.34</v>
      </c>
      <c r="AF24" s="37">
        <v>4.5999999999999996</v>
      </c>
      <c r="AG24" s="34">
        <f t="shared" si="6"/>
        <v>0.92</v>
      </c>
      <c r="AH24" s="34">
        <f t="shared" si="7"/>
        <v>8.26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>
        <v>9.5</v>
      </c>
      <c r="X25" s="34"/>
      <c r="Y25" s="35">
        <f t="shared" si="0"/>
        <v>9.75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</v>
      </c>
      <c r="AE25" s="34">
        <f t="shared" si="5"/>
        <v>6.24</v>
      </c>
      <c r="AF25" s="37">
        <v>6.2</v>
      </c>
      <c r="AG25" s="34">
        <f t="shared" si="6"/>
        <v>1.24</v>
      </c>
      <c r="AH25" s="34">
        <f t="shared" si="7"/>
        <v>7.48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4">
        <f t="shared" si="6"/>
        <v>0</v>
      </c>
      <c r="AH40" s="34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3"/>
      <c r="U182" s="43"/>
      <c r="Y182" s="43"/>
      <c r="AC182" s="43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7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7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21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: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24" activePane="bottomRight" state="frozen"/>
      <selection activeCell="C24" sqref="C24"/>
      <selection pane="topRight" activeCell="C24" sqref="C24"/>
      <selection pane="bottomLeft" activeCell="C24" sqref="C24"/>
      <selection pane="bottomRight" activeCell="AH7" sqref="AH7: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C24" sqref="C24"/>
      <selection pane="topRight" activeCell="C24" sqref="C24"/>
      <selection pane="bottomLeft" activeCell="C24" sqref="C24"/>
      <selection pane="bottomRight" activeCell="AH7" sqref="AH7: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7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7: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7: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8"/>
      <c r="O6" s="79"/>
      <c r="P6" s="79"/>
      <c r="Q6" s="79"/>
      <c r="R6" s="79"/>
      <c r="S6" s="79"/>
      <c r="T6" s="80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Q7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7: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7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7: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23" activePane="bottomRight" state="frozen"/>
      <selection activeCell="B7" sqref="B7:C34"/>
      <selection pane="topRight" activeCell="B7" sqref="B7:C34"/>
      <selection pane="bottomLeft" activeCell="B7" sqref="B7:C34"/>
      <selection pane="bottomRight" activeCell="AI7" sqref="AI7:AI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8"/>
      <c r="P6" s="79"/>
      <c r="Q6" s="79"/>
      <c r="R6" s="79"/>
      <c r="S6" s="79"/>
      <c r="T6" s="79"/>
      <c r="U6" s="80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20</vt:i4>
      </vt:variant>
    </vt:vector>
  </HeadingPairs>
  <TitlesOfParts>
    <vt:vector size="40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3CC language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'3CC language'!Área_de_impresión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2013-01-24T22:29:58Z</dcterms:modified>
</cp:coreProperties>
</file>