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iel\Documents\_SVN\Projektarbeit_HS2015\Firmware\EM8500\"/>
    </mc:Choice>
  </mc:AlternateContent>
  <bookViews>
    <workbookView xWindow="0" yWindow="4200" windowWidth="28800" windowHeight="12435"/>
  </bookViews>
  <sheets>
    <sheet name="Tabelle1" sheetId="1" r:id="rId1"/>
  </sheets>
  <definedNames>
    <definedName name="Vlvl">Tabelle1!$M$3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6" i="1" l="1"/>
  <c r="K35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19" i="1"/>
  <c r="K6" i="1"/>
  <c r="K7" i="1"/>
  <c r="K8" i="1"/>
  <c r="K9" i="1"/>
  <c r="K10" i="1"/>
  <c r="K11" i="1"/>
  <c r="K5" i="1"/>
  <c r="J36" i="1"/>
  <c r="J35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19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5" i="1"/>
  <c r="G6" i="1" l="1"/>
  <c r="I6" i="1"/>
  <c r="G7" i="1"/>
  <c r="I7" i="1"/>
  <c r="G8" i="1"/>
  <c r="I8" i="1"/>
  <c r="G9" i="1"/>
  <c r="I9" i="1"/>
  <c r="G10" i="1"/>
  <c r="I10" i="1"/>
  <c r="G11" i="1"/>
  <c r="I11" i="1"/>
  <c r="G12" i="1"/>
  <c r="I12" i="1"/>
  <c r="G13" i="1"/>
  <c r="I13" i="1"/>
  <c r="G14" i="1"/>
  <c r="I14" i="1"/>
  <c r="G15" i="1"/>
  <c r="I15" i="1"/>
  <c r="G16" i="1"/>
  <c r="I16" i="1"/>
  <c r="G17" i="1"/>
  <c r="I17" i="1"/>
  <c r="G18" i="1"/>
  <c r="I18" i="1"/>
  <c r="G19" i="1"/>
  <c r="I19" i="1"/>
  <c r="G20" i="1"/>
  <c r="I20" i="1"/>
  <c r="G21" i="1"/>
  <c r="I21" i="1"/>
  <c r="G22" i="1"/>
  <c r="I22" i="1"/>
  <c r="G23" i="1"/>
  <c r="I23" i="1"/>
  <c r="G24" i="1"/>
  <c r="I24" i="1"/>
  <c r="G25" i="1"/>
  <c r="I25" i="1"/>
  <c r="G26" i="1"/>
  <c r="I26" i="1"/>
  <c r="G27" i="1"/>
  <c r="I27" i="1"/>
  <c r="G28" i="1"/>
  <c r="I28" i="1"/>
  <c r="G29" i="1"/>
  <c r="I29" i="1"/>
  <c r="G30" i="1"/>
  <c r="I30" i="1"/>
  <c r="G31" i="1"/>
  <c r="I31" i="1"/>
  <c r="G32" i="1"/>
  <c r="I32" i="1"/>
  <c r="G33" i="1"/>
  <c r="I33" i="1"/>
  <c r="G35" i="1"/>
  <c r="I35" i="1"/>
  <c r="G36" i="1"/>
  <c r="I36" i="1"/>
  <c r="I5" i="1"/>
  <c r="G5" i="1"/>
  <c r="K16" i="1"/>
  <c r="L16" i="1" s="1"/>
  <c r="K14" i="1"/>
  <c r="L14" i="1" s="1"/>
  <c r="K17" i="1"/>
  <c r="L17" i="1" s="1"/>
  <c r="K12" i="1"/>
  <c r="L12" i="1" s="1"/>
  <c r="K13" i="1"/>
  <c r="L13" i="1" s="1"/>
  <c r="K15" i="1"/>
  <c r="L15" i="1" s="1"/>
  <c r="K18" i="1"/>
  <c r="L18" i="1" s="1"/>
</calcChain>
</file>

<file path=xl/sharedStrings.xml><?xml version="1.0" encoding="utf-8"?>
<sst xmlns="http://schemas.openxmlformats.org/spreadsheetml/2006/main" count="270" uniqueCount="170">
  <si>
    <t>Konfiguration EM8500</t>
  </si>
  <si>
    <t>Hex</t>
  </si>
  <si>
    <t>Dec</t>
  </si>
  <si>
    <t>Register</t>
  </si>
  <si>
    <t>reg_t_hrv_period</t>
  </si>
  <si>
    <t>reg_t_hrv_meas</t>
  </si>
  <si>
    <t>reg_t_sts_period</t>
  </si>
  <si>
    <t>reg_t_lts_period</t>
  </si>
  <si>
    <t>reg_v_hrv_cfg</t>
  </si>
  <si>
    <t>reg_hrv_check_lvl</t>
  </si>
  <si>
    <t>reg_lts_cfg</t>
  </si>
  <si>
    <t>reg_v_bat_max_hi</t>
  </si>
  <si>
    <t>reg_v_bat_max_lo</t>
  </si>
  <si>
    <t>reg_v_bat_min_hi_dis</t>
  </si>
  <si>
    <t>reg_v_bat_min_hi_con</t>
  </si>
  <si>
    <t>reg_v_bat_min_lo</t>
  </si>
  <si>
    <t>reg_v_apl_max_hi</t>
  </si>
  <si>
    <t>reg_v_apl_max_lo</t>
  </si>
  <si>
    <t>reg_ldo_cfg</t>
  </si>
  <si>
    <t>reg_pwr_cg</t>
  </si>
  <si>
    <t>reg_mppt_ratio</t>
  </si>
  <si>
    <t>reg_vaux_cfg</t>
  </si>
  <si>
    <t>reg_vaux_gnd_cfg</t>
  </si>
  <si>
    <t>reg_ext_cfg</t>
  </si>
  <si>
    <t>reg_t_sleep_vsup_lo</t>
  </si>
  <si>
    <t>reg_t_sleep_vsup_mid</t>
  </si>
  <si>
    <t>reg_t_sleep_vsup_hi</t>
  </si>
  <si>
    <t>reg_t_hrv_low_cfg</t>
  </si>
  <si>
    <t>reg_spi_i2c_cfg</t>
  </si>
  <si>
    <t>reg_pwr_mgt</t>
  </si>
  <si>
    <t>reg_soft_res_word</t>
  </si>
  <si>
    <t>reg_protect_key</t>
  </si>
  <si>
    <t>reg_lux_meter_cfg</t>
  </si>
  <si>
    <t>reg_lux_meter_result</t>
  </si>
  <si>
    <t>reg_crc_cfg1</t>
  </si>
  <si>
    <t>reg_crc_cfg2</t>
  </si>
  <si>
    <t>reg_crc_eeprom1</t>
  </si>
  <si>
    <t>reg_crc_eeprom2</t>
  </si>
  <si>
    <t>reg_status</t>
  </si>
  <si>
    <t>reg_vld_status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</si>
  <si>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</si>
  <si>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</si>
  <si>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</si>
  <si>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</si>
  <si>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</si>
  <si>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</si>
  <si>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</si>
  <si>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</si>
  <si>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</si>
  <si>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</si>
  <si>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</si>
  <si>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</si>
  <si>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</si>
  <si>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</si>
  <si>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0x0E</t>
  </si>
  <si>
    <t>0x0F</t>
  </si>
  <si>
    <t>0x10</t>
  </si>
  <si>
    <t>0x11</t>
  </si>
  <si>
    <t>0x12</t>
  </si>
  <si>
    <t>0x13</t>
  </si>
  <si>
    <t>0x14</t>
  </si>
  <si>
    <t>0x15</t>
  </si>
  <si>
    <t>0x16</t>
  </si>
  <si>
    <t>0x19</t>
  </si>
  <si>
    <t>0x1A</t>
  </si>
  <si>
    <t>0x1B</t>
  </si>
  <si>
    <t>0x1C</t>
  </si>
  <si>
    <t>0x1D</t>
  </si>
  <si>
    <t>0x1E</t>
  </si>
  <si>
    <t>0x17</t>
  </si>
  <si>
    <t>0x18</t>
  </si>
  <si>
    <t>0x1F</t>
  </si>
  <si>
    <t>0x20</t>
  </si>
  <si>
    <t>0x21</t>
  </si>
  <si>
    <t>0x22</t>
  </si>
  <si>
    <t>0x23</t>
  </si>
  <si>
    <t>EEPROM</t>
  </si>
  <si>
    <t>0x40</t>
  </si>
  <si>
    <t>0x41</t>
  </si>
  <si>
    <t>0x42</t>
  </si>
  <si>
    <t>0x43</t>
  </si>
  <si>
    <t>0x44</t>
  </si>
  <si>
    <t>0x45</t>
  </si>
  <si>
    <t>0x46</t>
  </si>
  <si>
    <t>0x47</t>
  </si>
  <si>
    <t>0x48</t>
  </si>
  <si>
    <t>0x49</t>
  </si>
  <si>
    <t>0x4B</t>
  </si>
  <si>
    <t>0x4C</t>
  </si>
  <si>
    <t>0x4D</t>
  </si>
  <si>
    <t>0x4E</t>
  </si>
  <si>
    <t>0x4F</t>
  </si>
  <si>
    <t>0x50</t>
  </si>
  <si>
    <t>0x51</t>
  </si>
  <si>
    <t>0x52</t>
  </si>
  <si>
    <t>0x53</t>
  </si>
  <si>
    <t>0x54</t>
  </si>
  <si>
    <t>0x55</t>
  </si>
  <si>
    <t>0x56</t>
  </si>
  <si>
    <t>0x57</t>
  </si>
  <si>
    <t>0x58</t>
  </si>
  <si>
    <t>0x59</t>
  </si>
  <si>
    <t>0x5A</t>
  </si>
  <si>
    <t>0x5B</t>
  </si>
  <si>
    <t>0x5C</t>
  </si>
  <si>
    <t>0x5D</t>
  </si>
  <si>
    <t>0x5E</t>
  </si>
  <si>
    <t>0x5F</t>
  </si>
  <si>
    <t>0x60</t>
  </si>
  <si>
    <t>0x61</t>
  </si>
  <si>
    <t>0x62</t>
  </si>
  <si>
    <t>0x63</t>
  </si>
  <si>
    <t>Read/Write</t>
  </si>
  <si>
    <t>RO</t>
  </si>
  <si>
    <t>RW</t>
  </si>
  <si>
    <t>Beschreibung</t>
  </si>
  <si>
    <t>1b</t>
  </si>
  <si>
    <t>2a</t>
  </si>
  <si>
    <t>1e</t>
  </si>
  <si>
    <t>1d</t>
  </si>
  <si>
    <t>cf</t>
  </si>
  <si>
    <t>7e</t>
  </si>
  <si>
    <t>0x4A</t>
  </si>
  <si>
    <t>3a</t>
  </si>
  <si>
    <t>force Reset with writing 0xAB</t>
  </si>
  <si>
    <t>x</t>
  </si>
  <si>
    <t>Default vom Eval Kit</t>
  </si>
  <si>
    <t>Berechnungsformel: V = Vlvl * (reg_value + 1)</t>
  </si>
  <si>
    <t>mV</t>
  </si>
  <si>
    <t>00</t>
  </si>
  <si>
    <t>67</t>
  </si>
  <si>
    <t>65</t>
  </si>
  <si>
    <t>06</t>
  </si>
  <si>
    <t>05</t>
  </si>
  <si>
    <t>02</t>
  </si>
  <si>
    <t>04</t>
  </si>
  <si>
    <t>29</t>
  </si>
  <si>
    <t>25</t>
  </si>
  <si>
    <t>21</t>
  </si>
  <si>
    <t>15</t>
  </si>
  <si>
    <t>01</t>
  </si>
  <si>
    <t>99</t>
  </si>
  <si>
    <t>[Dec]</t>
  </si>
  <si>
    <t>[Hex]</t>
  </si>
  <si>
    <t xml:space="preserve"> [Bin]</t>
  </si>
  <si>
    <t>[Bin]</t>
  </si>
  <si>
    <t>New Config</t>
  </si>
  <si>
    <t>00000000</t>
  </si>
  <si>
    <t>00000110</t>
  </si>
  <si>
    <t>01000011</t>
  </si>
  <si>
    <t>00000101</t>
  </si>
  <si>
    <t>512 ms</t>
  </si>
  <si>
    <t>16 s</t>
  </si>
  <si>
    <t>s</t>
  </si>
  <si>
    <t>ms</t>
  </si>
  <si>
    <t>00000010</t>
  </si>
  <si>
    <t>00000111</t>
  </si>
  <si>
    <t>%</t>
  </si>
  <si>
    <t>11000101</t>
  </si>
  <si>
    <t>01100000</t>
  </si>
  <si>
    <t>00100000</t>
  </si>
  <si>
    <t>01001110</t>
  </si>
  <si>
    <t>20 sec timer</t>
  </si>
  <si>
    <t>wake up on rising</t>
  </si>
  <si>
    <t>debouncer enabled</t>
  </si>
  <si>
    <t>not used</t>
  </si>
  <si>
    <t>check voltage</t>
  </si>
  <si>
    <t>minimum hrv_V = 300 mV</t>
  </si>
  <si>
    <t>00110111</t>
  </si>
  <si>
    <t>01110111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</si>
</sst>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0x&quot;@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2" borderId="4" xfId="0" applyFill="1" applyBorder="1" applyAlignment="1">
      <alignment horizontal="right" vertical="center"/>
    </xf>
    <xf numFmtId="0" fontId="0" fillId="2" borderId="0" xfId="0" applyFill="1" applyBorder="1" applyAlignment="1">
      <alignment horizontal="right" vertical="center"/>
    </xf>
    <xf numFmtId="0" fontId="0" fillId="2" borderId="5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2" borderId="7" xfId="0" applyFill="1" applyBorder="1" applyAlignment="1">
      <alignment horizontal="right" vertical="center"/>
    </xf>
    <xf numFmtId="0" fontId="0" fillId="2" borderId="8" xfId="0" applyFill="1" applyBorder="1" applyAlignment="1">
      <alignment horizontal="right" vertical="center"/>
    </xf>
    <xf numFmtId="0" fontId="0" fillId="3" borderId="0" xfId="0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164" fontId="0" fillId="2" borderId="0" xfId="0" applyNumberFormat="1" applyFill="1" applyBorder="1" applyAlignment="1">
      <alignment horizontal="right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4" xfId="0" applyFill="1" applyBorder="1" applyAlignment="1">
      <alignment horizontal="right" vertical="center"/>
    </xf>
    <xf numFmtId="0" fontId="0" fillId="0" borderId="5" xfId="0" applyFill="1" applyBorder="1" applyAlignment="1">
      <alignment horizontal="right" vertical="center"/>
    </xf>
    <xf numFmtId="0" fontId="0" fillId="0" borderId="6" xfId="0" applyFill="1" applyBorder="1" applyAlignment="1">
      <alignment horizontal="right" vertical="center"/>
    </xf>
    <xf numFmtId="0" fontId="0" fillId="0" borderId="8" xfId="0" applyFill="1" applyBorder="1" applyAlignment="1">
      <alignment horizontal="right" vertical="center"/>
    </xf>
    <xf numFmtId="49" fontId="0" fillId="0" borderId="5" xfId="0" applyNumberFormat="1" applyFill="1" applyBorder="1" applyAlignment="1">
      <alignment horizontal="right" vertical="center"/>
    </xf>
    <xf numFmtId="0" fontId="0" fillId="0" borderId="0" xfId="0" applyNumberFormat="1" applyBorder="1" applyAlignment="1">
      <alignment horizontal="right" vertical="center"/>
    </xf>
    <xf numFmtId="0" fontId="0" fillId="0" borderId="0" xfId="0" applyNumberFormat="1" applyFill="1" applyBorder="1" applyAlignment="1">
      <alignment horizontal="right" vertical="center"/>
    </xf>
    <xf numFmtId="0" fontId="0" fillId="0" borderId="7" xfId="0" applyNumberFormat="1" applyFill="1" applyBorder="1" applyAlignment="1">
      <alignment horizontal="right" vertical="center"/>
    </xf>
    <xf numFmtId="49" fontId="0" fillId="3" borderId="5" xfId="0" applyNumberFormat="1" applyFill="1" applyBorder="1" applyAlignment="1">
      <alignment horizontal="right" vertical="center"/>
    </xf>
    <xf numFmtId="2" fontId="0" fillId="0" borderId="4" xfId="0" applyNumberFormat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3"/>
  <sheetViews>
    <sheetView tabSelected="1" topLeftCell="B1" workbookViewId="0">
      <selection activeCell="M16" sqref="M16"/>
    </sheetView>
  </sheetViews>
  <sheetFormatPr baseColWidth="10" defaultRowHeight="15" x14ac:dyDescent="0.25"/>
  <cols>
    <col min="1" max="1" width="11.42578125" style="1"/>
    <col min="2" max="2" width="23" style="1" customWidth="1"/>
    <col min="3" max="3" width="5.28515625" style="1" bestFit="1" customWidth="1"/>
    <col min="4" max="4" width="4.28515625" style="1" bestFit="1" customWidth="1"/>
    <col min="5" max="5" width="8.42578125" style="1" bestFit="1" customWidth="1"/>
    <col min="6" max="6" width="11.28515625" style="1" bestFit="1" customWidth="1"/>
    <col min="7" max="7" width="6.140625" style="2" customWidth="1"/>
    <col min="8" max="8" width="7.140625" style="2" customWidth="1"/>
    <col min="9" max="9" width="10.85546875" style="2" customWidth="1"/>
    <col min="10" max="10" width="9.5703125" style="2" customWidth="1"/>
    <col min="11" max="11" width="7.85546875" style="2" customWidth="1"/>
    <col min="12" max="12" width="11" style="2" customWidth="1"/>
    <col min="13" max="13" width="17.42578125" style="2" customWidth="1"/>
    <col min="14" max="14" width="5.7109375" style="22" customWidth="1"/>
    <col min="15" max="15" width="67.7109375" style="22" customWidth="1"/>
    <col min="16" max="16384" width="11.42578125" style="1"/>
  </cols>
  <sheetData>
    <row r="2" spans="1:15" ht="15.75" thickBot="1" x14ac:dyDescent="0.3">
      <c r="B2" s="1" t="s">
        <v>0</v>
      </c>
    </row>
    <row r="3" spans="1:15" ht="15.75" thickBot="1" x14ac:dyDescent="0.3">
      <c r="G3" s="45" t="s">
        <v>126</v>
      </c>
      <c r="H3" s="46"/>
      <c r="I3" s="47"/>
      <c r="J3" s="48" t="s">
        <v>146</v>
      </c>
      <c r="K3" s="49"/>
      <c r="L3" s="50"/>
      <c r="M3" s="26">
        <v>73</v>
      </c>
      <c r="N3" s="24" t="s">
        <v>128</v>
      </c>
      <c r="O3" s="22" t="s">
        <v>127</v>
      </c>
    </row>
    <row r="4" spans="1:15" ht="15.75" thickBot="1" x14ac:dyDescent="0.3">
      <c r="B4" s="11" t="s">
        <v>3</v>
      </c>
      <c r="C4" s="20" t="s">
        <v>1</v>
      </c>
      <c r="D4" s="20" t="s">
        <v>2</v>
      </c>
      <c r="E4" s="20" t="s">
        <v>76</v>
      </c>
      <c r="F4" s="21" t="s">
        <v>112</v>
      </c>
      <c r="G4" s="32" t="s">
        <v>142</v>
      </c>
      <c r="H4" s="33" t="s">
        <v>143</v>
      </c>
      <c r="I4" s="34" t="s">
        <v>144</v>
      </c>
      <c r="J4" s="26" t="s">
        <v>142</v>
      </c>
      <c r="K4" s="20" t="s">
        <v>143</v>
      </c>
      <c r="L4" s="21" t="s">
        <v>145</v>
      </c>
      <c r="M4" s="51"/>
      <c r="N4" s="52"/>
      <c r="O4" s="24" t="s">
        <v>115</v>
      </c>
    </row>
    <row r="5" spans="1:15" x14ac:dyDescent="0.25">
      <c r="A5" s="1" t="s">
        <v>125</v>
      </c>
      <c r="B5" s="6" t="s">
        <v>4</v>
      </c>
      <c r="C5" s="7" t="s">
        <v>40</v>
      </c>
      <c r="D5" s="7">
        <v>0</v>
      </c>
      <c r="E5" s="7" t="s">
        <v>77</v>
      </c>
      <c r="F5" s="8" t="s">
        <v>114</v>
      </c>
      <c r="G5" s="12">
        <f>HEX2DEC(H5)</f>
        <v>6</v>
      </c>
      <c r="H5" s="31" t="s">
        <v>132</v>
      </c>
      <c r="I5" s="14" t="str">
        <f>HEX2BIN(H5,8)</f>
        <v>00000110</v>
      </c>
      <c r="J5" s="4">
        <f>BIN2DEC(L5)</f>
        <v>6</v>
      </c>
      <c r="K5" s="41" t="str">
        <f>BIN2HEX(L5)</f>
        <v>6</v>
      </c>
      <c r="L5" s="43" t="s">
        <v>148</v>
      </c>
      <c r="M5" s="3" t="s">
        <v>152</v>
      </c>
      <c r="N5" s="23" t="s">
        <v>153</v>
      </c>
    </row>
    <row r="6" spans="1:15" x14ac:dyDescent="0.25">
      <c r="A6" s="1" t="s">
        <v>125</v>
      </c>
      <c r="B6" s="6" t="s">
        <v>5</v>
      </c>
      <c r="C6" s="7" t="s">
        <v>41</v>
      </c>
      <c r="D6" s="7">
        <v>1</v>
      </c>
      <c r="E6" s="7" t="s">
        <v>78</v>
      </c>
      <c r="F6" s="8" t="s">
        <v>114</v>
      </c>
      <c r="G6" s="12">
        <f t="shared" ref="G6:G36" si="0">HEX2DEC(H6)</f>
        <v>6</v>
      </c>
      <c r="H6" s="31" t="s">
        <v>132</v>
      </c>
      <c r="I6" s="14" t="str">
        <f t="shared" ref="I6:I36" si="1">HEX2BIN(H6,8)</f>
        <v>00000110</v>
      </c>
      <c r="J6" s="29">
        <f t="shared" ref="J6:J11" si="2">BIN2DEC(L6)</f>
        <v>5</v>
      </c>
      <c r="K6" s="41" t="str">
        <f t="shared" ref="K6:K11" si="3">BIN2HEX(L6)</f>
        <v>5</v>
      </c>
      <c r="L6" s="43" t="s">
        <v>150</v>
      </c>
      <c r="M6" s="3" t="s">
        <v>151</v>
      </c>
      <c r="N6" s="23" t="s">
        <v>154</v>
      </c>
    </row>
    <row r="7" spans="1:15" x14ac:dyDescent="0.25">
      <c r="A7" s="1" t="s">
        <v>125</v>
      </c>
      <c r="B7" s="6" t="s">
        <v>6</v>
      </c>
      <c r="C7" s="7" t="s">
        <v>42</v>
      </c>
      <c r="D7" s="7">
        <v>2</v>
      </c>
      <c r="E7" s="7" t="s">
        <v>79</v>
      </c>
      <c r="F7" s="8" t="s">
        <v>114</v>
      </c>
      <c r="G7" s="12">
        <f t="shared" si="0"/>
        <v>2</v>
      </c>
      <c r="H7" s="31" t="s">
        <v>134</v>
      </c>
      <c r="I7" s="14" t="str">
        <f t="shared" si="1"/>
        <v>00000010</v>
      </c>
      <c r="J7" s="29">
        <f t="shared" si="2"/>
        <v>2</v>
      </c>
      <c r="K7" s="41" t="str">
        <f t="shared" si="3"/>
        <v>2</v>
      </c>
      <c r="L7" s="43" t="s">
        <v>155</v>
      </c>
      <c r="M7" s="3">
        <v>8</v>
      </c>
      <c r="N7" s="23" t="s">
        <v>154</v>
      </c>
    </row>
    <row r="8" spans="1:15" x14ac:dyDescent="0.25">
      <c r="A8" s="1" t="s">
        <v>125</v>
      </c>
      <c r="B8" s="6" t="s">
        <v>7</v>
      </c>
      <c r="C8" s="7" t="s">
        <v>43</v>
      </c>
      <c r="D8" s="7">
        <v>3</v>
      </c>
      <c r="E8" s="7" t="s">
        <v>80</v>
      </c>
      <c r="F8" s="8" t="s">
        <v>114</v>
      </c>
      <c r="G8" s="12">
        <f t="shared" si="0"/>
        <v>5</v>
      </c>
      <c r="H8" s="31" t="s">
        <v>133</v>
      </c>
      <c r="I8" s="14" t="str">
        <f t="shared" si="1"/>
        <v>00000101</v>
      </c>
      <c r="J8" s="29">
        <f t="shared" si="2"/>
        <v>7</v>
      </c>
      <c r="K8" s="41" t="str">
        <f t="shared" si="3"/>
        <v>7</v>
      </c>
      <c r="L8" s="43" t="s">
        <v>156</v>
      </c>
      <c r="M8" s="3">
        <v>16</v>
      </c>
      <c r="N8" s="23" t="s">
        <v>153</v>
      </c>
    </row>
    <row r="9" spans="1:15" x14ac:dyDescent="0.25">
      <c r="A9" s="1" t="s">
        <v>125</v>
      </c>
      <c r="B9" s="6" t="s">
        <v>8</v>
      </c>
      <c r="C9" s="7" t="s">
        <v>44</v>
      </c>
      <c r="D9" s="7">
        <v>4</v>
      </c>
      <c r="E9" s="7" t="s">
        <v>81</v>
      </c>
      <c r="F9" s="8" t="s">
        <v>114</v>
      </c>
      <c r="G9" s="12">
        <f t="shared" si="0"/>
        <v>0</v>
      </c>
      <c r="H9" s="31" t="s">
        <v>129</v>
      </c>
      <c r="I9" s="14" t="str">
        <f t="shared" si="1"/>
        <v>00000000</v>
      </c>
      <c r="J9" s="29">
        <f t="shared" si="2"/>
        <v>67</v>
      </c>
      <c r="K9" s="41" t="str">
        <f t="shared" si="3"/>
        <v>43</v>
      </c>
      <c r="L9" s="43" t="s">
        <v>149</v>
      </c>
      <c r="M9" s="19" t="s">
        <v>166</v>
      </c>
      <c r="N9" s="25"/>
      <c r="O9" s="22" t="s">
        <v>167</v>
      </c>
    </row>
    <row r="10" spans="1:15" x14ac:dyDescent="0.25">
      <c r="A10" s="1" t="s">
        <v>125</v>
      </c>
      <c r="B10" s="6" t="s">
        <v>9</v>
      </c>
      <c r="C10" s="7" t="s">
        <v>45</v>
      </c>
      <c r="D10" s="7">
        <v>5</v>
      </c>
      <c r="E10" s="7" t="s">
        <v>82</v>
      </c>
      <c r="F10" s="8" t="s">
        <v>114</v>
      </c>
      <c r="G10" s="12">
        <f t="shared" si="0"/>
        <v>4</v>
      </c>
      <c r="H10" s="31" t="s">
        <v>135</v>
      </c>
      <c r="I10" s="14" t="str">
        <f t="shared" si="1"/>
        <v>00000100</v>
      </c>
      <c r="J10" s="29">
        <f t="shared" si="2"/>
        <v>0</v>
      </c>
      <c r="K10" s="41" t="str">
        <f t="shared" si="3"/>
        <v>0</v>
      </c>
      <c r="L10" s="43" t="s">
        <v>147</v>
      </c>
      <c r="M10" s="19" t="s">
        <v>165</v>
      </c>
      <c r="N10" s="25"/>
    </row>
    <row r="11" spans="1:15" x14ac:dyDescent="0.25">
      <c r="A11" s="1" t="s">
        <v>125</v>
      </c>
      <c r="B11" s="6" t="s">
        <v>10</v>
      </c>
      <c r="C11" s="7" t="s">
        <v>46</v>
      </c>
      <c r="D11" s="7">
        <v>6</v>
      </c>
      <c r="E11" s="7" t="s">
        <v>83</v>
      </c>
      <c r="F11" s="8" t="s">
        <v>114</v>
      </c>
      <c r="G11" s="12">
        <f t="shared" si="0"/>
        <v>0</v>
      </c>
      <c r="H11" s="31" t="s">
        <v>129</v>
      </c>
      <c r="I11" s="14" t="str">
        <f t="shared" si="1"/>
        <v>00000000</v>
      </c>
      <c r="J11" s="29">
        <f t="shared" si="2"/>
        <v>0</v>
      </c>
      <c r="K11" s="41" t="str">
        <f t="shared" si="3"/>
        <v>0</v>
      </c>
      <c r="L11" s="43" t="s">
        <v>147</v>
      </c>
      <c r="M11" s="19"/>
      <c r="N11" s="25"/>
    </row>
    <row r="12" spans="1:15" x14ac:dyDescent="0.25">
      <c r="B12" s="6" t="s">
        <v>11</v>
      </c>
      <c r="C12" s="7" t="s">
        <v>47</v>
      </c>
      <c r="D12" s="7">
        <v>7</v>
      </c>
      <c r="E12" s="7" t="s">
        <v>84</v>
      </c>
      <c r="F12" s="8" t="s">
        <v>114</v>
      </c>
      <c r="G12" s="12">
        <f t="shared" si="0"/>
        <v>42</v>
      </c>
      <c r="H12" s="31" t="s">
        <v>117</v>
      </c>
      <c r="I12" s="14" t="str">
        <f t="shared" si="1"/>
        <v>00101010</v>
      </c>
      <c r="J12" s="44">
        <f t="shared" ref="J12:J18" si="4">(M12/Vlvl)-1</f>
        <v>56.534246575342465</v>
      </c>
      <c r="K12" s="40" t="str">
        <f>DEC2HEX(J12, 2)</f>
        <v>38</v>
      </c>
      <c r="L12" s="5" t="str">
        <f t="shared" ref="L12:L18" si="5">HEX2BIN(K12,8)</f>
        <v>00111000</v>
      </c>
      <c r="M12" s="18">
        <v>4200</v>
      </c>
      <c r="N12" s="25" t="s">
        <v>128</v>
      </c>
    </row>
    <row r="13" spans="1:15" x14ac:dyDescent="0.25">
      <c r="B13" s="6" t="s">
        <v>12</v>
      </c>
      <c r="C13" s="7" t="s">
        <v>48</v>
      </c>
      <c r="D13" s="7">
        <v>8</v>
      </c>
      <c r="E13" s="7" t="s">
        <v>85</v>
      </c>
      <c r="F13" s="8" t="s">
        <v>114</v>
      </c>
      <c r="G13" s="12">
        <f t="shared" si="0"/>
        <v>41</v>
      </c>
      <c r="H13" s="31" t="s">
        <v>136</v>
      </c>
      <c r="I13" s="14" t="str">
        <f t="shared" si="1"/>
        <v>00101001</v>
      </c>
      <c r="J13" s="44">
        <f t="shared" si="4"/>
        <v>55.164383561643838</v>
      </c>
      <c r="K13" s="40" t="str">
        <f t="shared" ref="K13:K18" si="6">DEC2HEX(J13, 2)</f>
        <v>37</v>
      </c>
      <c r="L13" s="5" t="str">
        <f t="shared" si="5"/>
        <v>00110111</v>
      </c>
      <c r="M13" s="18">
        <v>4100</v>
      </c>
      <c r="N13" s="25" t="s">
        <v>128</v>
      </c>
    </row>
    <row r="14" spans="1:15" x14ac:dyDescent="0.25">
      <c r="B14" s="6" t="s">
        <v>13</v>
      </c>
      <c r="C14" s="7" t="s">
        <v>49</v>
      </c>
      <c r="D14" s="7">
        <v>9</v>
      </c>
      <c r="E14" s="7" t="s">
        <v>86</v>
      </c>
      <c r="F14" s="8" t="s">
        <v>114</v>
      </c>
      <c r="G14" s="12">
        <f t="shared" si="0"/>
        <v>30</v>
      </c>
      <c r="H14" s="31" t="s">
        <v>118</v>
      </c>
      <c r="I14" s="14" t="str">
        <f t="shared" si="1"/>
        <v>00011110</v>
      </c>
      <c r="J14" s="44">
        <f t="shared" si="4"/>
        <v>48.315068493150683</v>
      </c>
      <c r="K14" s="40" t="str">
        <f t="shared" si="6"/>
        <v>30</v>
      </c>
      <c r="L14" s="5" t="str">
        <f t="shared" si="5"/>
        <v>00110000</v>
      </c>
      <c r="M14" s="18">
        <v>3600</v>
      </c>
      <c r="N14" s="25" t="s">
        <v>128</v>
      </c>
    </row>
    <row r="15" spans="1:15" x14ac:dyDescent="0.25">
      <c r="B15" s="6" t="s">
        <v>14</v>
      </c>
      <c r="C15" s="7" t="s">
        <v>50</v>
      </c>
      <c r="D15" s="7">
        <v>10</v>
      </c>
      <c r="E15" s="7" t="s">
        <v>122</v>
      </c>
      <c r="F15" s="8" t="s">
        <v>114</v>
      </c>
      <c r="G15" s="12">
        <f t="shared" si="0"/>
        <v>30</v>
      </c>
      <c r="H15" s="31" t="s">
        <v>118</v>
      </c>
      <c r="I15" s="14" t="str">
        <f t="shared" si="1"/>
        <v>00011110</v>
      </c>
      <c r="J15" s="44">
        <f t="shared" si="4"/>
        <v>27.767123287671232</v>
      </c>
      <c r="K15" s="40" t="str">
        <f t="shared" si="6"/>
        <v>1B</v>
      </c>
      <c r="L15" s="5" t="str">
        <f t="shared" si="5"/>
        <v>00011011</v>
      </c>
      <c r="M15" s="18">
        <v>2100</v>
      </c>
      <c r="N15" s="25" t="s">
        <v>128</v>
      </c>
    </row>
    <row r="16" spans="1:15" x14ac:dyDescent="0.25">
      <c r="B16" s="6" t="s">
        <v>15</v>
      </c>
      <c r="C16" s="7" t="s">
        <v>51</v>
      </c>
      <c r="D16" s="7">
        <v>11</v>
      </c>
      <c r="E16" s="7" t="s">
        <v>87</v>
      </c>
      <c r="F16" s="8" t="s">
        <v>114</v>
      </c>
      <c r="G16" s="12">
        <f t="shared" si="0"/>
        <v>29</v>
      </c>
      <c r="H16" s="31" t="s">
        <v>119</v>
      </c>
      <c r="I16" s="14" t="str">
        <f t="shared" si="1"/>
        <v>00011101</v>
      </c>
      <c r="J16" s="44">
        <f t="shared" si="4"/>
        <v>23.657534246575342</v>
      </c>
      <c r="K16" s="40" t="str">
        <f t="shared" si="6"/>
        <v>17</v>
      </c>
      <c r="L16" s="5" t="str">
        <f t="shared" si="5"/>
        <v>00010111</v>
      </c>
      <c r="M16" s="18">
        <v>1800</v>
      </c>
      <c r="N16" s="25" t="s">
        <v>128</v>
      </c>
    </row>
    <row r="17" spans="1:15" x14ac:dyDescent="0.25">
      <c r="B17" s="6" t="s">
        <v>16</v>
      </c>
      <c r="C17" s="7" t="s">
        <v>52</v>
      </c>
      <c r="D17" s="7">
        <v>12</v>
      </c>
      <c r="E17" s="7" t="s">
        <v>88</v>
      </c>
      <c r="F17" s="8" t="s">
        <v>114</v>
      </c>
      <c r="G17" s="12">
        <f t="shared" si="0"/>
        <v>37</v>
      </c>
      <c r="H17" s="31" t="s">
        <v>137</v>
      </c>
      <c r="I17" s="14" t="str">
        <f t="shared" si="1"/>
        <v>00100101</v>
      </c>
      <c r="J17" s="44">
        <f t="shared" si="4"/>
        <v>46.945205479452056</v>
      </c>
      <c r="K17" s="40" t="str">
        <f t="shared" si="6"/>
        <v>2E</v>
      </c>
      <c r="L17" s="5" t="str">
        <f t="shared" si="5"/>
        <v>00101110</v>
      </c>
      <c r="M17" s="18">
        <v>3500</v>
      </c>
      <c r="N17" s="25" t="s">
        <v>128</v>
      </c>
    </row>
    <row r="18" spans="1:15" x14ac:dyDescent="0.25">
      <c r="B18" s="6" t="s">
        <v>17</v>
      </c>
      <c r="C18" s="7" t="s">
        <v>53</v>
      </c>
      <c r="D18" s="7">
        <v>13</v>
      </c>
      <c r="E18" s="7" t="s">
        <v>89</v>
      </c>
      <c r="F18" s="8" t="s">
        <v>114</v>
      </c>
      <c r="G18" s="12">
        <f t="shared" si="0"/>
        <v>33</v>
      </c>
      <c r="H18" s="31" t="s">
        <v>138</v>
      </c>
      <c r="I18" s="14" t="str">
        <f t="shared" si="1"/>
        <v>00100001</v>
      </c>
      <c r="J18" s="44">
        <f t="shared" si="4"/>
        <v>45.575342465753423</v>
      </c>
      <c r="K18" s="40" t="str">
        <f t="shared" si="6"/>
        <v>2D</v>
      </c>
      <c r="L18" s="5" t="str">
        <f t="shared" si="5"/>
        <v>00101101</v>
      </c>
      <c r="M18" s="18">
        <v>3400</v>
      </c>
      <c r="N18" s="25" t="s">
        <v>128</v>
      </c>
    </row>
    <row r="19" spans="1:15" x14ac:dyDescent="0.25">
      <c r="A19" s="1" t="s">
        <v>125</v>
      </c>
      <c r="B19" s="6" t="s">
        <v>18</v>
      </c>
      <c r="C19" s="7" t="s">
        <v>54</v>
      </c>
      <c r="D19" s="7">
        <v>14</v>
      </c>
      <c r="E19" s="7" t="s">
        <v>90</v>
      </c>
      <c r="F19" s="8" t="s">
        <v>114</v>
      </c>
      <c r="G19" s="12">
        <f t="shared" si="0"/>
        <v>207</v>
      </c>
      <c r="H19" s="31" t="s">
        <v>120</v>
      </c>
      <c r="I19" s="14" t="str">
        <f t="shared" si="1"/>
        <v>11001111</v>
      </c>
      <c r="J19" s="4">
        <f>BIN2DEC(L19)</f>
        <v>197</v>
      </c>
      <c r="K19" s="41" t="str">
        <f>BIN2HEX(L19)</f>
        <v>C5</v>
      </c>
      <c r="L19" s="43" t="s">
        <v>158</v>
      </c>
      <c r="M19" s="19"/>
      <c r="N19" s="25"/>
    </row>
    <row r="20" spans="1:15" x14ac:dyDescent="0.25">
      <c r="A20" s="1" t="s">
        <v>125</v>
      </c>
      <c r="B20" s="6" t="s">
        <v>19</v>
      </c>
      <c r="C20" s="7" t="s">
        <v>55</v>
      </c>
      <c r="D20" s="7">
        <v>15</v>
      </c>
      <c r="E20" s="7" t="s">
        <v>91</v>
      </c>
      <c r="F20" s="8" t="s">
        <v>114</v>
      </c>
      <c r="G20" s="12">
        <f t="shared" si="0"/>
        <v>126</v>
      </c>
      <c r="H20" s="31" t="s">
        <v>121</v>
      </c>
      <c r="I20" s="14" t="str">
        <f t="shared" si="1"/>
        <v>01111110</v>
      </c>
      <c r="J20" s="29">
        <f t="shared" ref="J20:J33" si="7">BIN2DEC(L20)</f>
        <v>0</v>
      </c>
      <c r="K20" s="41" t="str">
        <f t="shared" ref="K20:K33" si="8">BIN2HEX(L20)</f>
        <v>0</v>
      </c>
      <c r="L20" s="43" t="s">
        <v>147</v>
      </c>
      <c r="M20" s="19"/>
      <c r="N20" s="25"/>
    </row>
    <row r="21" spans="1:15" x14ac:dyDescent="0.25">
      <c r="A21" s="1" t="s">
        <v>125</v>
      </c>
      <c r="B21" s="6" t="s">
        <v>21</v>
      </c>
      <c r="C21" s="7" t="s">
        <v>56</v>
      </c>
      <c r="D21" s="7">
        <v>16</v>
      </c>
      <c r="E21" s="7" t="s">
        <v>92</v>
      </c>
      <c r="F21" s="8" t="s">
        <v>114</v>
      </c>
      <c r="G21" s="12">
        <f t="shared" si="0"/>
        <v>21</v>
      </c>
      <c r="H21" s="31" t="s">
        <v>139</v>
      </c>
      <c r="I21" s="14" t="str">
        <f t="shared" si="1"/>
        <v>00010101</v>
      </c>
      <c r="J21" s="29">
        <f t="shared" si="7"/>
        <v>0</v>
      </c>
      <c r="K21" s="41" t="str">
        <f t="shared" si="8"/>
        <v>0</v>
      </c>
      <c r="L21" s="43" t="s">
        <v>147</v>
      </c>
      <c r="M21" s="19"/>
      <c r="N21" s="25"/>
    </row>
    <row r="22" spans="1:15" x14ac:dyDescent="0.25">
      <c r="A22" s="1" t="s">
        <v>125</v>
      </c>
      <c r="B22" s="6" t="s">
        <v>22</v>
      </c>
      <c r="C22" s="7" t="s">
        <v>57</v>
      </c>
      <c r="D22" s="7">
        <v>17</v>
      </c>
      <c r="E22" s="7" t="s">
        <v>93</v>
      </c>
      <c r="F22" s="8" t="s">
        <v>114</v>
      </c>
      <c r="G22" s="12">
        <f t="shared" si="0"/>
        <v>1</v>
      </c>
      <c r="H22" s="31" t="s">
        <v>140</v>
      </c>
      <c r="I22" s="14" t="str">
        <f t="shared" si="1"/>
        <v>00000001</v>
      </c>
      <c r="J22" s="29">
        <f t="shared" si="7"/>
        <v>0</v>
      </c>
      <c r="K22" s="41" t="str">
        <f t="shared" si="8"/>
        <v>0</v>
      </c>
      <c r="L22" s="43" t="s">
        <v>147</v>
      </c>
      <c r="M22" s="19"/>
      <c r="N22" s="25"/>
    </row>
    <row r="23" spans="1:15" x14ac:dyDescent="0.25">
      <c r="A23" s="1" t="s">
        <v>125</v>
      </c>
      <c r="B23" s="6" t="s">
        <v>20</v>
      </c>
      <c r="C23" s="7" t="s">
        <v>58</v>
      </c>
      <c r="D23" s="7">
        <v>18</v>
      </c>
      <c r="E23" s="7" t="s">
        <v>94</v>
      </c>
      <c r="F23" s="8" t="s">
        <v>114</v>
      </c>
      <c r="G23" s="12">
        <f t="shared" si="0"/>
        <v>6</v>
      </c>
      <c r="H23" s="31" t="s">
        <v>132</v>
      </c>
      <c r="I23" s="14" t="str">
        <f t="shared" si="1"/>
        <v>00000110</v>
      </c>
      <c r="J23" s="29">
        <f t="shared" si="7"/>
        <v>6</v>
      </c>
      <c r="K23" s="41" t="str">
        <f t="shared" si="8"/>
        <v>6</v>
      </c>
      <c r="L23" s="43" t="s">
        <v>148</v>
      </c>
      <c r="M23" s="19">
        <v>80</v>
      </c>
      <c r="N23" s="25" t="s">
        <v>157</v>
      </c>
    </row>
    <row r="24" spans="1:15" x14ac:dyDescent="0.25">
      <c r="A24" s="1" t="s">
        <v>125</v>
      </c>
      <c r="B24" s="6" t="s">
        <v>23</v>
      </c>
      <c r="C24" s="7" t="s">
        <v>59</v>
      </c>
      <c r="D24" s="7">
        <v>19</v>
      </c>
      <c r="E24" s="7" t="s">
        <v>95</v>
      </c>
      <c r="F24" s="8" t="s">
        <v>114</v>
      </c>
      <c r="G24" s="12">
        <f t="shared" si="0"/>
        <v>101</v>
      </c>
      <c r="H24" s="31" t="s">
        <v>131</v>
      </c>
      <c r="I24" s="14" t="str">
        <f t="shared" si="1"/>
        <v>01100101</v>
      </c>
      <c r="J24" s="29">
        <f t="shared" si="7"/>
        <v>96</v>
      </c>
      <c r="K24" s="41" t="str">
        <f t="shared" si="8"/>
        <v>60</v>
      </c>
      <c r="L24" s="43" t="s">
        <v>159</v>
      </c>
      <c r="M24" s="19" t="s">
        <v>163</v>
      </c>
      <c r="N24" s="25"/>
      <c r="O24" s="22" t="s">
        <v>164</v>
      </c>
    </row>
    <row r="25" spans="1:15" x14ac:dyDescent="0.25">
      <c r="A25" s="1" t="s">
        <v>125</v>
      </c>
      <c r="B25" s="6" t="s">
        <v>24</v>
      </c>
      <c r="C25" s="7" t="s">
        <v>60</v>
      </c>
      <c r="D25" s="7">
        <v>20</v>
      </c>
      <c r="E25" s="7" t="s">
        <v>96</v>
      </c>
      <c r="F25" s="8" t="s">
        <v>114</v>
      </c>
      <c r="G25" s="12">
        <f t="shared" si="0"/>
        <v>153</v>
      </c>
      <c r="H25" s="31" t="s">
        <v>141</v>
      </c>
      <c r="I25" s="14" t="str">
        <f t="shared" si="1"/>
        <v>10011001</v>
      </c>
      <c r="J25" s="29">
        <f t="shared" si="7"/>
        <v>32</v>
      </c>
      <c r="K25" s="41" t="str">
        <f t="shared" si="8"/>
        <v>20</v>
      </c>
      <c r="L25" s="43" t="s">
        <v>160</v>
      </c>
      <c r="M25" s="53" t="s">
        <v>162</v>
      </c>
      <c r="N25" s="25"/>
    </row>
    <row r="26" spans="1:15" x14ac:dyDescent="0.25">
      <c r="A26" s="1" t="s">
        <v>125</v>
      </c>
      <c r="B26" s="6" t="s">
        <v>25</v>
      </c>
      <c r="C26" s="7" t="s">
        <v>61</v>
      </c>
      <c r="D26" s="7">
        <v>21</v>
      </c>
      <c r="E26" s="7" t="s">
        <v>97</v>
      </c>
      <c r="F26" s="8" t="s">
        <v>114</v>
      </c>
      <c r="G26" s="12">
        <f t="shared" si="0"/>
        <v>58</v>
      </c>
      <c r="H26" s="31" t="s">
        <v>123</v>
      </c>
      <c r="I26" s="14" t="str">
        <f t="shared" si="1"/>
        <v>00111010</v>
      </c>
      <c r="J26" s="29">
        <f t="shared" si="7"/>
        <v>78</v>
      </c>
      <c r="K26" s="41" t="str">
        <f t="shared" si="8"/>
        <v>4E</v>
      </c>
      <c r="L26" s="43" t="s">
        <v>161</v>
      </c>
      <c r="M26" s="53"/>
      <c r="N26" s="25"/>
    </row>
    <row r="27" spans="1:15" x14ac:dyDescent="0.25">
      <c r="A27" s="1" t="s">
        <v>125</v>
      </c>
      <c r="B27" s="6" t="s">
        <v>26</v>
      </c>
      <c r="C27" s="7" t="s">
        <v>62</v>
      </c>
      <c r="D27" s="7">
        <v>22</v>
      </c>
      <c r="E27" s="7" t="s">
        <v>98</v>
      </c>
      <c r="F27" s="8" t="s">
        <v>114</v>
      </c>
      <c r="G27" s="12">
        <f t="shared" si="0"/>
        <v>0</v>
      </c>
      <c r="H27" s="31" t="s">
        <v>129</v>
      </c>
      <c r="I27" s="14" t="str">
        <f t="shared" si="1"/>
        <v>00000000</v>
      </c>
      <c r="J27" s="29">
        <f t="shared" si="7"/>
        <v>0</v>
      </c>
      <c r="K27" s="41" t="str">
        <f t="shared" si="8"/>
        <v>0</v>
      </c>
      <c r="L27" s="43" t="s">
        <v>147</v>
      </c>
      <c r="M27" s="53"/>
      <c r="N27" s="25"/>
    </row>
    <row r="28" spans="1:15" x14ac:dyDescent="0.25">
      <c r="A28" s="1" t="s">
        <v>125</v>
      </c>
      <c r="B28" s="6" t="s">
        <v>27</v>
      </c>
      <c r="C28" s="7" t="s">
        <v>69</v>
      </c>
      <c r="D28" s="7">
        <v>23</v>
      </c>
      <c r="E28" s="7" t="s">
        <v>99</v>
      </c>
      <c r="F28" s="8" t="s">
        <v>114</v>
      </c>
      <c r="G28" s="12">
        <f t="shared" si="0"/>
        <v>103</v>
      </c>
      <c r="H28" s="31" t="s">
        <v>130</v>
      </c>
      <c r="I28" s="14" t="str">
        <f t="shared" si="1"/>
        <v>01100111</v>
      </c>
      <c r="J28" s="29">
        <f t="shared" si="7"/>
        <v>55</v>
      </c>
      <c r="K28" s="41" t="str">
        <f t="shared" si="8"/>
        <v>37</v>
      </c>
      <c r="L28" s="43" t="s">
        <v>168</v>
      </c>
      <c r="M28" s="3"/>
      <c r="N28" s="23"/>
    </row>
    <row r="29" spans="1:15" x14ac:dyDescent="0.25">
      <c r="A29" s="1" t="s">
        <v>125</v>
      </c>
      <c r="B29" s="6" t="s">
        <v>28</v>
      </c>
      <c r="C29" s="7" t="s">
        <v>70</v>
      </c>
      <c r="D29" s="7">
        <v>24</v>
      </c>
      <c r="E29" s="7" t="s">
        <v>100</v>
      </c>
      <c r="F29" s="8" t="s">
        <v>114</v>
      </c>
      <c r="G29" s="12">
        <f t="shared" si="0"/>
        <v>27</v>
      </c>
      <c r="H29" s="31" t="s">
        <v>116</v>
      </c>
      <c r="I29" s="14" t="str">
        <f t="shared" si="1"/>
        <v>00011011</v>
      </c>
      <c r="J29" s="29">
        <f t="shared" si="7"/>
        <v>119</v>
      </c>
      <c r="K29" s="41" t="str">
        <f t="shared" si="8"/>
        <v>77</v>
      </c>
      <c r="L29" s="43" t="s">
        <v>169</v>
      </c>
      <c r="M29" s="3"/>
      <c r="N29" s="23"/>
    </row>
    <row r="30" spans="1:15" x14ac:dyDescent="0.25">
      <c r="A30" s="1" t="s">
        <v>125</v>
      </c>
      <c r="B30" s="6" t="s">
        <v>29</v>
      </c>
      <c r="C30" s="7" t="s">
        <v>63</v>
      </c>
      <c r="D30" s="7">
        <v>25</v>
      </c>
      <c r="E30" s="7" t="s">
        <v>101</v>
      </c>
      <c r="F30" s="8" t="s">
        <v>114</v>
      </c>
      <c r="G30" s="12">
        <f t="shared" si="0"/>
        <v>0</v>
      </c>
      <c r="H30" s="31" t="s">
        <v>129</v>
      </c>
      <c r="I30" s="14" t="str">
        <f t="shared" si="1"/>
        <v>00000000</v>
      </c>
      <c r="J30" s="29">
        <f t="shared" si="7"/>
        <v>0</v>
      </c>
      <c r="K30" s="41" t="str">
        <f t="shared" si="8"/>
        <v>0</v>
      </c>
      <c r="L30" s="43" t="s">
        <v>147</v>
      </c>
      <c r="M30" s="3"/>
      <c r="N30" s="23"/>
    </row>
    <row r="31" spans="1:15" x14ac:dyDescent="0.25">
      <c r="A31" s="1" t="s">
        <v>125</v>
      </c>
      <c r="B31" s="6" t="s">
        <v>30</v>
      </c>
      <c r="C31" s="7" t="s">
        <v>64</v>
      </c>
      <c r="D31" s="7">
        <v>26</v>
      </c>
      <c r="E31" s="7" t="s">
        <v>102</v>
      </c>
      <c r="F31" s="8" t="s">
        <v>114</v>
      </c>
      <c r="G31" s="12">
        <f t="shared" si="0"/>
        <v>0</v>
      </c>
      <c r="H31" s="31" t="s">
        <v>129</v>
      </c>
      <c r="I31" s="14" t="str">
        <f t="shared" si="1"/>
        <v>00000000</v>
      </c>
      <c r="J31" s="29">
        <f t="shared" si="7"/>
        <v>0</v>
      </c>
      <c r="K31" s="41" t="str">
        <f t="shared" si="8"/>
        <v>0</v>
      </c>
      <c r="L31" s="43" t="s">
        <v>147</v>
      </c>
      <c r="M31" s="3" t="s">
        <v>165</v>
      </c>
      <c r="N31" s="23"/>
      <c r="O31" s="22" t="s">
        <v>124</v>
      </c>
    </row>
    <row r="32" spans="1:15" x14ac:dyDescent="0.25">
      <c r="A32" s="1" t="s">
        <v>125</v>
      </c>
      <c r="B32" s="6" t="s">
        <v>31</v>
      </c>
      <c r="C32" s="7" t="s">
        <v>65</v>
      </c>
      <c r="D32" s="7">
        <v>27</v>
      </c>
      <c r="E32" s="7" t="s">
        <v>103</v>
      </c>
      <c r="F32" s="8" t="s">
        <v>114</v>
      </c>
      <c r="G32" s="12">
        <f t="shared" si="0"/>
        <v>0</v>
      </c>
      <c r="H32" s="31" t="s">
        <v>129</v>
      </c>
      <c r="I32" s="14" t="str">
        <f t="shared" si="1"/>
        <v>00000000</v>
      </c>
      <c r="J32" s="29">
        <f t="shared" si="7"/>
        <v>0</v>
      </c>
      <c r="K32" s="41" t="str">
        <f t="shared" si="8"/>
        <v>0</v>
      </c>
      <c r="L32" s="43" t="s">
        <v>147</v>
      </c>
      <c r="M32" s="3" t="s">
        <v>165</v>
      </c>
      <c r="N32" s="23"/>
    </row>
    <row r="33" spans="1:14" x14ac:dyDescent="0.25">
      <c r="A33" s="1" t="s">
        <v>125</v>
      </c>
      <c r="B33" s="6" t="s">
        <v>32</v>
      </c>
      <c r="C33" s="7" t="s">
        <v>66</v>
      </c>
      <c r="D33" s="7">
        <v>28</v>
      </c>
      <c r="E33" s="7" t="s">
        <v>104</v>
      </c>
      <c r="F33" s="8" t="s">
        <v>114</v>
      </c>
      <c r="G33" s="12">
        <f t="shared" si="0"/>
        <v>0</v>
      </c>
      <c r="H33" s="31" t="s">
        <v>129</v>
      </c>
      <c r="I33" s="14" t="str">
        <f t="shared" si="1"/>
        <v>00000000</v>
      </c>
      <c r="J33" s="29">
        <f t="shared" si="7"/>
        <v>0</v>
      </c>
      <c r="K33" s="41" t="str">
        <f t="shared" si="8"/>
        <v>0</v>
      </c>
      <c r="L33" s="43" t="s">
        <v>147</v>
      </c>
      <c r="M33" s="3" t="s">
        <v>165</v>
      </c>
      <c r="N33" s="23"/>
    </row>
    <row r="34" spans="1:14" x14ac:dyDescent="0.25">
      <c r="A34" s="1" t="s">
        <v>125</v>
      </c>
      <c r="B34" s="6" t="s">
        <v>33</v>
      </c>
      <c r="C34" s="7" t="s">
        <v>67</v>
      </c>
      <c r="D34" s="7">
        <v>29</v>
      </c>
      <c r="E34" s="7" t="s">
        <v>105</v>
      </c>
      <c r="F34" s="27" t="s">
        <v>113</v>
      </c>
      <c r="G34" s="12"/>
      <c r="H34" s="31"/>
      <c r="I34" s="14"/>
      <c r="J34" s="35"/>
      <c r="K34" s="41"/>
      <c r="L34" s="39"/>
      <c r="M34" s="3" t="s">
        <v>165</v>
      </c>
      <c r="N34" s="23"/>
    </row>
    <row r="35" spans="1:14" x14ac:dyDescent="0.25">
      <c r="A35" s="1" t="s">
        <v>125</v>
      </c>
      <c r="B35" s="6" t="s">
        <v>34</v>
      </c>
      <c r="C35" s="7" t="s">
        <v>68</v>
      </c>
      <c r="D35" s="7">
        <v>30</v>
      </c>
      <c r="E35" s="7" t="s">
        <v>106</v>
      </c>
      <c r="F35" s="8" t="s">
        <v>114</v>
      </c>
      <c r="G35" s="12">
        <f t="shared" si="0"/>
        <v>0</v>
      </c>
      <c r="H35" s="31" t="s">
        <v>129</v>
      </c>
      <c r="I35" s="14" t="str">
        <f t="shared" si="1"/>
        <v>00000000</v>
      </c>
      <c r="J35" s="4">
        <f>BIN2DEC(L35)</f>
        <v>0</v>
      </c>
      <c r="K35" s="41" t="str">
        <f>BIN2HEX(L35)</f>
        <v>0</v>
      </c>
      <c r="L35" s="43" t="s">
        <v>147</v>
      </c>
      <c r="M35" s="3"/>
      <c r="N35" s="23"/>
    </row>
    <row r="36" spans="1:14" x14ac:dyDescent="0.25">
      <c r="A36" s="1" t="s">
        <v>125</v>
      </c>
      <c r="B36" s="6" t="s">
        <v>35</v>
      </c>
      <c r="C36" s="7" t="s">
        <v>71</v>
      </c>
      <c r="D36" s="7">
        <v>31</v>
      </c>
      <c r="E36" s="7" t="s">
        <v>107</v>
      </c>
      <c r="F36" s="8" t="s">
        <v>114</v>
      </c>
      <c r="G36" s="12">
        <f t="shared" si="0"/>
        <v>0</v>
      </c>
      <c r="H36" s="31" t="s">
        <v>129</v>
      </c>
      <c r="I36" s="14" t="str">
        <f t="shared" si="1"/>
        <v>00000000</v>
      </c>
      <c r="J36" s="29">
        <f>BIN2DEC(L36)</f>
        <v>0</v>
      </c>
      <c r="K36" s="41" t="str">
        <f>BIN2HEX(L36)</f>
        <v>0</v>
      </c>
      <c r="L36" s="43" t="s">
        <v>147</v>
      </c>
      <c r="M36" s="3"/>
      <c r="N36" s="23"/>
    </row>
    <row r="37" spans="1:14" x14ac:dyDescent="0.25">
      <c r="A37" s="1" t="s">
        <v>125</v>
      </c>
      <c r="B37" s="6" t="s">
        <v>36</v>
      </c>
      <c r="C37" s="7" t="s">
        <v>72</v>
      </c>
      <c r="D37" s="7">
        <v>32</v>
      </c>
      <c r="E37" s="7" t="s">
        <v>108</v>
      </c>
      <c r="F37" s="27" t="s">
        <v>113</v>
      </c>
      <c r="G37" s="12"/>
      <c r="H37" s="13"/>
      <c r="I37" s="14"/>
      <c r="J37" s="35"/>
      <c r="K37" s="41"/>
      <c r="L37" s="36"/>
      <c r="M37" s="3"/>
      <c r="N37" s="23"/>
    </row>
    <row r="38" spans="1:14" x14ac:dyDescent="0.25">
      <c r="A38" s="1" t="s">
        <v>125</v>
      </c>
      <c r="B38" s="6" t="s">
        <v>37</v>
      </c>
      <c r="C38" s="7" t="s">
        <v>73</v>
      </c>
      <c r="D38" s="7">
        <v>33</v>
      </c>
      <c r="E38" s="7" t="s">
        <v>109</v>
      </c>
      <c r="F38" s="27" t="s">
        <v>113</v>
      </c>
      <c r="G38" s="12"/>
      <c r="H38" s="13"/>
      <c r="I38" s="14"/>
      <c r="J38" s="35"/>
      <c r="K38" s="41"/>
      <c r="L38" s="36"/>
      <c r="M38" s="3"/>
      <c r="N38" s="23"/>
    </row>
    <row r="39" spans="1:14" x14ac:dyDescent="0.25">
      <c r="A39" s="1" t="s">
        <v>125</v>
      </c>
      <c r="B39" s="6" t="s">
        <v>38</v>
      </c>
      <c r="C39" s="7" t="s">
        <v>74</v>
      </c>
      <c r="D39" s="7">
        <v>34</v>
      </c>
      <c r="E39" s="7" t="s">
        <v>110</v>
      </c>
      <c r="F39" s="27" t="s">
        <v>113</v>
      </c>
      <c r="G39" s="12"/>
      <c r="H39" s="13"/>
      <c r="I39" s="14"/>
      <c r="J39" s="35"/>
      <c r="K39" s="41"/>
      <c r="L39" s="36"/>
      <c r="M39" s="3"/>
      <c r="N39" s="23"/>
    </row>
    <row r="40" spans="1:14" ht="15.75" thickBot="1" x14ac:dyDescent="0.3">
      <c r="A40" s="1" t="s">
        <v>125</v>
      </c>
      <c r="B40" s="9" t="s">
        <v>39</v>
      </c>
      <c r="C40" s="10" t="s">
        <v>75</v>
      </c>
      <c r="D40" s="10">
        <v>35</v>
      </c>
      <c r="E40" s="10" t="s">
        <v>111</v>
      </c>
      <c r="F40" s="28" t="s">
        <v>113</v>
      </c>
      <c r="G40" s="15"/>
      <c r="H40" s="16"/>
      <c r="I40" s="17"/>
      <c r="J40" s="37"/>
      <c r="K40" s="42"/>
      <c r="L40" s="38"/>
      <c r="M40" s="3"/>
      <c r="N40" s="23"/>
    </row>
    <row r="43" spans="1:14" x14ac:dyDescent="0.25">
      <c r="K43" s="30"/>
    </row>
  </sheetData>
  <mergeCells count="4">
    <mergeCell ref="G3:I3"/>
    <mergeCell ref="J3:L3"/>
    <mergeCell ref="M4:N4"/>
    <mergeCell ref="M25:M2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Vlvl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Studer</dc:creator>
  <cp:lastModifiedBy>Daniel Studer</cp:lastModifiedBy>
  <dcterms:created xsi:type="dcterms:W3CDTF">2015-10-17T10:18:50Z</dcterms:created>
  <dcterms:modified xsi:type="dcterms:W3CDTF">2015-12-16T11:47:04Z</dcterms:modified>
</cp:coreProperties>
</file>