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emanuele\Desktop\PlacementEssay\PlacementEssay\backup\characterisiationOfStandardReaction\nmrSpectra\"/>
    </mc:Choice>
  </mc:AlternateContent>
  <xr:revisionPtr revIDLastSave="0" documentId="13_ncr:1_{9041DF1F-E07A-44D5-89D1-25B3E23E171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19" i="1"/>
  <c r="E19" i="1"/>
  <c r="E20" i="1"/>
  <c r="E21" i="1"/>
  <c r="F19" i="1"/>
  <c r="D21" i="1"/>
  <c r="F21" i="1" s="1"/>
  <c r="D20" i="1"/>
  <c r="D19" i="1"/>
  <c r="F20" i="1" l="1"/>
  <c r="F10" i="1"/>
  <c r="F11" i="1"/>
  <c r="F9" i="1"/>
  <c r="E10" i="1"/>
  <c r="E11" i="1"/>
  <c r="E9" i="1"/>
  <c r="F4" i="1"/>
  <c r="F5" i="1"/>
  <c r="F3" i="1"/>
  <c r="E4" i="1"/>
  <c r="E5" i="1"/>
  <c r="E3" i="1"/>
</calcChain>
</file>

<file path=xl/sharedStrings.xml><?xml version="1.0" encoding="utf-8"?>
<sst xmlns="http://schemas.openxmlformats.org/spreadsheetml/2006/main" count="37" uniqueCount="24">
  <si>
    <t>Manual Preperation</t>
  </si>
  <si>
    <t>Iron(II) tetrafluoroborate hexahydrate</t>
  </si>
  <si>
    <t>5-Methylpicolinaldehyde</t>
  </si>
  <si>
    <t>Reagent</t>
  </si>
  <si>
    <t>Molecular weight</t>
  </si>
  <si>
    <t>4,4'-Methylenedianiline</t>
  </si>
  <si>
    <t>con = moles / volume</t>
  </si>
  <si>
    <t>Volume of solvent required (mL)</t>
  </si>
  <si>
    <t>Moles of reagent required</t>
  </si>
  <si>
    <t>Stock Concentration (mM)</t>
  </si>
  <si>
    <t xml:space="preserve">Mass of reagent required </t>
  </si>
  <si>
    <t>moles = mass / mr</t>
  </si>
  <si>
    <t>mMol</t>
  </si>
  <si>
    <t>Mg</t>
  </si>
  <si>
    <t xml:space="preserve"> </t>
  </si>
  <si>
    <t>Solubilities</t>
  </si>
  <si>
    <t xml:space="preserve">acetonitrile </t>
  </si>
  <si>
    <t>Final Volume required (mictrolitree)</t>
  </si>
  <si>
    <t>Volume of stock Solutions</t>
  </si>
  <si>
    <t>Measured Mass of reagent</t>
  </si>
  <si>
    <t>Solvent Volume required</t>
  </si>
  <si>
    <t>reagent 1</t>
  </si>
  <si>
    <t>reagent 11</t>
  </si>
  <si>
    <t>reagent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</si>
</sst>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7" workbookViewId="0">
      <selection activeCell="H36" sqref="H36"/>
    </sheetView>
  </sheetViews>
  <sheetFormatPr defaultRowHeight="14.4" x14ac:dyDescent="0.3"/>
  <cols>
    <col min="1" max="1" width="25.5546875" customWidth="1"/>
    <col min="5" max="5" width="11" bestFit="1" customWidth="1"/>
  </cols>
  <sheetData>
    <row r="1" spans="1:7" x14ac:dyDescent="0.3">
      <c r="A1" t="s">
        <v>0</v>
      </c>
    </row>
    <row r="2" spans="1:7" x14ac:dyDescent="0.3">
      <c r="A2" s="1" t="s">
        <v>3</v>
      </c>
      <c r="B2" s="1" t="s">
        <v>4</v>
      </c>
      <c r="C2" t="s">
        <v>9</v>
      </c>
      <c r="D2" t="s">
        <v>7</v>
      </c>
      <c r="E2" t="s">
        <v>8</v>
      </c>
      <c r="F2" t="s">
        <v>10</v>
      </c>
      <c r="G2" t="s">
        <v>15</v>
      </c>
    </row>
    <row r="3" spans="1:7" x14ac:dyDescent="0.3">
      <c r="A3" s="2" t="s">
        <v>1</v>
      </c>
      <c r="B3" s="2">
        <v>337.55</v>
      </c>
      <c r="C3">
        <v>30</v>
      </c>
      <c r="D3">
        <v>1</v>
      </c>
      <c r="E3">
        <f>(C3/1000)*(D3/1000)</f>
        <v>3.0000000000000001E-5</v>
      </c>
      <c r="F3">
        <f>E3*B3</f>
        <v>1.01265E-2</v>
      </c>
      <c r="G3" t="s">
        <v>16</v>
      </c>
    </row>
    <row r="4" spans="1:7" x14ac:dyDescent="0.3">
      <c r="A4" s="2" t="s">
        <v>5</v>
      </c>
      <c r="B4" s="2">
        <v>198.26</v>
      </c>
      <c r="C4">
        <v>45</v>
      </c>
      <c r="D4">
        <v>1</v>
      </c>
      <c r="E4">
        <f t="shared" ref="E4:E5" si="0">(C4/1000)*(D4/1000)</f>
        <v>4.4999999999999996E-5</v>
      </c>
      <c r="F4">
        <f t="shared" ref="F4:F5" si="1">E4*B4</f>
        <v>8.9216999999999994E-3</v>
      </c>
      <c r="G4" t="s">
        <v>16</v>
      </c>
    </row>
    <row r="5" spans="1:7" x14ac:dyDescent="0.3">
      <c r="A5" s="2" t="s">
        <v>2</v>
      </c>
      <c r="B5" s="2">
        <v>121.14</v>
      </c>
      <c r="C5">
        <v>90</v>
      </c>
      <c r="D5">
        <v>1</v>
      </c>
      <c r="E5">
        <f t="shared" si="0"/>
        <v>8.9999999999999992E-5</v>
      </c>
      <c r="F5">
        <f t="shared" si="1"/>
        <v>1.0902599999999998E-2</v>
      </c>
      <c r="G5" t="s">
        <v>16</v>
      </c>
    </row>
    <row r="8" spans="1:7" x14ac:dyDescent="0.3">
      <c r="B8" t="s">
        <v>6</v>
      </c>
      <c r="E8" t="s">
        <v>12</v>
      </c>
      <c r="F8" t="s">
        <v>13</v>
      </c>
    </row>
    <row r="9" spans="1:7" x14ac:dyDescent="0.3">
      <c r="B9" t="s">
        <v>11</v>
      </c>
      <c r="D9" t="s">
        <v>14</v>
      </c>
      <c r="E9">
        <f>E3*1000</f>
        <v>3.0000000000000002E-2</v>
      </c>
      <c r="F9">
        <f>F3*1000</f>
        <v>10.1265</v>
      </c>
    </row>
    <row r="10" spans="1:7" x14ac:dyDescent="0.3">
      <c r="E10">
        <f t="shared" ref="E10:F11" si="2">E4*1000</f>
        <v>4.4999999999999998E-2</v>
      </c>
      <c r="F10">
        <f t="shared" si="2"/>
        <v>8.9216999999999995</v>
      </c>
    </row>
    <row r="11" spans="1:7" x14ac:dyDescent="0.3">
      <c r="E11">
        <f t="shared" si="2"/>
        <v>0.09</v>
      </c>
      <c r="F11">
        <f t="shared" si="2"/>
        <v>10.902599999999998</v>
      </c>
    </row>
    <row r="14" spans="1:7" x14ac:dyDescent="0.3">
      <c r="A14" t="s">
        <v>17</v>
      </c>
    </row>
    <row r="15" spans="1:7" x14ac:dyDescent="0.3">
      <c r="A15">
        <v>1500</v>
      </c>
    </row>
    <row r="18" spans="1:8" x14ac:dyDescent="0.3">
      <c r="A18" s="1" t="s">
        <v>3</v>
      </c>
      <c r="B18" s="1" t="s">
        <v>4</v>
      </c>
      <c r="C18" t="s">
        <v>9</v>
      </c>
      <c r="D18" t="s">
        <v>18</v>
      </c>
      <c r="E18" t="s">
        <v>8</v>
      </c>
      <c r="F18" t="s">
        <v>10</v>
      </c>
      <c r="G18" t="s">
        <v>19</v>
      </c>
      <c r="H18" t="s">
        <v>20</v>
      </c>
    </row>
    <row r="19" spans="1:8" x14ac:dyDescent="0.3">
      <c r="A19" s="2" t="s">
        <v>1</v>
      </c>
      <c r="B19" s="2">
        <v>337.55</v>
      </c>
      <c r="C19">
        <v>30</v>
      </c>
      <c r="D19">
        <f>A15/3</f>
        <v>500</v>
      </c>
      <c r="E19">
        <f>(C19/1000)*(D19/1000000)</f>
        <v>1.5E-5</v>
      </c>
      <c r="F19">
        <f>E19*B19</f>
        <v>5.06325E-3</v>
      </c>
      <c r="G19">
        <v>1.2999999999999999E-2</v>
      </c>
      <c r="H19">
        <f>(G19/B19) / (C19/1000) *1000000</f>
        <v>1283.7604305534981</v>
      </c>
    </row>
    <row r="20" spans="1:8" x14ac:dyDescent="0.3">
      <c r="A20" s="2" t="s">
        <v>5</v>
      </c>
      <c r="B20" s="2">
        <v>198.26</v>
      </c>
      <c r="C20">
        <v>45</v>
      </c>
      <c r="D20">
        <f>A15/3</f>
        <v>500</v>
      </c>
      <c r="E20">
        <f t="shared" ref="E20:E21" si="3">(C20/1000)*(D20/1000000)</f>
        <v>2.2499999999999998E-5</v>
      </c>
      <c r="F20">
        <f t="shared" ref="F20:F21" si="4">E20*B20</f>
        <v>4.4608499999999997E-3</v>
      </c>
      <c r="G20">
        <v>7.3000000000000001E-3</v>
      </c>
      <c r="H20">
        <f t="shared" ref="H20:H21" si="5">(G20/B20) / (C20/1000) *1000000</f>
        <v>818.22970958449639</v>
      </c>
    </row>
    <row r="21" spans="1:8" x14ac:dyDescent="0.3">
      <c r="A21" s="2" t="s">
        <v>2</v>
      </c>
      <c r="B21" s="2">
        <v>121.14</v>
      </c>
      <c r="C21">
        <v>90</v>
      </c>
      <c r="D21">
        <f>A15/3</f>
        <v>500</v>
      </c>
      <c r="E21">
        <f t="shared" si="3"/>
        <v>4.4999999999999996E-5</v>
      </c>
      <c r="F21">
        <f t="shared" si="4"/>
        <v>5.4512999999999992E-3</v>
      </c>
      <c r="G21">
        <v>7.9000000000000008E-3</v>
      </c>
      <c r="H21">
        <f t="shared" si="5"/>
        <v>724.59780235907044</v>
      </c>
    </row>
    <row r="24" spans="1:8" x14ac:dyDescent="0.3">
      <c r="A24" s="2" t="s">
        <v>1</v>
      </c>
      <c r="B24" t="s">
        <v>21</v>
      </c>
    </row>
    <row r="25" spans="1:8" x14ac:dyDescent="0.3">
      <c r="A25" s="2" t="s">
        <v>5</v>
      </c>
      <c r="B25" t="s">
        <v>22</v>
      </c>
    </row>
    <row r="26" spans="1:8" x14ac:dyDescent="0.3">
      <c r="A26" s="2" t="s">
        <v>2</v>
      </c>
      <c r="B26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Emanuele</dc:creator>
  <cp:lastModifiedBy>Berardi, Emanuele</cp:lastModifiedBy>
  <dcterms:created xsi:type="dcterms:W3CDTF">2015-06-05T18:17:20Z</dcterms:created>
  <dcterms:modified xsi:type="dcterms:W3CDTF">2024-07-24T16:41:42Z</dcterms:modified>
</cp:coreProperties>
</file>