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3EF5D03C-30EF-3F4F-8210-14F2210A689E}" xr6:coauthVersionLast="47" xr6:coauthVersionMax="47" xr10:uidLastSave="{00000000-0000-0000-0000-000000000000}"/>
  <bookViews>
    <workbookView xWindow="0" yWindow="780" windowWidth="17100" windowHeight="19300" xr2:uid="{95E4A03E-3FED-BF42-ACD2-5D2E65B33E92}"/>
  </bookViews>
  <sheets>
    <sheet name="Sheet1" sheetId="1" r:id="rId1"/>
  </sheets>
  <definedNames>
    <definedName name="CLK">Sheet1!$A$1</definedName>
    <definedName name="CLR">Sheet1!$B$1</definedName>
    <definedName name="IFMT">Sheet1!$E$37</definedName>
    <definedName name="INSTR">Sheet1!$A$36</definedName>
    <definedName name="JFMT">Sheet1!$G$37</definedName>
    <definedName name="OP">Sheet1!$B$36</definedName>
    <definedName name="RFMT">Sheet1!$C$37</definedName>
  </definedNames>
  <calcPr calcId="181029" calcMode="manual" refMode="R1C1" iterate="1" iterateDelta="1E+16" calcCompleted="0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G37" i="1" s="1"/>
  <c r="H31" i="1" s="1"/>
  <c r="I17" i="1"/>
  <c r="F14" i="1"/>
  <c r="H19" i="1" a="1"/>
  <c r="H18" i="1" a="1"/>
  <c r="C37" i="1" l="1"/>
  <c r="E37" i="1" s="1"/>
  <c r="H19" i="1"/>
  <c r="H18" i="1"/>
  <c r="D34" i="1" l="1"/>
  <c r="D35" i="1"/>
  <c r="D31" i="1"/>
  <c r="D32" i="1"/>
  <c r="D33" i="1"/>
  <c r="A1" i="1"/>
  <c r="D13" i="1"/>
  <c r="A20" i="1"/>
  <c r="D20" i="1"/>
  <c r="E20" i="1"/>
  <c r="F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<sst xmlns="http://schemas.openxmlformats.org/spreadsheetml/2006/main" count="55" uniqueCount="52">
  <si>
    <t>Adder</t>
  </si>
  <si>
    <t>Operand 2</t>
  </si>
  <si>
    <t>Operand 1</t>
  </si>
  <si>
    <t>Sum</t>
  </si>
  <si>
    <t>D-flip flop</t>
  </si>
  <si>
    <t>Q</t>
  </si>
  <si>
    <t>SOURCE</t>
  </si>
  <si>
    <t>CLK</t>
  </si>
  <si>
    <t>CLR</t>
  </si>
  <si>
    <t>T-flip flop</t>
  </si>
  <si>
    <t>toggle every 7</t>
  </si>
  <si>
    <t>v0</t>
  </si>
  <si>
    <t>v1</t>
  </si>
  <si>
    <t>a0</t>
  </si>
  <si>
    <t>a1</t>
  </si>
  <si>
    <t>a2</t>
  </si>
  <si>
    <t>a3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</si>
  <si>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</si>
  <si>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</si>
  <si>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</si>
  <si>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</si>
  <si>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</si>
  <si>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</si>
  <si>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</si>
  <si>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</si>
  <si>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</si>
  <si>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</si>
  <si>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s0</t>
  </si>
  <si>
    <t>s1</t>
  </si>
  <si>
    <t>s2</t>
  </si>
  <si>
    <t>s3</t>
  </si>
  <si>
    <t>s4</t>
  </si>
  <si>
    <t>s5</t>
  </si>
  <si>
    <t>s6</t>
  </si>
  <si>
    <t>s7</t>
  </si>
  <si>
    <t>ra</t>
  </si>
  <si>
    <t>gp</t>
  </si>
  <si>
    <t>sp</t>
  </si>
  <si>
    <t>fp</t>
  </si>
  <si>
    <t>hello world</t>
  </si>
  <si>
    <t>INSTR</t>
  </si>
  <si>
    <t>OP</t>
  </si>
  <si>
    <t>Format=R</t>
  </si>
  <si>
    <t>Format=I</t>
  </si>
  <si>
    <t>Format=J</t>
  </si>
  <si>
    <t>Rs</t>
  </si>
  <si>
    <t>Rt</t>
  </si>
  <si>
    <t>Rd</t>
  </si>
  <si>
    <t>Shamt</t>
  </si>
  <si>
    <t>Funct</t>
  </si>
  <si>
    <t>Imd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</si>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</sst>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K37"/>
  <sheetViews>
    <sheetView tabSelected="1" workbookViewId="0">
      <selection activeCell="F27" sqref="F27"/>
    </sheetView>
  </sheetViews>
  <sheetFormatPr baseColWidth="10" defaultRowHeight="16" x14ac:dyDescent="0.2"/>
  <cols>
    <col min="1" max="1" width="12.1640625" bestFit="1" customWidth="1"/>
    <col min="6" max="6" width="12.1640625" bestFit="1" customWidth="1"/>
  </cols>
  <sheetData>
    <row r="1" spans="1:11" x14ac:dyDescent="0.2">
      <c r="A1">
        <f ca="1">IF($A$1 = 1,0,1)</f>
        <v>1</v>
      </c>
      <c r="B1">
        <v>0</v>
      </c>
    </row>
    <row r="2" spans="1:11" x14ac:dyDescent="0.2">
      <c r="A2" t="s">
        <v>7</v>
      </c>
      <c r="B2" t="s">
        <v>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4" spans="1:11" x14ac:dyDescent="0.2"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6" spans="1:11" x14ac:dyDescent="0.2"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</row>
    <row r="8" spans="1:11" x14ac:dyDescent="0.2">
      <c r="D8" t="s">
        <v>25</v>
      </c>
      <c r="E8" t="s">
        <v>26</v>
      </c>
      <c r="F8" t="s">
        <v>36</v>
      </c>
      <c r="G8" t="s">
        <v>37</v>
      </c>
      <c r="H8" t="s">
        <v>38</v>
      </c>
      <c r="I8" t="s">
        <v>35</v>
      </c>
    </row>
    <row r="12" spans="1:11" x14ac:dyDescent="0.2">
      <c r="F12" t="s">
        <v>0</v>
      </c>
    </row>
    <row r="13" spans="1:11" x14ac:dyDescent="0.2">
      <c r="D13" t="str">
        <f ca="1">IF(CLK = 1, "CLOCK ON", "CLOCK OFF")</f>
        <v>CLOCK ON</v>
      </c>
      <c r="E13" t="s">
        <v>2</v>
      </c>
      <c r="F13" t="s">
        <v>3</v>
      </c>
      <c r="G13" t="s">
        <v>1</v>
      </c>
    </row>
    <row r="14" spans="1:11" x14ac:dyDescent="0.2">
      <c r="F14">
        <f>E14+G14</f>
        <v>0</v>
      </c>
    </row>
    <row r="16" spans="1:11" x14ac:dyDescent="0.2">
      <c r="E16" t="s">
        <v>10</v>
      </c>
    </row>
    <row r="17" spans="1:10" x14ac:dyDescent="0.2">
      <c r="D17" t="s">
        <v>4</v>
      </c>
      <c r="E17" t="s">
        <v>9</v>
      </c>
      <c r="I17" t="str">
        <f>ADDRESS(ROW(),COLUMN())</f>
        <v>$I$17</v>
      </c>
    </row>
    <row r="18" spans="1:10" ht="17" x14ac:dyDescent="0.2">
      <c r="H18" t="b" cm="1">
        <f t="array" ref="H18">IsCellAddress(ADDRESS(ROW(),COLUMN()))</f>
        <v>1</v>
      </c>
      <c r="I18" s="1"/>
    </row>
    <row r="19" spans="1:10" x14ac:dyDescent="0.2">
      <c r="A19" t="s">
        <v>6</v>
      </c>
      <c r="D19" t="s">
        <v>5</v>
      </c>
      <c r="E19" t="s">
        <v>5</v>
      </c>
      <c r="H19" cm="1">
        <f t="array" ref="H19">SetCellValue(ADDRESS(19,10), "hello world")</f>
        <v>1</v>
      </c>
      <c r="J19" t="s">
        <v>39</v>
      </c>
    </row>
    <row r="20" spans="1:10" x14ac:dyDescent="0.2">
      <c r="A20">
        <f ca="1">IF(CLR = 1, 0, $A$20 + 1)</f>
        <v>460</v>
      </c>
      <c r="D20">
        <f ca="1">IF(CLK = 1, $A$20,$D$20)</f>
        <v>460</v>
      </c>
      <c r="E20" t="b">
        <f ca="1">IF(MOD($A$20,7) = 0, NOT($E$20), $E$20)</f>
        <v>1</v>
      </c>
    </row>
    <row r="31" spans="1:10" x14ac:dyDescent="0.2">
      <c r="C31" t="s">
        <v>49</v>
      </c>
      <c r="D31">
        <f>IF(RFMT, _xlfn.BITAND(INSTR,127),$D$31)</f>
        <v>32</v>
      </c>
      <c r="E31" t="s">
        <v>50</v>
      </c>
      <c r="F31">
        <f ca="1">IF(IFMT,_xlfn.BITAND(INSTR,65535),$F$31)</f>
        <v>15</v>
      </c>
      <c r="G31" t="s">
        <v>51</v>
      </c>
      <c r="H31" t="b">
        <f>IF(JFMT,_xlfn.BITAND(INSTR,134217727))</f>
        <v>0</v>
      </c>
    </row>
    <row r="32" spans="1:10" x14ac:dyDescent="0.2">
      <c r="C32" t="s">
        <v>48</v>
      </c>
      <c r="D32">
        <f>IF(RFMT,_xlfn.BITAND(_xlfn.BITRSHIFT(INSTR,6),31),$D$32)</f>
        <v>0</v>
      </c>
    </row>
    <row r="33" spans="1:7" x14ac:dyDescent="0.2">
      <c r="C33" t="s">
        <v>47</v>
      </c>
      <c r="D33">
        <f>IF(RFMT,_xlfn.BITAND(_xlfn.BITRSHIFT(INSTR,11),31),$D$33)</f>
        <v>11</v>
      </c>
    </row>
    <row r="34" spans="1:7" x14ac:dyDescent="0.2">
      <c r="C34" t="s">
        <v>46</v>
      </c>
      <c r="D34">
        <f>IF(OR(RFMT,IFMT),_xlfn.BITAND(_xlfn.BITRSHIFT(INSTR,16),31),$D$34)</f>
        <v>13</v>
      </c>
    </row>
    <row r="35" spans="1:7" x14ac:dyDescent="0.2">
      <c r="C35" t="s">
        <v>45</v>
      </c>
      <c r="D35">
        <f>IF(OR(RFMT,IFMT),_xlfn.BITAND(_xlfn.BITRSHIFT(INSTR,21),31),$D$35)</f>
        <v>15</v>
      </c>
    </row>
    <row r="36" spans="1:7" x14ac:dyDescent="0.2">
      <c r="A36">
        <v>32331808</v>
      </c>
      <c r="B36">
        <f>_xlfn.BITRSHIFT($A$36,26)</f>
        <v>0</v>
      </c>
      <c r="C36" t="s">
        <v>42</v>
      </c>
      <c r="E36" t="s">
        <v>43</v>
      </c>
      <c r="G36" t="s">
        <v>44</v>
      </c>
    </row>
    <row r="37" spans="1:7" x14ac:dyDescent="0.2">
      <c r="A37" t="s">
        <v>40</v>
      </c>
      <c r="B37" t="s">
        <v>41</v>
      </c>
      <c r="C37" t="b">
        <f>(OP=0)</f>
        <v>1</v>
      </c>
      <c r="E37" t="b">
        <f>AND(NOT(RFMT),NOT(JFMT))</f>
        <v>0</v>
      </c>
      <c r="G37" t="b">
        <f>OR(OP=2,OP=3,OP=26)</f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CLK</vt:lpstr>
      <vt:lpstr>CLR</vt:lpstr>
      <vt:lpstr>IFMT</vt:lpstr>
      <vt:lpstr>INSTR</vt:lpstr>
      <vt:lpstr>JFMT</vt:lpstr>
      <vt:lpstr>OP</vt:lpstr>
      <vt:lpstr>RFMT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2024-05-17T19:06:50Z</dcterms:modified>
</cp:coreProperties>
</file>