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cooperterrill/Desktop/MIPCel/"/>
    </mc:Choice>
  </mc:AlternateContent>
  <xr:revisionPtr revIDLastSave="0" documentId="13_ncr:1_{525C6054-13D4-1F44-9F44-46C62E603AEA}" xr6:coauthVersionLast="47" xr6:coauthVersionMax="47" xr10:uidLastSave="{00000000-0000-0000-0000-000000000000}"/>
  <bookViews>
    <workbookView xWindow="0" yWindow="780" windowWidth="34200" windowHeight="19300" xr2:uid="{95E4A03E-3FED-BF42-ACD2-5D2E65B33E92}"/>
  </bookViews>
  <sheets>
    <sheet name="Sheet1" sheetId="1" r:id="rId1"/>
  </sheets>
  <definedNames>
    <definedName name="a">Sheet1!$E$51:$H$51</definedName>
    <definedName name="b">Sheet1!$E$52:$H$52</definedName>
    <definedName name="c_">Sheet1!$E$53:$H$53</definedName>
    <definedName name="CLK">Sheet1!$A$200</definedName>
    <definedName name="CLR">Sheet1!$B$200</definedName>
    <definedName name="d">Sheet1!$E$54:$H$54</definedName>
    <definedName name="Format_I">Sheet1!$F$36:$J$36</definedName>
    <definedName name="IFMT">Sheet1!$E$37</definedName>
    <definedName name="Imd">Sheet1!$F$31:$J$31</definedName>
    <definedName name="INSTR">Sheet1!$A$36</definedName>
    <definedName name="JFMT">Sheet1!$G$37</definedName>
    <definedName name="OP">Sheet1!$B$36</definedName>
    <definedName name="OP1_">Sheet1!$F$13:$J$13</definedName>
    <definedName name="PC">Sheet1!$J$7</definedName>
    <definedName name="Q">Sheet1!$F$19:$J$19</definedName>
    <definedName name="RFMT">Sheet1!$C$37</definedName>
    <definedName name="s1_">Sheet1!$F$6:$J$6</definedName>
    <definedName name="T_flip_flop">Sheet1!$F$17:$J$17</definedName>
    <definedName name="t3_">Sheet1!$F$4:$J$4</definedName>
    <definedName name="t9_">Sheet1!$F$8:$J$8</definedName>
    <definedName name="v1_">Sheet1!$F$2:$J$2</definedName>
  </definedNames>
  <calcPr calcId="181029" refMode="R1C1" iterate="1" iterateDelta="1E+16" calcOnSave="0" forceFullCalc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6" i="1" l="1"/>
  <c r="H46" i="1"/>
  <c r="A49" i="1"/>
  <c r="B36" i="1"/>
  <c r="G37" i="1" s="1"/>
  <c r="H31" i="1" s="1"/>
  <c r="F14" i="1"/>
  <c r="O46" i="1" a="1"/>
  <c r="I46" i="1" a="1"/>
  <c r="B49" i="1" a="1"/>
  <c r="O46" i="1" l="1"/>
  <c r="I46" i="1"/>
  <c r="B49" i="1"/>
  <c r="C37" i="1"/>
  <c r="E37" i="1" s="1"/>
  <c r="D34" i="1" l="1"/>
  <c r="D35" i="1"/>
  <c r="D31" i="1"/>
  <c r="D32" i="1"/>
  <c r="D33" i="1"/>
  <c r="A6" i="1"/>
  <c r="A20" i="1"/>
  <c r="D20" i="1"/>
  <c r="E20" i="1"/>
  <c r="F31" i="1"/>
  <c r="A20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tc={1B919823-7042-AA45-8BE7-2E148AF7736E}</author>
  </authors>
  <commentList>
    <comment ref="J19" authorId="0" shapeId="0" xr:uid="{1B919823-7042-AA45-8BE7-2E148AF7736E}">
      <text>
        <t>[Threaded comment]
Your version of Excel allows you to read this threaded comment; however, any edits to it will get removed if the file is opened in a newer version of Excel. Learn more: https://go.microsoft.com/fwlink/?linkid=870924
Comment:
    =SetCellValue(ADDRESS(19,10), "hello world")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<sst xmlns="http://schemas.openxmlformats.org/spreadsheetml/2006/main" count="72" uniqueCount="65">
  <si>
    <t>Adder</t>
  </si>
  <si>
    <t>Sum</t>
  </si>
  <si>
    <t>D-flip flop</t>
  </si>
  <si>
    <t>Q</t>
  </si>
  <si>
    <t>SOURCE</t>
  </si>
  <si>
    <t>CLK</t>
  </si>
  <si>
    <t>CLR</t>
  </si>
  <si>
    <t>T-flip flop</t>
  </si>
  <si>
    <t>v0</t>
  </si>
  <si>
    <t>v1</t>
  </si>
  <si>
    <t>a0</t>
  </si>
  <si>
    <t>a1</t>
  </si>
  <si>
    <t>a2</t>
  </si>
  <si>
    <t>a3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</si>
  <si>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</si>
  <si>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</si>
  <si>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</si>
  <si>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</si>
  <si>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</si>
  <si>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</si>
  <si>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</si>
  <si>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</si>
  <si>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</si>
  <si>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</si>
  <si>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s0</t>
  </si>
  <si>
    <t>s1</t>
  </si>
  <si>
    <t>s2</t>
  </si>
  <si>
    <t>s3</t>
  </si>
  <si>
    <t>s4</t>
  </si>
  <si>
    <t>s5</t>
  </si>
  <si>
    <t>s6</t>
  </si>
  <si>
    <t>s7</t>
  </si>
  <si>
    <t>ra</t>
  </si>
  <si>
    <t>gp</t>
  </si>
  <si>
    <t>sp</t>
  </si>
  <si>
    <t>fp</t>
  </si>
  <si>
    <t>hello world</t>
  </si>
  <si>
    <t>INSTR</t>
  </si>
  <si>
    <t>OP</t>
  </si>
  <si>
    <t>Format=R</t>
  </si>
  <si>
    <t>Format=I</t>
  </si>
  <si>
    <t>Format=J</t>
  </si>
  <si>
    <t>Rs</t>
  </si>
  <si>
    <t>Rt</t>
  </si>
  <si>
    <t>Rd</t>
  </si>
  <si>
    <t>Shamt</t>
  </si>
  <si>
    <t>Funct</t>
  </si>
  <si>
    <t>Imd</t>
  </si>
  <si>
    <t>Addr</t>
  </si>
  <si>
    <t>pc</t>
  </si>
  <si>
    <t>OP1</t>
  </si>
  <si>
    <t>OP2</t>
  </si>
  <si>
    <t>128x128</t>
  </si>
  <si>
    <t>hi</t>
  </si>
  <si>
    <t>64kb</t>
  </si>
  <si>
    <t>PC ADDR</t>
  </si>
  <si>
    <t>PC VAL</t>
  </si>
  <si>
    <t>yo</t>
  </si>
  <si>
    <t>IDX</t>
  </si>
  <si>
    <t>RAM</t>
  </si>
  <si>
    <t>VAL</t>
  </si>
  <si>
    <t>ADDR</t>
  </si>
  <si>
    <t>READ</t>
  </si>
  <si>
    <t>WRITE</t>
  </si>
  <si>
    <t>SUC?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</si>
</sst>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rgb="FF0C0D0E"/>
      <name val="Menlo"/>
      <family val="2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errill, Cooper" id="{91AC9A71-FD55-054C-B785-052ED73AB046}" userId="S::cat3500@utulsa.edu::df038d5c-6e5e-4af2-bfcf-f0778eac0e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9" dT="2024-05-17T19:11:31.29" personId="{91AC9A71-FD55-054C-B785-052ED73AB046}" id="{1B919823-7042-AA45-8BE7-2E148AF7736E}">
    <text>=SetCellValue(ADDRESS(19,10), "hello world")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337B1-3AE4-EB42-9D14-4ACDB1D87C75}">
  <sheetPr codeName="Sheet1"/>
  <dimension ref="A2:DX201"/>
  <sheetViews>
    <sheetView tabSelected="1" topLeftCell="A32" zoomScale="132" workbookViewId="0">
      <selection activeCell="Q33" sqref="Q33"/>
    </sheetView>
  </sheetViews>
  <sheetFormatPr baseColWidth="10" defaultColWidth="5.83203125" defaultRowHeight="16" x14ac:dyDescent="0.2"/>
  <cols>
    <col min="1" max="1" width="9" customWidth="1"/>
    <col min="8" max="8" width="7.83203125" bestFit="1" customWidth="1"/>
  </cols>
  <sheetData>
    <row r="2" spans="1:11" x14ac:dyDescent="0.2"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4" spans="1:11" x14ac:dyDescent="0.2"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</row>
    <row r="5" spans="1:11" x14ac:dyDescent="0.2">
      <c r="A5" t="s">
        <v>5</v>
      </c>
    </row>
    <row r="6" spans="1:11" x14ac:dyDescent="0.2">
      <c r="A6">
        <f ca="1">CLK</f>
        <v>0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31</v>
      </c>
    </row>
    <row r="7" spans="1:11" x14ac:dyDescent="0.2">
      <c r="J7">
        <v>3</v>
      </c>
    </row>
    <row r="8" spans="1:11" x14ac:dyDescent="0.2">
      <c r="D8" t="s">
        <v>22</v>
      </c>
      <c r="E8" t="s">
        <v>23</v>
      </c>
      <c r="F8" t="s">
        <v>33</v>
      </c>
      <c r="G8" t="s">
        <v>34</v>
      </c>
      <c r="H8" t="s">
        <v>35</v>
      </c>
      <c r="I8" t="s">
        <v>32</v>
      </c>
      <c r="J8" t="s">
        <v>49</v>
      </c>
    </row>
    <row r="12" spans="1:11" x14ac:dyDescent="0.2">
      <c r="F12" t="s">
        <v>0</v>
      </c>
    </row>
    <row r="13" spans="1:11" x14ac:dyDescent="0.2">
      <c r="E13" t="s">
        <v>50</v>
      </c>
      <c r="F13" t="s">
        <v>1</v>
      </c>
      <c r="G13" t="s">
        <v>51</v>
      </c>
    </row>
    <row r="14" spans="1:11" x14ac:dyDescent="0.2">
      <c r="F14">
        <f>E14+G14</f>
        <v>0</v>
      </c>
    </row>
    <row r="17" spans="1:10" x14ac:dyDescent="0.2">
      <c r="D17" t="s">
        <v>2</v>
      </c>
      <c r="E17" t="s">
        <v>7</v>
      </c>
    </row>
    <row r="18" spans="1:10" ht="17" x14ac:dyDescent="0.2">
      <c r="I18" s="1"/>
    </row>
    <row r="19" spans="1:10" x14ac:dyDescent="0.2">
      <c r="A19" t="s">
        <v>4</v>
      </c>
      <c r="D19" t="s">
        <v>3</v>
      </c>
      <c r="E19" t="s">
        <v>3</v>
      </c>
      <c r="J19" t="s">
        <v>36</v>
      </c>
    </row>
    <row r="20" spans="1:10" x14ac:dyDescent="0.2">
      <c r="A20">
        <f ca="1">IF(CLR = 1, 0, $A$20 + 1)</f>
        <v>1364</v>
      </c>
      <c r="D20">
        <f ca="1">IF(CLK = 1, $A$20,$D$20)</f>
        <v>1363</v>
      </c>
      <c r="E20" t="b">
        <f ca="1">IF(MOD($A$20,7) = 0, NOT($E$20), $E$20)</f>
        <v>0</v>
      </c>
    </row>
    <row r="31" spans="1:10" x14ac:dyDescent="0.2">
      <c r="C31" t="s">
        <v>46</v>
      </c>
      <c r="D31">
        <f>IF(RFMT, _xlfn.BITAND(INSTR,127),$D$31)</f>
        <v>32</v>
      </c>
      <c r="E31" t="s">
        <v>47</v>
      </c>
      <c r="F31">
        <f ca="1">IF(IFMT,_xlfn.BITAND(INSTR,65535),$F$31)</f>
        <v>15</v>
      </c>
      <c r="G31" t="s">
        <v>48</v>
      </c>
      <c r="H31" t="b">
        <f>IF(JFMT,_xlfn.BITAND(INSTR,134217727))</f>
        <v>0</v>
      </c>
    </row>
    <row r="32" spans="1:10" x14ac:dyDescent="0.2">
      <c r="C32" t="s">
        <v>45</v>
      </c>
      <c r="D32">
        <f>IF(RFMT,_xlfn.BITAND(_xlfn.BITRSHIFT(INSTR,6),31),$D$32)</f>
        <v>0</v>
      </c>
    </row>
    <row r="33" spans="1:15" x14ac:dyDescent="0.2">
      <c r="C33" t="s">
        <v>44</v>
      </c>
      <c r="D33">
        <f>IF(RFMT,_xlfn.BITAND(_xlfn.BITRSHIFT(INSTR,11),31),$D$33)</f>
        <v>11</v>
      </c>
    </row>
    <row r="34" spans="1:15" x14ac:dyDescent="0.2">
      <c r="C34" t="s">
        <v>43</v>
      </c>
      <c r="D34">
        <f>IF(OR(RFMT,IFMT),_xlfn.BITAND(_xlfn.BITRSHIFT(INSTR,16),31),$D$34)</f>
        <v>13</v>
      </c>
    </row>
    <row r="35" spans="1:15" x14ac:dyDescent="0.2">
      <c r="C35" t="s">
        <v>42</v>
      </c>
      <c r="D35">
        <f>IF(OR(RFMT,IFMT),_xlfn.BITAND(_xlfn.BITRSHIFT(INSTR,21),31),$D$35)</f>
        <v>15</v>
      </c>
    </row>
    <row r="36" spans="1:15" x14ac:dyDescent="0.2">
      <c r="A36">
        <v>32331808</v>
      </c>
      <c r="B36">
        <f>_xlfn.BITRSHIFT($A$36,26)</f>
        <v>0</v>
      </c>
      <c r="C36" t="s">
        <v>39</v>
      </c>
      <c r="E36" t="s">
        <v>40</v>
      </c>
      <c r="G36" t="s">
        <v>41</v>
      </c>
    </row>
    <row r="37" spans="1:15" x14ac:dyDescent="0.2">
      <c r="A37" t="s">
        <v>37</v>
      </c>
      <c r="B37" t="s">
        <v>38</v>
      </c>
      <c r="C37" t="b">
        <f>(OP=0)</f>
        <v>1</v>
      </c>
      <c r="E37" t="b">
        <f>AND(NOT(RFMT),NOT(JFMT))</f>
        <v>0</v>
      </c>
      <c r="G37" t="b">
        <f>OR(OP=2,OP=3,OP=26)</f>
        <v>0</v>
      </c>
    </row>
    <row r="43" spans="1:15" x14ac:dyDescent="0.2">
      <c r="H43" t="s">
        <v>62</v>
      </c>
      <c r="M43" t="s">
        <v>63</v>
      </c>
    </row>
    <row r="44" spans="1:15" x14ac:dyDescent="0.2">
      <c r="A44" t="s">
        <v>59</v>
      </c>
    </row>
    <row r="45" spans="1:15" x14ac:dyDescent="0.2">
      <c r="A45" t="s">
        <v>52</v>
      </c>
      <c r="B45" t="s">
        <v>54</v>
      </c>
      <c r="G45" t="s">
        <v>58</v>
      </c>
      <c r="H45" t="s">
        <v>61</v>
      </c>
      <c r="I45" t="s">
        <v>60</v>
      </c>
      <c r="L45" t="s">
        <v>58</v>
      </c>
      <c r="M45" t="s">
        <v>61</v>
      </c>
      <c r="N45" t="s">
        <v>60</v>
      </c>
      <c r="O45" t="s">
        <v>64</v>
      </c>
    </row>
    <row r="46" spans="1:15" x14ac:dyDescent="0.2">
      <c r="G46">
        <v>14</v>
      </c>
      <c r="H46" t="str">
        <f>ADDRESS(_xlfn.BITRSHIFT($G$46,6)+50,1+_xlfn.BITAND($G$46,127))</f>
        <v>$O$50</v>
      </c>
      <c r="I46" cm="1">
        <f t="array" aca="1" ref="I46" ca="1">INDIRECT($H$46)</f>
        <v>0</v>
      </c>
      <c r="L46">
        <v>12</v>
      </c>
      <c r="M46" t="str">
        <f>ADDRESS(_xlfn.BITRSHIFT($L$46,6)+50,1+_xlfn.BITAND($L$46,127))</f>
        <v>$M$50</v>
      </c>
      <c r="N46">
        <v>34</v>
      </c>
      <c r="O46" cm="1">
        <f t="array" aca="1" ref="O46" ca="1">SetCellValue(CELL("contents",$M$46),$N$46)</f>
        <v>1</v>
      </c>
    </row>
    <row r="48" spans="1:15" x14ac:dyDescent="0.2">
      <c r="A48" t="s">
        <v>55</v>
      </c>
      <c r="B48" t="s">
        <v>56</v>
      </c>
    </row>
    <row r="49" spans="1:128" x14ac:dyDescent="0.2">
      <c r="A49" t="str">
        <f>ADDRESS(_xlfn.BITRSHIFT(PC,6)+50,1+_xlfn.BITAND(PC,127))</f>
        <v>$D$50</v>
      </c>
      <c r="B49" t="str" cm="1">
        <f t="array" aca="1" ref="B49" ca="1">INDIRECT($A$49)</f>
        <v>yo</v>
      </c>
    </row>
    <row r="50" spans="1:128" x14ac:dyDescent="0.2">
      <c r="A50" s="2"/>
      <c r="B50" s="2"/>
      <c r="C50" s="2"/>
      <c r="D50" s="2" t="s">
        <v>57</v>
      </c>
      <c r="E50" s="2"/>
      <c r="F50" s="2"/>
      <c r="G50" s="2"/>
      <c r="H50" s="2"/>
      <c r="I50" s="2"/>
      <c r="J50" s="2"/>
      <c r="K50" s="2"/>
      <c r="L50" s="2"/>
      <c r="M50" s="2">
        <v>34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</row>
    <row r="51" spans="1:128" x14ac:dyDescent="0.2">
      <c r="A51" s="2"/>
      <c r="B51" s="2" t="s">
        <v>53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</row>
    <row r="52" spans="1:128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</row>
    <row r="53" spans="1:128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</row>
    <row r="54" spans="1:128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</row>
    <row r="55" spans="1:128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</row>
    <row r="56" spans="1:128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</row>
    <row r="57" spans="1:128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</row>
    <row r="58" spans="1:128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</row>
    <row r="59" spans="1:128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</row>
    <row r="60" spans="1:128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</row>
    <row r="61" spans="1:128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</row>
    <row r="62" spans="1:128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</row>
    <row r="63" spans="1:128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</row>
    <row r="64" spans="1:128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</row>
    <row r="65" spans="1:128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</row>
    <row r="66" spans="1:128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</row>
    <row r="67" spans="1:128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</row>
    <row r="68" spans="1:128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</row>
    <row r="69" spans="1:128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</row>
    <row r="70" spans="1:128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</row>
    <row r="71" spans="1:128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</row>
    <row r="72" spans="1:128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</row>
    <row r="73" spans="1:128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</row>
    <row r="74" spans="1:128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</row>
    <row r="75" spans="1:128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</row>
    <row r="76" spans="1:128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</row>
    <row r="77" spans="1:128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</row>
    <row r="78" spans="1:128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</row>
    <row r="79" spans="1:128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</row>
    <row r="80" spans="1:128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</row>
    <row r="81" spans="1:128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</row>
    <row r="82" spans="1:128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</row>
    <row r="83" spans="1:128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</row>
    <row r="84" spans="1:128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</row>
    <row r="85" spans="1:128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</row>
    <row r="86" spans="1:128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</row>
    <row r="87" spans="1:128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</row>
    <row r="88" spans="1:128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</row>
    <row r="89" spans="1:128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</row>
    <row r="90" spans="1:128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</row>
    <row r="91" spans="1:128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</row>
    <row r="92" spans="1:128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</row>
    <row r="93" spans="1:128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</row>
    <row r="94" spans="1:128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</row>
    <row r="95" spans="1:128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</row>
    <row r="96" spans="1:128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</row>
    <row r="97" spans="1:128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</row>
    <row r="98" spans="1:128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</row>
    <row r="99" spans="1:128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</row>
    <row r="100" spans="1:128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</row>
    <row r="101" spans="1:128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</row>
    <row r="102" spans="1:128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</row>
    <row r="103" spans="1:128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</row>
    <row r="104" spans="1:128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</row>
    <row r="105" spans="1:128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</row>
    <row r="106" spans="1:128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</row>
    <row r="107" spans="1:128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</row>
    <row r="108" spans="1:128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</row>
    <row r="109" spans="1:128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</row>
    <row r="110" spans="1:128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</row>
    <row r="111" spans="1:128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</row>
    <row r="112" spans="1:128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</row>
    <row r="113" spans="1:128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</row>
    <row r="114" spans="1:128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</row>
    <row r="115" spans="1:128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</row>
    <row r="116" spans="1:128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</row>
    <row r="117" spans="1:128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</row>
    <row r="118" spans="1:128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</row>
    <row r="119" spans="1:128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</row>
    <row r="120" spans="1:128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</row>
    <row r="121" spans="1:128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</row>
    <row r="122" spans="1:128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</row>
    <row r="123" spans="1:128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</row>
    <row r="124" spans="1:128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</row>
    <row r="125" spans="1:128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</row>
    <row r="126" spans="1:128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</row>
    <row r="127" spans="1:128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</row>
    <row r="128" spans="1:128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</row>
    <row r="129" spans="1:128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</row>
    <row r="130" spans="1:128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</row>
    <row r="131" spans="1:128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</row>
    <row r="132" spans="1:128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</row>
    <row r="133" spans="1:128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</row>
    <row r="134" spans="1:128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</row>
    <row r="135" spans="1:128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</row>
    <row r="136" spans="1:128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</row>
    <row r="137" spans="1:128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</row>
    <row r="138" spans="1:128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</row>
    <row r="139" spans="1:128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</row>
    <row r="140" spans="1:128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</row>
    <row r="141" spans="1:128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</row>
    <row r="142" spans="1:128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</row>
    <row r="143" spans="1:128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</row>
    <row r="144" spans="1:128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</row>
    <row r="145" spans="1:128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</row>
    <row r="146" spans="1:128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</row>
    <row r="147" spans="1:128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</row>
    <row r="148" spans="1:128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</row>
    <row r="149" spans="1:128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</row>
    <row r="150" spans="1:128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</row>
    <row r="151" spans="1:128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</row>
    <row r="152" spans="1:128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</row>
    <row r="153" spans="1:128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</row>
    <row r="154" spans="1:128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</row>
    <row r="155" spans="1:128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</row>
    <row r="156" spans="1:128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</row>
    <row r="157" spans="1:128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</row>
    <row r="158" spans="1:128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</row>
    <row r="159" spans="1:128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</row>
    <row r="160" spans="1:128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</row>
    <row r="161" spans="1:128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</row>
    <row r="162" spans="1:128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</row>
    <row r="163" spans="1:128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</row>
    <row r="164" spans="1:128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</row>
    <row r="165" spans="1:128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</row>
    <row r="166" spans="1:128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</row>
    <row r="167" spans="1:128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</row>
    <row r="168" spans="1:128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</row>
    <row r="169" spans="1:128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</row>
    <row r="170" spans="1:128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</row>
    <row r="171" spans="1:128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</row>
    <row r="172" spans="1:128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</row>
    <row r="173" spans="1:128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</row>
    <row r="174" spans="1:128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</row>
    <row r="175" spans="1:128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</row>
    <row r="176" spans="1:128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</row>
    <row r="177" spans="1:128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</row>
    <row r="178" spans="1:128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</row>
    <row r="200" spans="1:2" x14ac:dyDescent="0.2">
      <c r="A200" s="2">
        <f ca="1">IF($A$200 = 1,0,1)</f>
        <v>1</v>
      </c>
      <c r="B200" s="2">
        <v>0</v>
      </c>
    </row>
    <row r="201" spans="1:2" x14ac:dyDescent="0.2">
      <c r="A201" s="2" t="s">
        <v>5</v>
      </c>
      <c r="B201" s="2" t="s">
        <v>6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Sheet1</vt:lpstr>
      <vt:lpstr>a</vt:lpstr>
      <vt:lpstr>b</vt:lpstr>
      <vt:lpstr>c_</vt:lpstr>
      <vt:lpstr>CLK</vt:lpstr>
      <vt:lpstr>CLR</vt:lpstr>
      <vt:lpstr>d</vt:lpstr>
      <vt:lpstr>Format_I</vt:lpstr>
      <vt:lpstr>IFMT</vt:lpstr>
      <vt:lpstr>Imd</vt:lpstr>
      <vt:lpstr>INSTR</vt:lpstr>
      <vt:lpstr>JFMT</vt:lpstr>
      <vt:lpstr>OP</vt:lpstr>
      <vt:lpstr>OP1_</vt:lpstr>
      <vt:lpstr>PC</vt:lpstr>
      <vt:lpstr>Q</vt:lpstr>
      <vt:lpstr>RFMT</vt:lpstr>
      <vt:lpstr>s1_</vt:lpstr>
      <vt:lpstr>T_flip_flop</vt:lpstr>
      <vt:lpstr>t3_</vt:lpstr>
      <vt:lpstr>t9_</vt:lpstr>
      <vt:lpstr>v1_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Terrill, Cooper</dc:creator>
  <cp:lastModifiedBy>Terrill, Cooper</cp:lastModifiedBy>
  <dcterms:created xsi:type="dcterms:W3CDTF">2024-05-16T20:40:16Z</dcterms:created>
  <dcterms:modified xsi:type="dcterms:W3CDTF">2024-05-17T20:02:17Z</dcterms:modified>
</cp:coreProperties>
</file>