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5678288-4990-4EAC-AF8C-C1D9F1B588F9}" xr6:coauthVersionLast="46" xr6:coauthVersionMax="46" xr10:uidLastSave="{00000000-0000-0000-0000-000000000000}"/>
  <bookViews>
    <workbookView xWindow="-108" yWindow="-108" windowWidth="23256" windowHeight="12576" tabRatio="941" activeTab="4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2" l="1"/>
  <c r="H5" i="10" l="1"/>
</calcChain>
</file>

<file path=xl/sharedStrings.xml><?xml version="1.0" encoding="utf-8"?>
<sst xmlns="http://schemas.openxmlformats.org/spreadsheetml/2006/main" count="244" uniqueCount="108">
  <si>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</si>
  <si>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</si>
  <si>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</si>
  <si>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</si>
  <si>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</si>
  <si>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</si>
  <si>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</si>
  <si>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</si>
  <si>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</si>
  <si>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</si>
  <si>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</si>
  <si>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</si>
  <si>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</si>
  <si>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</si>
  <si>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</si>
  <si>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</si>
  <si>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</si>
  <si>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</si>
  <si>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</si>
  <si>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</si>
  <si>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</si>
  <si>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</si>
  <si>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</si>
  <si>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</si>
  <si>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</si>
  <si>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</si>
  <si>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</si>
  <si>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</si>
  <si>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</si>
  <si>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</si>
  <si>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</si>
  <si>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</si>
  <si>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</si>
  <si>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</si>
  <si>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</si>
  <si>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</si>
  <si>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</si>
  <si>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</si>
  <si>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</si>
  <si>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</si>
  <si>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</si>
  <si>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</si>
  <si>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</si>
  <si>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</si>
  <si>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</si>
  <si>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</si>
  <si>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</si>
  <si>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</si>
  <si>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</si>
  <si>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</si>
  <si>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</si>
  <si>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</si>
  <si>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</si>
  <si>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</si>
  <si>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</si>
  <si>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</si>
  <si>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</si>
  <si>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</si>
  <si>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</si>
  <si>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</si>
  <si>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</si>
  <si>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</si>
  <si>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</si>
  <si>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</si>
  <si>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</si>
  <si>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</si>
  <si>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</si>
  <si>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</si>
  <si>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</si>
  <si>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DiscountRate</t>
  </si>
  <si>
    <t>Ref_DiscountRate</t>
  </si>
  <si>
    <t>BIO_TO_CCS</t>
  </si>
  <si>
    <t>E_BECCS</t>
  </si>
  <si>
    <t>BIO_CCS</t>
  </si>
  <si>
    <t>E_OCAES</t>
  </si>
  <si>
    <t>E_SCO2</t>
  </si>
  <si>
    <t>[hr]</t>
  </si>
  <si>
    <t>NATGAS_CCS</t>
  </si>
  <si>
    <t>NATGAS_TAXED</t>
  </si>
  <si>
    <t>NATGAS_TO_CCS</t>
  </si>
  <si>
    <t>E_PV_DIST_RES</t>
  </si>
  <si>
    <t>SOLAR</t>
  </si>
  <si>
    <t>ELC_DIST</t>
  </si>
  <si>
    <t>NREL ATB, Gas-CC-CC</t>
  </si>
  <si>
    <t>Projection</t>
  </si>
  <si>
    <t>Same as offshore shallow wind</t>
  </si>
  <si>
    <t>BIO</t>
  </si>
  <si>
    <t>NREL TP-6A20-65298, small buildings</t>
  </si>
  <si>
    <t>ELC_OFFSHORE</t>
  </si>
  <si>
    <t>CapacityCreditIncr</t>
  </si>
  <si>
    <t>First model build year</t>
  </si>
  <si>
    <t>Assumption, same as wind and solar</t>
  </si>
  <si>
    <t>Fuel is limited</t>
  </si>
  <si>
    <t>NREL ATB, Gas-CC-CC, 2025</t>
  </si>
  <si>
    <t>NREL ATB, Biomass, Dedicated</t>
  </si>
  <si>
    <t>NREL ATB, PV Dist. Res</t>
  </si>
  <si>
    <t>NREL ATB, PV Dist Res Kansas City, moderate</t>
  </si>
  <si>
    <t>APEN paper</t>
  </si>
  <si>
    <t>NREL ATB, Biomass</t>
  </si>
  <si>
    <t>NREL ATB, PV Dist Res Kansas City, moderate,2025</t>
  </si>
  <si>
    <t>APEN paper, incr assumed</t>
  </si>
  <si>
    <t>APEN paper (200 MW), incr assumed</t>
  </si>
  <si>
    <t>Mitchell et al</t>
  </si>
  <si>
    <t>98% capture, Mitchell et al</t>
  </si>
  <si>
    <t>Mitchell et al. Flexible</t>
  </si>
  <si>
    <t>Mitchell et al, Flexible</t>
  </si>
  <si>
    <t>90% capture, GREET</t>
  </si>
  <si>
    <t>IJGGC paper, Membrane best-case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</si>
</sst>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164" fontId="0" fillId="3" borderId="0" xfId="0" applyNumberFormat="1" applyFill="1" applyBorder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3" borderId="0" xfId="1" applyNumberFormat="1" applyFont="1" applyFill="1"/>
  </cellXfs>
  <cellStyles count="2">
    <cellStyle name="Currency" xfId="1" builtinId="4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zoomScaleNormal="100" workbookViewId="0">
      <selection activeCell="E9" sqref="E9"/>
    </sheetView>
  </sheetViews>
  <sheetFormatPr defaultColWidth="8.77734375" defaultRowHeight="14.4" x14ac:dyDescent="0.3"/>
  <cols>
    <col min="1" max="1" width="15.5546875" bestFit="1" customWidth="1"/>
    <col min="2" max="2" width="14.6640625" bestFit="1" customWidth="1"/>
    <col min="3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3" t="s">
        <v>12</v>
      </c>
      <c r="M1" s="3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2" t="s">
        <v>43</v>
      </c>
      <c r="M2" s="2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79</v>
      </c>
      <c r="B3" t="s">
        <v>78</v>
      </c>
      <c r="C3" t="s">
        <v>77</v>
      </c>
      <c r="D3">
        <v>0</v>
      </c>
      <c r="L3" s="10">
        <v>-49.2</v>
      </c>
      <c r="M3" s="10" t="s">
        <v>103</v>
      </c>
    </row>
    <row r="4" spans="1:18" x14ac:dyDescent="0.3">
      <c r="A4" t="s">
        <v>71</v>
      </c>
      <c r="B4" t="s">
        <v>86</v>
      </c>
      <c r="C4" t="s">
        <v>73</v>
      </c>
      <c r="D4">
        <v>0</v>
      </c>
      <c r="L4" s="7">
        <v>-91.3</v>
      </c>
      <c r="M4" s="7" t="s">
        <v>106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"/>
  <sheetViews>
    <sheetView workbookViewId="0">
      <selection activeCell="D16" sqref="D16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4.88671875" bestFit="1" customWidth="1"/>
    <col min="18" max="18" width="11.88671875" bestFit="1" customWidth="1"/>
    <col min="19" max="19" width="16" bestFit="1" customWidth="1"/>
  </cols>
  <sheetData>
    <row r="1" spans="1:19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3" t="s">
        <v>21</v>
      </c>
      <c r="Q1" s="3" t="s">
        <v>22</v>
      </c>
      <c r="R1" s="3" t="s">
        <v>19</v>
      </c>
      <c r="S1" s="3" t="s">
        <v>20</v>
      </c>
    </row>
    <row r="2" spans="1:19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2" t="s">
        <v>46</v>
      </c>
      <c r="Q2" s="2" t="s">
        <v>44</v>
      </c>
      <c r="R2" s="2" t="s">
        <v>54</v>
      </c>
      <c r="S2" s="2" t="s">
        <v>44</v>
      </c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14" spans="1:19" x14ac:dyDescent="0.3">
      <c r="M1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A6" sqref="A6:XFD6"/>
    </sheetView>
  </sheetViews>
  <sheetFormatPr defaultColWidth="8.77734375" defaultRowHeight="14.4" x14ac:dyDescent="0.3"/>
  <cols>
    <col min="1" max="1" width="14.109375" bestFit="1" customWidth="1"/>
    <col min="2" max="2" width="15.33203125" bestFit="1" customWidth="1"/>
    <col min="3" max="3" width="12.44140625" bestFit="1" customWidth="1"/>
    <col min="9" max="9" width="14.88671875" bestFit="1" customWidth="1"/>
    <col min="10" max="10" width="13.33203125" bestFit="1" customWidth="1"/>
    <col min="11" max="11" width="16.88671875" bestFit="1" customWidth="1"/>
  </cols>
  <sheetData>
    <row r="1" spans="1:11" x14ac:dyDescent="0.3">
      <c r="A1" s="4" t="s">
        <v>14</v>
      </c>
      <c r="B1" s="4" t="s">
        <v>11</v>
      </c>
      <c r="C1" s="4" t="s">
        <v>2</v>
      </c>
      <c r="D1" s="4" t="s">
        <v>16</v>
      </c>
      <c r="E1" s="4" t="s">
        <v>15</v>
      </c>
      <c r="F1" s="4" t="s">
        <v>50</v>
      </c>
      <c r="G1" s="4" t="s">
        <v>51</v>
      </c>
      <c r="H1" s="4" t="s">
        <v>58</v>
      </c>
      <c r="I1" s="3" t="s">
        <v>62</v>
      </c>
      <c r="J1" s="3" t="s">
        <v>60</v>
      </c>
      <c r="K1" s="3" t="s">
        <v>89</v>
      </c>
    </row>
    <row r="2" spans="1:11" x14ac:dyDescent="0.3">
      <c r="A2" s="5" t="s">
        <v>37</v>
      </c>
      <c r="B2" s="5" t="s">
        <v>34</v>
      </c>
      <c r="C2" s="5" t="s">
        <v>34</v>
      </c>
      <c r="D2" s="5" t="s">
        <v>45</v>
      </c>
      <c r="E2" s="5" t="s">
        <v>45</v>
      </c>
      <c r="F2" s="5" t="s">
        <v>45</v>
      </c>
      <c r="G2" s="5" t="s">
        <v>45</v>
      </c>
      <c r="H2" s="5" t="s">
        <v>45</v>
      </c>
      <c r="I2" s="2" t="s">
        <v>76</v>
      </c>
      <c r="J2" s="2" t="s">
        <v>61</v>
      </c>
      <c r="K2" s="2" t="s">
        <v>38</v>
      </c>
    </row>
    <row r="3" spans="1:11" x14ac:dyDescent="0.3">
      <c r="A3" s="5" t="s">
        <v>80</v>
      </c>
      <c r="B3" s="5" t="s">
        <v>81</v>
      </c>
      <c r="C3" s="5" t="s">
        <v>82</v>
      </c>
      <c r="D3" s="5" t="s">
        <v>52</v>
      </c>
      <c r="E3" s="5" t="s">
        <v>52</v>
      </c>
      <c r="F3" s="5" t="s">
        <v>53</v>
      </c>
      <c r="G3" s="5" t="s">
        <v>53</v>
      </c>
      <c r="H3" s="5" t="s">
        <v>52</v>
      </c>
      <c r="I3" s="7"/>
      <c r="J3" s="7">
        <v>0.23</v>
      </c>
      <c r="K3" s="7">
        <v>-2.95</v>
      </c>
    </row>
    <row r="4" spans="1:11" x14ac:dyDescent="0.3">
      <c r="A4" s="2" t="s">
        <v>75</v>
      </c>
      <c r="B4" s="2" t="s">
        <v>77</v>
      </c>
      <c r="C4" s="2" t="s">
        <v>49</v>
      </c>
      <c r="D4" s="5" t="s">
        <v>53</v>
      </c>
      <c r="E4" s="5" t="s">
        <v>52</v>
      </c>
      <c r="F4" s="5" t="s">
        <v>53</v>
      </c>
      <c r="G4" s="5" t="s">
        <v>52</v>
      </c>
      <c r="H4" s="5" t="s">
        <v>52</v>
      </c>
      <c r="I4" s="7"/>
      <c r="J4" s="7">
        <v>0.95</v>
      </c>
      <c r="K4" s="7">
        <v>0</v>
      </c>
    </row>
    <row r="5" spans="1:11" x14ac:dyDescent="0.3">
      <c r="A5" s="2" t="s">
        <v>74</v>
      </c>
      <c r="B5" s="5" t="s">
        <v>88</v>
      </c>
      <c r="C5" s="5" t="s">
        <v>88</v>
      </c>
      <c r="D5" s="5" t="s">
        <v>53</v>
      </c>
      <c r="E5" s="5" t="s">
        <v>52</v>
      </c>
      <c r="F5" s="5" t="s">
        <v>53</v>
      </c>
      <c r="G5" s="5" t="s">
        <v>52</v>
      </c>
      <c r="H5" s="5" t="s">
        <v>53</v>
      </c>
      <c r="I5" s="7">
        <v>24</v>
      </c>
      <c r="J5" s="7">
        <v>0.95</v>
      </c>
      <c r="K5" s="7">
        <v>0</v>
      </c>
    </row>
    <row r="6" spans="1:11" x14ac:dyDescent="0.3">
      <c r="A6" s="2" t="s">
        <v>72</v>
      </c>
      <c r="B6" s="2" t="s">
        <v>73</v>
      </c>
      <c r="C6" s="5" t="s">
        <v>49</v>
      </c>
      <c r="D6" s="5" t="s">
        <v>52</v>
      </c>
      <c r="E6" s="5" t="s">
        <v>53</v>
      </c>
      <c r="F6" s="5" t="s">
        <v>53</v>
      </c>
      <c r="G6" s="5" t="s">
        <v>53</v>
      </c>
      <c r="H6" s="5" t="s">
        <v>52</v>
      </c>
      <c r="I6" s="7"/>
      <c r="J6" s="7">
        <v>0.95</v>
      </c>
      <c r="K6" s="7">
        <v>0</v>
      </c>
    </row>
  </sheetData>
  <conditionalFormatting sqref="D6:I6">
    <cfRule type="cellIs" dxfId="2" priority="3" operator="equal">
      <formula>"Y"</formula>
    </cfRule>
  </conditionalFormatting>
  <conditionalFormatting sqref="D5:I5">
    <cfRule type="cellIs" dxfId="1" priority="2" operator="equal">
      <formula>"Y"</formula>
    </cfRule>
  </conditionalFormatting>
  <conditionalFormatting sqref="D4:I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zoomScaleNormal="100" workbookViewId="0">
      <selection activeCell="A6" sqref="A6:XFD6"/>
    </sheetView>
  </sheetViews>
  <sheetFormatPr defaultColWidth="8.77734375" defaultRowHeight="14.4" x14ac:dyDescent="0.3"/>
  <cols>
    <col min="1" max="1" width="14.109375" bestFit="1" customWidth="1"/>
    <col min="2" max="2" width="13.33203125" bestFit="1" customWidth="1"/>
    <col min="3" max="3" width="36.66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30</v>
      </c>
      <c r="F1" s="4" t="s">
        <v>29</v>
      </c>
      <c r="G1" s="4" t="s">
        <v>31</v>
      </c>
      <c r="H1" s="4" t="s">
        <v>32</v>
      </c>
      <c r="I1" s="4" t="s">
        <v>33</v>
      </c>
    </row>
    <row r="2" spans="1:9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44</v>
      </c>
      <c r="F2" s="5" t="s">
        <v>47</v>
      </c>
      <c r="G2" s="5" t="s">
        <v>44</v>
      </c>
      <c r="H2" s="5" t="s">
        <v>35</v>
      </c>
      <c r="I2" s="5" t="s">
        <v>44</v>
      </c>
    </row>
    <row r="3" spans="1:9" x14ac:dyDescent="0.3">
      <c r="A3" s="7" t="s">
        <v>80</v>
      </c>
      <c r="B3" s="8">
        <v>16.7</v>
      </c>
      <c r="C3" s="8" t="s">
        <v>96</v>
      </c>
      <c r="D3" s="8">
        <v>25</v>
      </c>
      <c r="E3" s="8" t="s">
        <v>59</v>
      </c>
      <c r="F3" s="8"/>
      <c r="G3" s="8"/>
      <c r="H3" s="8">
        <v>30</v>
      </c>
      <c r="I3" s="8" t="s">
        <v>95</v>
      </c>
    </row>
    <row r="4" spans="1:9" x14ac:dyDescent="0.3">
      <c r="A4" s="7" t="s">
        <v>75</v>
      </c>
      <c r="B4" s="7">
        <v>90</v>
      </c>
      <c r="C4" s="7" t="s">
        <v>102</v>
      </c>
      <c r="D4" s="7">
        <v>66</v>
      </c>
      <c r="E4" s="7" t="s">
        <v>104</v>
      </c>
      <c r="F4" s="10"/>
      <c r="G4" s="7"/>
      <c r="H4" s="7">
        <v>55</v>
      </c>
      <c r="I4" s="8" t="s">
        <v>83</v>
      </c>
    </row>
    <row r="5" spans="1:9" x14ac:dyDescent="0.3">
      <c r="A5" s="7" t="s">
        <v>74</v>
      </c>
      <c r="B5" s="7">
        <v>50</v>
      </c>
      <c r="C5" s="7" t="s">
        <v>59</v>
      </c>
      <c r="D5" s="10">
        <v>70</v>
      </c>
      <c r="E5" s="10" t="s">
        <v>97</v>
      </c>
      <c r="F5" s="7"/>
      <c r="G5" s="7"/>
      <c r="H5" s="7">
        <v>25</v>
      </c>
      <c r="I5" s="10" t="s">
        <v>97</v>
      </c>
    </row>
    <row r="6" spans="1:9" x14ac:dyDescent="0.3">
      <c r="A6" s="7" t="s">
        <v>72</v>
      </c>
      <c r="B6" s="8">
        <v>60.6</v>
      </c>
      <c r="C6" s="8" t="s">
        <v>94</v>
      </c>
      <c r="D6" s="9">
        <f>25-3.5</f>
        <v>21.5</v>
      </c>
      <c r="E6" s="10" t="s">
        <v>107</v>
      </c>
      <c r="F6" s="7"/>
      <c r="G6" s="7"/>
      <c r="H6" s="9">
        <v>45</v>
      </c>
      <c r="I6" s="8" t="s">
        <v>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"/>
  <sheetViews>
    <sheetView tabSelected="1" zoomScaleNormal="100" workbookViewId="0">
      <selection activeCell="F41" sqref="F41"/>
    </sheetView>
  </sheetViews>
  <sheetFormatPr defaultColWidth="8.77734375" defaultRowHeight="14.4" x14ac:dyDescent="0.3"/>
  <cols>
    <col min="1" max="1" width="14.109375" bestFit="1" customWidth="1"/>
    <col min="2" max="2" width="10.109375" bestFit="1" customWidth="1"/>
    <col min="3" max="3" width="13.109375" bestFit="1" customWidth="1"/>
    <col min="4" max="4" width="44.5546875" customWidth="1"/>
    <col min="5" max="5" width="9.44140625" bestFit="1" customWidth="1"/>
    <col min="6" max="6" width="12.44140625" bestFit="1" customWidth="1"/>
    <col min="7" max="7" width="44.5546875" bestFit="1" customWidth="1"/>
    <col min="8" max="8" width="11.88671875" bestFit="1" customWidth="1"/>
    <col min="9" max="9" width="15.21875" bestFit="1" customWidth="1"/>
    <col min="10" max="10" width="44.5546875" bestFit="1" customWidth="1"/>
    <col min="11" max="11" width="12.33203125" bestFit="1" customWidth="1"/>
    <col min="12" max="12" width="32.6640625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3" t="s">
        <v>69</v>
      </c>
      <c r="L1" s="3" t="s">
        <v>70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2" t="s">
        <v>48</v>
      </c>
      <c r="L2" s="2" t="s">
        <v>44</v>
      </c>
    </row>
    <row r="3" spans="1:12" x14ac:dyDescent="0.3">
      <c r="A3" s="7" t="s">
        <v>80</v>
      </c>
      <c r="B3" s="7">
        <v>1884</v>
      </c>
      <c r="C3" s="7">
        <v>-3.15</v>
      </c>
      <c r="D3" s="8" t="s">
        <v>99</v>
      </c>
      <c r="E3" s="7">
        <v>14.1</v>
      </c>
      <c r="F3" s="7">
        <v>-3.15</v>
      </c>
      <c r="G3" s="8" t="s">
        <v>99</v>
      </c>
      <c r="H3" s="7">
        <v>0</v>
      </c>
      <c r="I3" s="7">
        <v>0</v>
      </c>
      <c r="J3" s="8" t="s">
        <v>99</v>
      </c>
      <c r="K3" s="7">
        <v>0.08</v>
      </c>
      <c r="L3" s="7" t="s">
        <v>91</v>
      </c>
    </row>
    <row r="4" spans="1:12" x14ac:dyDescent="0.3">
      <c r="A4" s="7" t="s">
        <v>75</v>
      </c>
      <c r="B4" s="13">
        <v>2474</v>
      </c>
      <c r="C4" s="13">
        <v>-0.89</v>
      </c>
      <c r="D4" s="14" t="s">
        <v>93</v>
      </c>
      <c r="E4" s="13">
        <v>27</v>
      </c>
      <c r="F4" s="13">
        <v>0</v>
      </c>
      <c r="G4" s="14" t="s">
        <v>93</v>
      </c>
      <c r="H4" s="13">
        <v>1.59</v>
      </c>
      <c r="I4" s="13">
        <v>0</v>
      </c>
      <c r="J4" s="14" t="s">
        <v>93</v>
      </c>
      <c r="K4" s="7"/>
      <c r="L4" s="7"/>
    </row>
    <row r="5" spans="1:12" x14ac:dyDescent="0.3">
      <c r="A5" s="7" t="s">
        <v>74</v>
      </c>
      <c r="B5" s="7">
        <v>1457</v>
      </c>
      <c r="C5" s="13">
        <v>-1</v>
      </c>
      <c r="D5" s="7" t="s">
        <v>101</v>
      </c>
      <c r="E5" s="7">
        <v>16.3</v>
      </c>
      <c r="F5" s="13">
        <v>-1</v>
      </c>
      <c r="G5" s="7" t="s">
        <v>100</v>
      </c>
      <c r="H5" s="12">
        <f>9.24* 0.000001 * 277777.7778</f>
        <v>2.5666666668719995</v>
      </c>
      <c r="I5" s="7">
        <v>0</v>
      </c>
      <c r="J5" s="7" t="s">
        <v>97</v>
      </c>
      <c r="K5" s="7"/>
      <c r="L5" s="7"/>
    </row>
    <row r="6" spans="1:12" x14ac:dyDescent="0.3">
      <c r="A6" s="7" t="s">
        <v>72</v>
      </c>
      <c r="B6" s="15">
        <v>6874</v>
      </c>
      <c r="C6" s="9">
        <v>-0.81</v>
      </c>
      <c r="D6" s="8" t="s">
        <v>84</v>
      </c>
      <c r="E6" s="9">
        <v>180.4</v>
      </c>
      <c r="F6" s="9">
        <v>0</v>
      </c>
      <c r="G6" s="7" t="s">
        <v>84</v>
      </c>
      <c r="H6" s="9">
        <v>3.2</v>
      </c>
      <c r="I6" s="9">
        <v>0</v>
      </c>
      <c r="J6" s="11" t="s">
        <v>84</v>
      </c>
      <c r="K6" s="8"/>
      <c r="L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D14" sqref="D14"/>
    </sheetView>
  </sheetViews>
  <sheetFormatPr defaultColWidth="8.77734375" defaultRowHeight="14.4" x14ac:dyDescent="0.3"/>
  <cols>
    <col min="1" max="1" width="14.1093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t="s">
        <v>80</v>
      </c>
      <c r="B3" s="7"/>
      <c r="C3" s="7"/>
      <c r="D3" s="7">
        <v>18300</v>
      </c>
      <c r="E3" s="7" t="s">
        <v>87</v>
      </c>
      <c r="F3" s="7"/>
      <c r="G3" s="7"/>
      <c r="H3" s="7">
        <v>2025</v>
      </c>
      <c r="I3" s="7">
        <v>2050</v>
      </c>
      <c r="J3" s="2" t="s">
        <v>90</v>
      </c>
    </row>
    <row r="4" spans="1:10" x14ac:dyDescent="0.3">
      <c r="A4" s="2" t="s">
        <v>75</v>
      </c>
      <c r="B4" s="7">
        <v>1</v>
      </c>
      <c r="C4" s="7" t="s">
        <v>105</v>
      </c>
      <c r="D4" s="7"/>
      <c r="E4" s="7"/>
      <c r="F4" s="7"/>
      <c r="G4" s="7" t="s">
        <v>92</v>
      </c>
      <c r="H4" s="7">
        <v>2025</v>
      </c>
      <c r="I4" s="7">
        <v>2050</v>
      </c>
      <c r="J4" s="2" t="s">
        <v>90</v>
      </c>
    </row>
    <row r="5" spans="1:10" x14ac:dyDescent="0.3">
      <c r="A5" s="2" t="s">
        <v>74</v>
      </c>
      <c r="B5" s="7"/>
      <c r="C5" s="7"/>
      <c r="D5" s="7">
        <v>5200</v>
      </c>
      <c r="E5" s="7" t="s">
        <v>85</v>
      </c>
      <c r="F5" s="7"/>
      <c r="G5" s="7"/>
      <c r="H5" s="7">
        <v>2025</v>
      </c>
      <c r="I5" s="7">
        <v>2050</v>
      </c>
      <c r="J5" s="2" t="s">
        <v>90</v>
      </c>
    </row>
    <row r="6" spans="1:10" x14ac:dyDescent="0.3">
      <c r="A6" s="2" t="s">
        <v>72</v>
      </c>
      <c r="B6" s="6"/>
      <c r="C6" s="6"/>
      <c r="D6" s="7"/>
      <c r="E6" s="7"/>
      <c r="F6" s="7"/>
      <c r="G6" s="7" t="s">
        <v>92</v>
      </c>
      <c r="H6" s="7">
        <v>2025</v>
      </c>
      <c r="I6" s="7">
        <v>2050</v>
      </c>
      <c r="J6" s="2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2021-02-05T18:44:24Z</dcterms:modified>
  <cp:category/>
</cp:coreProperties>
</file>