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e\PycharmProjects\coopercenter_temoatools\projects\va_stoch\data\"/>
    </mc:Choice>
  </mc:AlternateContent>
  <xr:revisionPtr revIDLastSave="0" documentId="13_ncr:1_{4B5CE477-0CAD-470B-AC91-16B13A09B558}" xr6:coauthVersionLast="46" xr6:coauthVersionMax="46" xr10:uidLastSave="{00000000-0000-0000-0000-000000000000}"/>
  <bookViews>
    <workbookView xWindow="-108" yWindow="-108" windowWidth="23256" windowHeight="12576" activeTab="3" xr2:uid="{01E0954B-8106-4D22-AD1B-F77B2791ACE6}"/>
  </bookViews>
  <sheets>
    <sheet name="Sheet1 (2)" sheetId="2" r:id="rId1"/>
    <sheet name="cumulative multiplier" sheetId="1" r:id="rId2"/>
    <sheet name="basic multiplier" sheetId="3" r:id="rId3"/>
    <sheet name="Sheet1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4" l="1"/>
  <c r="H8" i="4" s="1"/>
  <c r="I8" i="4" s="1"/>
  <c r="J8" i="4" s="1"/>
  <c r="F8" i="4"/>
  <c r="K24" i="3"/>
  <c r="L24" i="3"/>
  <c r="M24" i="3"/>
  <c r="N24" i="3"/>
  <c r="K25" i="3"/>
  <c r="L25" i="3"/>
  <c r="M25" i="3"/>
  <c r="N25" i="3"/>
  <c r="K26" i="3"/>
  <c r="L26" i="3"/>
  <c r="M26" i="3"/>
  <c r="N26" i="3"/>
  <c r="K27" i="3"/>
  <c r="L27" i="3"/>
  <c r="M27" i="3"/>
  <c r="N27" i="3"/>
  <c r="K28" i="3"/>
  <c r="L28" i="3"/>
  <c r="M28" i="3"/>
  <c r="N28" i="3"/>
  <c r="K29" i="3"/>
  <c r="L29" i="3"/>
  <c r="M29" i="3"/>
  <c r="N29" i="3"/>
  <c r="K30" i="3"/>
  <c r="L30" i="3"/>
  <c r="M30" i="3"/>
  <c r="N30" i="3"/>
  <c r="K31" i="3"/>
  <c r="L31" i="3"/>
  <c r="M31" i="3"/>
  <c r="N31" i="3"/>
  <c r="K32" i="3"/>
  <c r="L32" i="3"/>
  <c r="M32" i="3"/>
  <c r="N32" i="3"/>
  <c r="K33" i="3"/>
  <c r="L33" i="3"/>
  <c r="M33" i="3"/>
  <c r="N33" i="3"/>
  <c r="K34" i="3"/>
  <c r="L34" i="3"/>
  <c r="M34" i="3"/>
  <c r="N34" i="3"/>
  <c r="K35" i="3"/>
  <c r="L35" i="3"/>
  <c r="M35" i="3"/>
  <c r="N35" i="3"/>
  <c r="K36" i="3"/>
  <c r="L36" i="3"/>
  <c r="M36" i="3"/>
  <c r="N36" i="3"/>
  <c r="K37" i="3"/>
  <c r="L37" i="3"/>
  <c r="M37" i="3"/>
  <c r="N37" i="3"/>
  <c r="K38" i="3"/>
  <c r="L38" i="3"/>
  <c r="M38" i="3"/>
  <c r="N38" i="3"/>
  <c r="K39" i="3"/>
  <c r="L39" i="3"/>
  <c r="M39" i="3"/>
  <c r="N39" i="3"/>
  <c r="K40" i="3"/>
  <c r="L40" i="3"/>
  <c r="M40" i="3"/>
  <c r="N40" i="3"/>
  <c r="K41" i="3"/>
  <c r="L41" i="3"/>
  <c r="M41" i="3"/>
  <c r="N41" i="3"/>
  <c r="K42" i="3"/>
  <c r="L42" i="3"/>
  <c r="M42" i="3"/>
  <c r="N42" i="3"/>
  <c r="K43" i="3"/>
  <c r="L43" i="3"/>
  <c r="M43" i="3"/>
  <c r="N43" i="3"/>
  <c r="K44" i="3"/>
  <c r="L44" i="3"/>
  <c r="M44" i="3"/>
  <c r="N44" i="3"/>
  <c r="K45" i="3"/>
  <c r="L45" i="3"/>
  <c r="M45" i="3"/>
  <c r="N45" i="3"/>
  <c r="K46" i="3"/>
  <c r="L46" i="3"/>
  <c r="M46" i="3"/>
  <c r="N46" i="3"/>
  <c r="K47" i="3"/>
  <c r="L47" i="3"/>
  <c r="M47" i="3"/>
  <c r="N47" i="3"/>
  <c r="K48" i="3"/>
  <c r="L48" i="3"/>
  <c r="M48" i="3"/>
  <c r="N48" i="3"/>
  <c r="K49" i="3"/>
  <c r="L49" i="3"/>
  <c r="M49" i="3"/>
  <c r="N49" i="3"/>
  <c r="N23" i="3"/>
  <c r="M23" i="3"/>
  <c r="L23" i="3"/>
  <c r="K23" i="3"/>
  <c r="G54" i="3"/>
  <c r="F54" i="3"/>
  <c r="H49" i="3"/>
  <c r="G49" i="3"/>
  <c r="F49" i="3"/>
  <c r="H48" i="3"/>
  <c r="G48" i="3"/>
  <c r="F48" i="3"/>
  <c r="H47" i="3"/>
  <c r="G47" i="3"/>
  <c r="F47" i="3"/>
  <c r="H46" i="3"/>
  <c r="G46" i="3"/>
  <c r="F46" i="3"/>
  <c r="H45" i="3"/>
  <c r="G45" i="3"/>
  <c r="F45" i="3"/>
  <c r="H44" i="3"/>
  <c r="G44" i="3"/>
  <c r="F44" i="3"/>
  <c r="H43" i="3"/>
  <c r="G43" i="3"/>
  <c r="F43" i="3"/>
  <c r="H42" i="3"/>
  <c r="G42" i="3"/>
  <c r="F42" i="3"/>
  <c r="H41" i="3"/>
  <c r="G41" i="3"/>
  <c r="F41" i="3"/>
  <c r="H40" i="3"/>
  <c r="G40" i="3"/>
  <c r="F40" i="3"/>
  <c r="H39" i="3"/>
  <c r="G39" i="3"/>
  <c r="F39" i="3"/>
  <c r="H38" i="3"/>
  <c r="G38" i="3"/>
  <c r="F38" i="3"/>
  <c r="H37" i="3"/>
  <c r="G37" i="3"/>
  <c r="F37" i="3"/>
  <c r="H36" i="3"/>
  <c r="G36" i="3"/>
  <c r="F36" i="3"/>
  <c r="H35" i="3"/>
  <c r="G35" i="3"/>
  <c r="F35" i="3"/>
  <c r="H34" i="3"/>
  <c r="G34" i="3"/>
  <c r="F34" i="3"/>
  <c r="H33" i="3"/>
  <c r="G33" i="3"/>
  <c r="F33" i="3"/>
  <c r="H32" i="3"/>
  <c r="G32" i="3"/>
  <c r="F32" i="3"/>
  <c r="H31" i="3"/>
  <c r="G31" i="3"/>
  <c r="F31" i="3"/>
  <c r="H30" i="3"/>
  <c r="G30" i="3"/>
  <c r="F30" i="3"/>
  <c r="H29" i="3"/>
  <c r="G29" i="3"/>
  <c r="F29" i="3"/>
  <c r="H28" i="3"/>
  <c r="G28" i="3"/>
  <c r="F28" i="3"/>
  <c r="H27" i="3"/>
  <c r="G27" i="3"/>
  <c r="F27" i="3"/>
  <c r="H26" i="3"/>
  <c r="G26" i="3"/>
  <c r="F26" i="3"/>
  <c r="H25" i="3"/>
  <c r="G25" i="3"/>
  <c r="F25" i="3"/>
  <c r="H24" i="3"/>
  <c r="G24" i="3"/>
  <c r="F24" i="3"/>
  <c r="H23" i="3"/>
  <c r="G23" i="3"/>
  <c r="F23" i="3"/>
  <c r="F14" i="3"/>
  <c r="K12" i="3"/>
  <c r="H12" i="3"/>
  <c r="G12" i="3"/>
  <c r="M12" i="3" s="1"/>
  <c r="F12" i="3"/>
  <c r="N12" i="3" s="1"/>
  <c r="K11" i="3"/>
  <c r="H11" i="3"/>
  <c r="N11" i="3" s="1"/>
  <c r="G11" i="3"/>
  <c r="F11" i="3"/>
  <c r="M11" i="3" s="1"/>
  <c r="K10" i="3"/>
  <c r="H10" i="3"/>
  <c r="G10" i="3"/>
  <c r="M10" i="3" s="1"/>
  <c r="F10" i="3"/>
  <c r="L10" i="3" s="1"/>
  <c r="K9" i="3"/>
  <c r="F9" i="3"/>
  <c r="K8" i="3"/>
  <c r="H8" i="3"/>
  <c r="G8" i="3"/>
  <c r="K7" i="3"/>
  <c r="H7" i="3"/>
  <c r="G7" i="3"/>
  <c r="K6" i="3"/>
  <c r="H6" i="3"/>
  <c r="G6" i="3"/>
  <c r="B6" i="3"/>
  <c r="F6" i="3" s="1"/>
  <c r="K5" i="3"/>
  <c r="G5" i="3"/>
  <c r="L6" i="3" l="1"/>
  <c r="M6" i="3"/>
  <c r="N6" i="3"/>
  <c r="H5" i="3"/>
  <c r="F8" i="3"/>
  <c r="G9" i="3"/>
  <c r="M9" i="3"/>
  <c r="N10" i="3"/>
  <c r="L12" i="3"/>
  <c r="L9" i="3"/>
  <c r="L11" i="3"/>
  <c r="F7" i="3"/>
  <c r="H9" i="3"/>
  <c r="N9" i="3" s="1"/>
  <c r="F5" i="3"/>
  <c r="B6" i="1"/>
  <c r="H11" i="1" s="1"/>
  <c r="G10" i="1"/>
  <c r="F14" i="2"/>
  <c r="K5" i="2"/>
  <c r="K6" i="2"/>
  <c r="K7" i="2"/>
  <c r="M7" i="2"/>
  <c r="K8" i="2"/>
  <c r="K9" i="2"/>
  <c r="K10" i="2"/>
  <c r="K11" i="2"/>
  <c r="K12" i="2"/>
  <c r="M5" i="2"/>
  <c r="H5" i="2"/>
  <c r="N5" i="2" s="1"/>
  <c r="G5" i="2"/>
  <c r="F5" i="2"/>
  <c r="L5" i="2" s="1"/>
  <c r="G54" i="2"/>
  <c r="F54" i="2"/>
  <c r="K49" i="2"/>
  <c r="H49" i="2"/>
  <c r="G49" i="2"/>
  <c r="F49" i="2"/>
  <c r="L49" i="2" s="1"/>
  <c r="K48" i="2"/>
  <c r="H48" i="2"/>
  <c r="N48" i="2" s="1"/>
  <c r="G48" i="2"/>
  <c r="F48" i="2"/>
  <c r="M48" i="2" s="1"/>
  <c r="K47" i="2"/>
  <c r="H47" i="2"/>
  <c r="G47" i="2"/>
  <c r="N47" i="2" s="1"/>
  <c r="F47" i="2"/>
  <c r="L47" i="2" s="1"/>
  <c r="K46" i="2"/>
  <c r="H46" i="2"/>
  <c r="G46" i="2"/>
  <c r="F46" i="2"/>
  <c r="M46" i="2" s="1"/>
  <c r="K45" i="2"/>
  <c r="H45" i="2"/>
  <c r="G45" i="2"/>
  <c r="F45" i="2"/>
  <c r="L45" i="2" s="1"/>
  <c r="K44" i="2"/>
  <c r="H44" i="2"/>
  <c r="N44" i="2" s="1"/>
  <c r="G44" i="2"/>
  <c r="F44" i="2"/>
  <c r="M44" i="2" s="1"/>
  <c r="K43" i="2"/>
  <c r="H43" i="2"/>
  <c r="G43" i="2"/>
  <c r="N43" i="2" s="1"/>
  <c r="F43" i="2"/>
  <c r="L43" i="2" s="1"/>
  <c r="K42" i="2"/>
  <c r="H42" i="2"/>
  <c r="G42" i="2"/>
  <c r="F42" i="2"/>
  <c r="M42" i="2" s="1"/>
  <c r="K41" i="2"/>
  <c r="H41" i="2"/>
  <c r="G41" i="2"/>
  <c r="F41" i="2"/>
  <c r="L41" i="2" s="1"/>
  <c r="K40" i="2"/>
  <c r="H40" i="2"/>
  <c r="N40" i="2" s="1"/>
  <c r="G40" i="2"/>
  <c r="F40" i="2"/>
  <c r="M40" i="2" s="1"/>
  <c r="K39" i="2"/>
  <c r="H39" i="2"/>
  <c r="G39" i="2"/>
  <c r="N39" i="2" s="1"/>
  <c r="F39" i="2"/>
  <c r="L39" i="2" s="1"/>
  <c r="K38" i="2"/>
  <c r="H38" i="2"/>
  <c r="G38" i="2"/>
  <c r="F38" i="2"/>
  <c r="M38" i="2" s="1"/>
  <c r="K37" i="2"/>
  <c r="H37" i="2"/>
  <c r="G37" i="2"/>
  <c r="F37" i="2"/>
  <c r="L37" i="2" s="1"/>
  <c r="K36" i="2"/>
  <c r="H36" i="2"/>
  <c r="N36" i="2" s="1"/>
  <c r="G36" i="2"/>
  <c r="F36" i="2"/>
  <c r="M36" i="2" s="1"/>
  <c r="K35" i="2"/>
  <c r="H35" i="2"/>
  <c r="G35" i="2"/>
  <c r="N35" i="2" s="1"/>
  <c r="F35" i="2"/>
  <c r="L35" i="2" s="1"/>
  <c r="K34" i="2"/>
  <c r="H34" i="2"/>
  <c r="G34" i="2"/>
  <c r="F34" i="2"/>
  <c r="L34" i="2" s="1"/>
  <c r="K33" i="2"/>
  <c r="H33" i="2"/>
  <c r="G33" i="2"/>
  <c r="F33" i="2"/>
  <c r="N33" i="2" s="1"/>
  <c r="K32" i="2"/>
  <c r="H32" i="2"/>
  <c r="N32" i="2" s="1"/>
  <c r="G32" i="2"/>
  <c r="F32" i="2"/>
  <c r="M32" i="2" s="1"/>
  <c r="K31" i="2"/>
  <c r="H31" i="2"/>
  <c r="G31" i="2"/>
  <c r="N31" i="2" s="1"/>
  <c r="F31" i="2"/>
  <c r="L31" i="2" s="1"/>
  <c r="K30" i="2"/>
  <c r="H30" i="2"/>
  <c r="G30" i="2"/>
  <c r="F30" i="2"/>
  <c r="L30" i="2" s="1"/>
  <c r="K29" i="2"/>
  <c r="H29" i="2"/>
  <c r="G29" i="2"/>
  <c r="F29" i="2"/>
  <c r="N29" i="2" s="1"/>
  <c r="K28" i="2"/>
  <c r="H28" i="2"/>
  <c r="N28" i="2" s="1"/>
  <c r="G28" i="2"/>
  <c r="F28" i="2"/>
  <c r="M28" i="2" s="1"/>
  <c r="K27" i="2"/>
  <c r="H27" i="2"/>
  <c r="G27" i="2"/>
  <c r="M27" i="2" s="1"/>
  <c r="F27" i="2"/>
  <c r="L27" i="2" s="1"/>
  <c r="K26" i="2"/>
  <c r="H26" i="2"/>
  <c r="G26" i="2"/>
  <c r="F26" i="2"/>
  <c r="M26" i="2" s="1"/>
  <c r="L25" i="2"/>
  <c r="K25" i="2"/>
  <c r="H25" i="2"/>
  <c r="G25" i="2"/>
  <c r="F25" i="2"/>
  <c r="N25" i="2" s="1"/>
  <c r="K24" i="2"/>
  <c r="H24" i="2"/>
  <c r="N24" i="2" s="1"/>
  <c r="G24" i="2"/>
  <c r="F24" i="2"/>
  <c r="M24" i="2" s="1"/>
  <c r="K23" i="2"/>
  <c r="H23" i="2"/>
  <c r="G23" i="2"/>
  <c r="M23" i="2" s="1"/>
  <c r="F23" i="2"/>
  <c r="L23" i="2" s="1"/>
  <c r="H12" i="2"/>
  <c r="N12" i="2" s="1"/>
  <c r="G12" i="2"/>
  <c r="M12" i="2" s="1"/>
  <c r="F12" i="2"/>
  <c r="L12" i="2" s="1"/>
  <c r="H11" i="2"/>
  <c r="N11" i="2" s="1"/>
  <c r="G11" i="2"/>
  <c r="M11" i="2" s="1"/>
  <c r="F11" i="2"/>
  <c r="H10" i="2"/>
  <c r="N10" i="2" s="1"/>
  <c r="G10" i="2"/>
  <c r="M10" i="2" s="1"/>
  <c r="F10" i="2"/>
  <c r="L10" i="2" s="1"/>
  <c r="H9" i="2"/>
  <c r="N9" i="2" s="1"/>
  <c r="G9" i="2"/>
  <c r="M9" i="2" s="1"/>
  <c r="F9" i="2"/>
  <c r="L9" i="2" s="1"/>
  <c r="H8" i="2"/>
  <c r="N8" i="2" s="1"/>
  <c r="G8" i="2"/>
  <c r="M8" i="2" s="1"/>
  <c r="F8" i="2"/>
  <c r="H7" i="2"/>
  <c r="N7" i="2" s="1"/>
  <c r="G7" i="2"/>
  <c r="F7" i="2"/>
  <c r="H6" i="2"/>
  <c r="N6" i="2" s="1"/>
  <c r="G6" i="2"/>
  <c r="M6" i="2" s="1"/>
  <c r="F6" i="2"/>
  <c r="L6" i="2" s="1"/>
  <c r="M48" i="1"/>
  <c r="K6" i="1"/>
  <c r="K7" i="1"/>
  <c r="K8" i="1"/>
  <c r="K9" i="1"/>
  <c r="K10" i="1"/>
  <c r="L10" i="1"/>
  <c r="K11" i="1"/>
  <c r="K12" i="1"/>
  <c r="K5" i="1"/>
  <c r="K48" i="1"/>
  <c r="K49" i="1"/>
  <c r="K45" i="1"/>
  <c r="K46" i="1"/>
  <c r="K42" i="1"/>
  <c r="K43" i="1"/>
  <c r="K39" i="1"/>
  <c r="M39" i="1"/>
  <c r="K40" i="1"/>
  <c r="K36" i="1"/>
  <c r="M36" i="1"/>
  <c r="N36" i="1"/>
  <c r="K37" i="1"/>
  <c r="M37" i="1"/>
  <c r="K33" i="1"/>
  <c r="K34" i="1"/>
  <c r="K30" i="1"/>
  <c r="K31" i="1"/>
  <c r="K27" i="1"/>
  <c r="K28" i="1"/>
  <c r="K24" i="1"/>
  <c r="K25" i="1"/>
  <c r="K26" i="1"/>
  <c r="K29" i="1"/>
  <c r="K32" i="1"/>
  <c r="K35" i="1"/>
  <c r="K38" i="1"/>
  <c r="K41" i="1"/>
  <c r="K44" i="1"/>
  <c r="K47" i="1"/>
  <c r="K23" i="1"/>
  <c r="F49" i="1"/>
  <c r="L49" i="1" s="1"/>
  <c r="F48" i="1"/>
  <c r="L48" i="1" s="1"/>
  <c r="F47" i="1"/>
  <c r="L47" i="1" s="1"/>
  <c r="F46" i="1"/>
  <c r="L46" i="1" s="1"/>
  <c r="F45" i="1"/>
  <c r="N45" i="1" s="1"/>
  <c r="F44" i="1"/>
  <c r="L44" i="1" s="1"/>
  <c r="F43" i="1"/>
  <c r="F42" i="1"/>
  <c r="F41" i="1"/>
  <c r="L41" i="1" s="1"/>
  <c r="F40" i="1"/>
  <c r="F39" i="1"/>
  <c r="F38" i="1"/>
  <c r="L38" i="1" s="1"/>
  <c r="F37" i="1"/>
  <c r="F36" i="1"/>
  <c r="F35" i="1"/>
  <c r="F34" i="1"/>
  <c r="F33" i="1"/>
  <c r="F32" i="1"/>
  <c r="L32" i="1" s="1"/>
  <c r="H49" i="1"/>
  <c r="G49" i="1"/>
  <c r="H48" i="1"/>
  <c r="G48" i="1"/>
  <c r="H47" i="1"/>
  <c r="G47" i="1"/>
  <c r="H46" i="1"/>
  <c r="N46" i="1" s="1"/>
  <c r="G46" i="1"/>
  <c r="H45" i="1"/>
  <c r="G45" i="1"/>
  <c r="H44" i="1"/>
  <c r="G44" i="1"/>
  <c r="H43" i="1"/>
  <c r="G43" i="1"/>
  <c r="H42" i="1"/>
  <c r="G42" i="1"/>
  <c r="M42" i="1" s="1"/>
  <c r="H41" i="1"/>
  <c r="G41" i="1"/>
  <c r="H40" i="1"/>
  <c r="N40" i="1" s="1"/>
  <c r="G40" i="1"/>
  <c r="M40" i="1" s="1"/>
  <c r="H39" i="1"/>
  <c r="G39" i="1"/>
  <c r="N39" i="1" s="1"/>
  <c r="H38" i="1"/>
  <c r="N38" i="1" s="1"/>
  <c r="G38" i="1"/>
  <c r="H37" i="1"/>
  <c r="N37" i="1" s="1"/>
  <c r="G37" i="1"/>
  <c r="H36" i="1"/>
  <c r="G36" i="1"/>
  <c r="H35" i="1"/>
  <c r="N35" i="1" s="1"/>
  <c r="G35" i="1"/>
  <c r="M35" i="1" s="1"/>
  <c r="H34" i="1"/>
  <c r="G34" i="1"/>
  <c r="M34" i="1" s="1"/>
  <c r="H33" i="1"/>
  <c r="G33" i="1"/>
  <c r="N33" i="1" s="1"/>
  <c r="H32" i="1"/>
  <c r="G32" i="1"/>
  <c r="F31" i="1"/>
  <c r="M31" i="1" s="1"/>
  <c r="F30" i="1"/>
  <c r="F29" i="1"/>
  <c r="L29" i="1" s="1"/>
  <c r="G31" i="1"/>
  <c r="G30" i="1"/>
  <c r="G29" i="1"/>
  <c r="G28" i="1"/>
  <c r="G27" i="1"/>
  <c r="G26" i="1"/>
  <c r="G25" i="1"/>
  <c r="G24" i="1"/>
  <c r="G23" i="1"/>
  <c r="H31" i="1"/>
  <c r="H30" i="1"/>
  <c r="H29" i="1"/>
  <c r="H28" i="1"/>
  <c r="H27" i="1"/>
  <c r="H26" i="1"/>
  <c r="H25" i="1"/>
  <c r="H24" i="1"/>
  <c r="H23" i="1"/>
  <c r="F28" i="1"/>
  <c r="N28" i="1" s="1"/>
  <c r="F27" i="1"/>
  <c r="N27" i="1" s="1"/>
  <c r="F26" i="1"/>
  <c r="L26" i="1" s="1"/>
  <c r="F25" i="1"/>
  <c r="M25" i="1" s="1"/>
  <c r="F24" i="1"/>
  <c r="F23" i="1"/>
  <c r="F14" i="1"/>
  <c r="H12" i="1"/>
  <c r="H10" i="1"/>
  <c r="H9" i="1"/>
  <c r="H8" i="1"/>
  <c r="H6" i="1"/>
  <c r="H5" i="1"/>
  <c r="G12" i="1"/>
  <c r="G11" i="1"/>
  <c r="G9" i="1"/>
  <c r="G8" i="1"/>
  <c r="G7" i="1"/>
  <c r="F12" i="1"/>
  <c r="L12" i="1" s="1"/>
  <c r="F11" i="1"/>
  <c r="F10" i="1"/>
  <c r="F9" i="1"/>
  <c r="L9" i="1" s="1"/>
  <c r="F8" i="1"/>
  <c r="L8" i="1" s="1"/>
  <c r="F7" i="1"/>
  <c r="F5" i="1"/>
  <c r="L45" i="1" l="1"/>
  <c r="M30" i="1"/>
  <c r="M43" i="1"/>
  <c r="N48" i="1"/>
  <c r="N49" i="1"/>
  <c r="N47" i="1"/>
  <c r="M47" i="1"/>
  <c r="N44" i="1"/>
  <c r="M24" i="1"/>
  <c r="N41" i="1"/>
  <c r="M27" i="1"/>
  <c r="N34" i="1"/>
  <c r="M33" i="1"/>
  <c r="N24" i="1"/>
  <c r="M28" i="1"/>
  <c r="N30" i="1"/>
  <c r="N42" i="1"/>
  <c r="N25" i="1"/>
  <c r="N31" i="1"/>
  <c r="N43" i="1"/>
  <c r="N23" i="1"/>
  <c r="M23" i="1"/>
  <c r="L23" i="1"/>
  <c r="M29" i="1"/>
  <c r="L5" i="3"/>
  <c r="M5" i="3"/>
  <c r="N5" i="3"/>
  <c r="N8" i="3"/>
  <c r="M8" i="3"/>
  <c r="L8" i="3"/>
  <c r="M7" i="3"/>
  <c r="L7" i="3"/>
  <c r="N7" i="3"/>
  <c r="N12" i="1"/>
  <c r="M11" i="1"/>
  <c r="N11" i="1"/>
  <c r="M9" i="1"/>
  <c r="M12" i="1"/>
  <c r="L11" i="1"/>
  <c r="N10" i="1"/>
  <c r="N7" i="1"/>
  <c r="G5" i="1"/>
  <c r="H7" i="1"/>
  <c r="N5" i="1"/>
  <c r="F6" i="1"/>
  <c r="L6" i="1" s="1"/>
  <c r="G6" i="1"/>
  <c r="L8" i="2"/>
  <c r="L11" i="2"/>
  <c r="L7" i="2"/>
  <c r="N23" i="2"/>
  <c r="N27" i="2"/>
  <c r="L29" i="2"/>
  <c r="M30" i="2"/>
  <c r="L33" i="2"/>
  <c r="M34" i="2"/>
  <c r="L24" i="2"/>
  <c r="M25" i="2"/>
  <c r="N26" i="2"/>
  <c r="L28" i="2"/>
  <c r="M29" i="2"/>
  <c r="N30" i="2"/>
  <c r="L32" i="2"/>
  <c r="M33" i="2"/>
  <c r="N34" i="2"/>
  <c r="L36" i="2"/>
  <c r="M37" i="2"/>
  <c r="N38" i="2"/>
  <c r="L40" i="2"/>
  <c r="M41" i="2"/>
  <c r="N42" i="2"/>
  <c r="L44" i="2"/>
  <c r="M45" i="2"/>
  <c r="N46" i="2"/>
  <c r="L48" i="2"/>
  <c r="M49" i="2"/>
  <c r="N37" i="2"/>
  <c r="N41" i="2"/>
  <c r="N45" i="2"/>
  <c r="N49" i="2"/>
  <c r="L26" i="2"/>
  <c r="M31" i="2"/>
  <c r="M35" i="2"/>
  <c r="L38" i="2"/>
  <c r="M39" i="2"/>
  <c r="L42" i="2"/>
  <c r="M43" i="2"/>
  <c r="L46" i="2"/>
  <c r="M47" i="2"/>
  <c r="L35" i="1"/>
  <c r="L25" i="1"/>
  <c r="L24" i="1"/>
  <c r="L28" i="1"/>
  <c r="L27" i="1"/>
  <c r="L31" i="1"/>
  <c r="L30" i="1"/>
  <c r="L34" i="1"/>
  <c r="L33" i="1"/>
  <c r="L37" i="1"/>
  <c r="L36" i="1"/>
  <c r="L40" i="1"/>
  <c r="L39" i="1"/>
  <c r="L43" i="1"/>
  <c r="L42" i="1"/>
  <c r="M46" i="1"/>
  <c r="M45" i="1"/>
  <c r="M49" i="1"/>
  <c r="M10" i="1"/>
  <c r="L7" i="1"/>
  <c r="M8" i="1"/>
  <c r="M7" i="1"/>
  <c r="N9" i="1"/>
  <c r="N8" i="1"/>
  <c r="L5" i="1"/>
  <c r="M5" i="1"/>
  <c r="M41" i="1"/>
  <c r="N29" i="1"/>
  <c r="N26" i="1"/>
  <c r="M26" i="1"/>
  <c r="M44" i="1"/>
  <c r="M38" i="1"/>
  <c r="M32" i="1"/>
  <c r="N32" i="1"/>
  <c r="N6" i="1" l="1"/>
  <c r="M6" i="1"/>
</calcChain>
</file>

<file path=xl/sharedStrings.xml><?xml version="1.0" encoding="utf-8"?>
<sst xmlns="http://schemas.openxmlformats.org/spreadsheetml/2006/main" count="40" uniqueCount="11">
  <si>
    <t>Period</t>
  </si>
  <si>
    <t>Multipliers</t>
  </si>
  <si>
    <t>High</t>
  </si>
  <si>
    <t>Low</t>
  </si>
  <si>
    <t>Year</t>
  </si>
  <si>
    <t>Med</t>
  </si>
  <si>
    <t>Default</t>
  </si>
  <si>
    <t>Adder</t>
  </si>
  <si>
    <t>Decarb</t>
  </si>
  <si>
    <t>2050 (VA)</t>
  </si>
  <si>
    <t>2035 (Biden)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</si>
</sst>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'Sheet1 (2)'!$J$5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'Sheet1 (2)'!$K$4:$N$4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'Sheet1 (2)'!$K$5:$N$5</c:f>
              <c:numCache>
                <c:formatCode>General</c:formatCode>
                <c:ptCount val="4"/>
                <c:pt idx="0">
                  <c:v>1</c:v>
                </c:pt>
                <c:pt idx="1">
                  <c:v>0.67</c:v>
                </c:pt>
                <c:pt idx="2">
                  <c:v>0.33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36-4DF9-8B13-AE216FD71C21}"/>
            </c:ext>
          </c:extLst>
        </c:ser>
        <c:ser>
          <c:idx val="1"/>
          <c:order val="1"/>
          <c:tx>
            <c:strRef>
              <c:f>'Sheet1 (2)'!$J$6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'Sheet1 (2)'!$K$4:$N$4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'Sheet1 (2)'!$K$6:$N$6</c:f>
              <c:numCache>
                <c:formatCode>General</c:formatCode>
                <c:ptCount val="4"/>
                <c:pt idx="0">
                  <c:v>1</c:v>
                </c:pt>
                <c:pt idx="1">
                  <c:v>0.67</c:v>
                </c:pt>
                <c:pt idx="2">
                  <c:v>0.33</c:v>
                </c:pt>
                <c:pt idx="3">
                  <c:v>-0.3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36-4DF9-8B13-AE216FD71C21}"/>
            </c:ext>
          </c:extLst>
        </c:ser>
        <c:ser>
          <c:idx val="2"/>
          <c:order val="2"/>
          <c:tx>
            <c:strRef>
              <c:f>'Sheet1 (2)'!$J$7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'Sheet1 (2)'!$K$4:$N$4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'Sheet1 (2)'!$K$7:$N$7</c:f>
              <c:numCache>
                <c:formatCode>General</c:formatCode>
                <c:ptCount val="4"/>
                <c:pt idx="0">
                  <c:v>1</c:v>
                </c:pt>
                <c:pt idx="1">
                  <c:v>0.67</c:v>
                </c:pt>
                <c:pt idx="2">
                  <c:v>3.0000000000000027E-2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036-4DF9-8B13-AE216FD71C21}"/>
            </c:ext>
          </c:extLst>
        </c:ser>
        <c:ser>
          <c:idx val="3"/>
          <c:order val="3"/>
          <c:tx>
            <c:strRef>
              <c:f>'Sheet1 (2)'!$J$8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'Sheet1 (2)'!$K$4:$N$4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'Sheet1 (2)'!$K$8:$N$8</c:f>
              <c:numCache>
                <c:formatCode>General</c:formatCode>
                <c:ptCount val="4"/>
                <c:pt idx="0">
                  <c:v>1</c:v>
                </c:pt>
                <c:pt idx="1">
                  <c:v>0.67</c:v>
                </c:pt>
                <c:pt idx="2">
                  <c:v>3.0000000000000027E-2</c:v>
                </c:pt>
                <c:pt idx="3">
                  <c:v>-0.3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036-4DF9-8B13-AE216FD71C21}"/>
            </c:ext>
          </c:extLst>
        </c:ser>
        <c:ser>
          <c:idx val="4"/>
          <c:order val="4"/>
          <c:tx>
            <c:strRef>
              <c:f>'Sheet1 (2)'!$J$9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'Sheet1 (2)'!$K$4:$N$4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'Sheet1 (2)'!$K$9:$N$9</c:f>
              <c:numCache>
                <c:formatCode>General</c:formatCode>
                <c:ptCount val="4"/>
                <c:pt idx="0">
                  <c:v>1</c:v>
                </c:pt>
                <c:pt idx="1">
                  <c:v>0.37000000000000005</c:v>
                </c:pt>
                <c:pt idx="2">
                  <c:v>0.33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036-4DF9-8B13-AE216FD71C21}"/>
            </c:ext>
          </c:extLst>
        </c:ser>
        <c:ser>
          <c:idx val="5"/>
          <c:order val="5"/>
          <c:tx>
            <c:strRef>
              <c:f>'Sheet1 (2)'!$J$10</c:f>
              <c:strCache>
                <c:ptCount val="1"/>
                <c:pt idx="0">
                  <c:v>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'Sheet1 (2)'!$K$4:$N$4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'Sheet1 (2)'!$K$10:$N$10</c:f>
              <c:numCache>
                <c:formatCode>General</c:formatCode>
                <c:ptCount val="4"/>
                <c:pt idx="0">
                  <c:v>1</c:v>
                </c:pt>
                <c:pt idx="1">
                  <c:v>0.37000000000000005</c:v>
                </c:pt>
                <c:pt idx="2">
                  <c:v>0.33</c:v>
                </c:pt>
                <c:pt idx="3">
                  <c:v>-0.3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036-4DF9-8B13-AE216FD71C21}"/>
            </c:ext>
          </c:extLst>
        </c:ser>
        <c:ser>
          <c:idx val="6"/>
          <c:order val="6"/>
          <c:tx>
            <c:strRef>
              <c:f>'Sheet1 (2)'!$J$11</c:f>
              <c:strCache>
                <c:ptCount val="1"/>
                <c:pt idx="0">
                  <c:v>7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'Sheet1 (2)'!$K$4:$N$4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'Sheet1 (2)'!$K$11:$N$11</c:f>
              <c:numCache>
                <c:formatCode>General</c:formatCode>
                <c:ptCount val="4"/>
                <c:pt idx="0">
                  <c:v>1</c:v>
                </c:pt>
                <c:pt idx="1">
                  <c:v>0.37000000000000005</c:v>
                </c:pt>
                <c:pt idx="2">
                  <c:v>3.0000000000000027E-2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036-4DF9-8B13-AE216FD71C21}"/>
            </c:ext>
          </c:extLst>
        </c:ser>
        <c:ser>
          <c:idx val="7"/>
          <c:order val="7"/>
          <c:tx>
            <c:strRef>
              <c:f>'Sheet1 (2)'!$J$12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'Sheet1 (2)'!$K$4:$N$4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'Sheet1 (2)'!$K$12:$N$12</c:f>
              <c:numCache>
                <c:formatCode>General</c:formatCode>
                <c:ptCount val="4"/>
                <c:pt idx="0">
                  <c:v>1</c:v>
                </c:pt>
                <c:pt idx="1">
                  <c:v>0.37000000000000005</c:v>
                </c:pt>
                <c:pt idx="2">
                  <c:v>3.0000000000000027E-2</c:v>
                </c:pt>
                <c:pt idx="3">
                  <c:v>-0.3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036-4DF9-8B13-AE216FD71C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562472"/>
        <c:axId val="518563784"/>
      </c:scatterChart>
      <c:valAx>
        <c:axId val="518562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563784"/>
        <c:crosses val="autoZero"/>
        <c:crossBetween val="midCat"/>
      </c:valAx>
      <c:valAx>
        <c:axId val="518563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562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'Sheet1 (2)'!$K$22:$N$22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'Sheet1 (2)'!$K$23:$N$23</c:f>
              <c:numCache>
                <c:formatCode>General</c:formatCode>
                <c:ptCount val="4"/>
                <c:pt idx="0">
                  <c:v>1</c:v>
                </c:pt>
                <c:pt idx="1">
                  <c:v>1.1666666666666665</c:v>
                </c:pt>
                <c:pt idx="2">
                  <c:v>1.0208333333333333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19-425E-ADB4-6B1C7D2A55E5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'Sheet1 (2)'!$K$22:$N$22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'Sheet1 (2)'!$K$24:$N$24</c:f>
              <c:numCache>
                <c:formatCode>General</c:formatCode>
                <c:ptCount val="4"/>
                <c:pt idx="0">
                  <c:v>1</c:v>
                </c:pt>
                <c:pt idx="1">
                  <c:v>1.1666666666666665</c:v>
                </c:pt>
                <c:pt idx="2">
                  <c:v>1.0208333333333333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319-425E-ADB4-6B1C7D2A55E5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'Sheet1 (2)'!$K$22:$N$22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'Sheet1 (2)'!$K$25:$N$25</c:f>
              <c:numCache>
                <c:formatCode>General</c:formatCode>
                <c:ptCount val="4"/>
                <c:pt idx="0">
                  <c:v>1</c:v>
                </c:pt>
                <c:pt idx="1">
                  <c:v>1.1666666666666665</c:v>
                </c:pt>
                <c:pt idx="2">
                  <c:v>1.0208333333333333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319-425E-ADB4-6B1C7D2A55E5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'Sheet1 (2)'!$K$22:$N$22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'Sheet1 (2)'!$K$26:$N$26</c:f>
              <c:numCache>
                <c:formatCode>General</c:formatCode>
                <c:ptCount val="4"/>
                <c:pt idx="0">
                  <c:v>1</c:v>
                </c:pt>
                <c:pt idx="1">
                  <c:v>1.1666666666666665</c:v>
                </c:pt>
                <c:pt idx="2">
                  <c:v>0.58333333333333326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319-425E-ADB4-6B1C7D2A55E5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'Sheet1 (2)'!$K$22:$N$22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'Sheet1 (2)'!$K$27:$N$27</c:f>
              <c:numCache>
                <c:formatCode>General</c:formatCode>
                <c:ptCount val="4"/>
                <c:pt idx="0">
                  <c:v>1</c:v>
                </c:pt>
                <c:pt idx="1">
                  <c:v>1.1666666666666665</c:v>
                </c:pt>
                <c:pt idx="2">
                  <c:v>0.58333333333333326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319-425E-ADB4-6B1C7D2A55E5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'Sheet1 (2)'!$K$22:$N$22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'Sheet1 (2)'!$K$28:$N$28</c:f>
              <c:numCache>
                <c:formatCode>General</c:formatCode>
                <c:ptCount val="4"/>
                <c:pt idx="0">
                  <c:v>1</c:v>
                </c:pt>
                <c:pt idx="1">
                  <c:v>1.1666666666666665</c:v>
                </c:pt>
                <c:pt idx="2">
                  <c:v>0.58333333333333326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319-425E-ADB4-6B1C7D2A55E5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'Sheet1 (2)'!$K$22:$N$22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'Sheet1 (2)'!$K$29:$N$29</c:f>
              <c:numCache>
                <c:formatCode>General</c:formatCode>
                <c:ptCount val="4"/>
                <c:pt idx="0">
                  <c:v>1</c:v>
                </c:pt>
                <c:pt idx="1">
                  <c:v>1.1666666666666665</c:v>
                </c:pt>
                <c:pt idx="2">
                  <c:v>0.14583333333333331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319-425E-ADB4-6B1C7D2A55E5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'Sheet1 (2)'!$K$22:$N$22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'Sheet1 (2)'!$K$30:$N$30</c:f>
              <c:numCache>
                <c:formatCode>General</c:formatCode>
                <c:ptCount val="4"/>
                <c:pt idx="0">
                  <c:v>1</c:v>
                </c:pt>
                <c:pt idx="1">
                  <c:v>1.1666666666666665</c:v>
                </c:pt>
                <c:pt idx="2">
                  <c:v>0.14583333333333331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319-425E-ADB4-6B1C7D2A55E5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'Sheet1 (2)'!$K$22:$N$22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'Sheet1 (2)'!$K$31:$N$31</c:f>
              <c:numCache>
                <c:formatCode>General</c:formatCode>
                <c:ptCount val="4"/>
                <c:pt idx="0">
                  <c:v>1</c:v>
                </c:pt>
                <c:pt idx="1">
                  <c:v>1.1666666666666665</c:v>
                </c:pt>
                <c:pt idx="2">
                  <c:v>0.14583333333333331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319-425E-ADB4-6B1C7D2A55E5}"/>
            </c:ext>
          </c:extLst>
        </c:ser>
        <c:ser>
          <c:idx val="9"/>
          <c:order val="9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'Sheet1 (2)'!$K$22:$N$22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'Sheet1 (2)'!$K$32:$N$32</c:f>
              <c:numCache>
                <c:formatCode>General</c:formatCode>
                <c:ptCount val="4"/>
                <c:pt idx="0">
                  <c:v>1</c:v>
                </c:pt>
                <c:pt idx="1">
                  <c:v>0.66666666666666663</c:v>
                </c:pt>
                <c:pt idx="2">
                  <c:v>0.58333333333333326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319-425E-ADB4-6B1C7D2A55E5}"/>
            </c:ext>
          </c:extLst>
        </c:ser>
        <c:ser>
          <c:idx val="10"/>
          <c:order val="10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'Sheet1 (2)'!$K$22:$N$22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'Sheet1 (2)'!$K$33:$N$33</c:f>
              <c:numCache>
                <c:formatCode>General</c:formatCode>
                <c:ptCount val="4"/>
                <c:pt idx="0">
                  <c:v>1</c:v>
                </c:pt>
                <c:pt idx="1">
                  <c:v>0.66666666666666663</c:v>
                </c:pt>
                <c:pt idx="2">
                  <c:v>0.58333333333333326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2319-425E-ADB4-6B1C7D2A55E5}"/>
            </c:ext>
          </c:extLst>
        </c:ser>
        <c:ser>
          <c:idx val="11"/>
          <c:order val="11"/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'Sheet1 (2)'!$K$22:$N$22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'Sheet1 (2)'!$K$34:$N$34</c:f>
              <c:numCache>
                <c:formatCode>General</c:formatCode>
                <c:ptCount val="4"/>
                <c:pt idx="0">
                  <c:v>1</c:v>
                </c:pt>
                <c:pt idx="1">
                  <c:v>0.66666666666666663</c:v>
                </c:pt>
                <c:pt idx="2">
                  <c:v>0.58333333333333326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319-425E-ADB4-6B1C7D2A55E5}"/>
            </c:ext>
          </c:extLst>
        </c:ser>
        <c:ser>
          <c:idx val="12"/>
          <c:order val="12"/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'Sheet1 (2)'!$K$22:$N$22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'Sheet1 (2)'!$K$35:$N$35</c:f>
              <c:numCache>
                <c:formatCode>General</c:formatCode>
                <c:ptCount val="4"/>
                <c:pt idx="0">
                  <c:v>1</c:v>
                </c:pt>
                <c:pt idx="1">
                  <c:v>0.66666666666666663</c:v>
                </c:pt>
                <c:pt idx="2">
                  <c:v>0.33333333333333331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319-425E-ADB4-6B1C7D2A55E5}"/>
            </c:ext>
          </c:extLst>
        </c:ser>
        <c:ser>
          <c:idx val="13"/>
          <c:order val="13"/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'Sheet1 (2)'!$K$22:$N$22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'Sheet1 (2)'!$K$36:$N$36</c:f>
              <c:numCache>
                <c:formatCode>General</c:formatCode>
                <c:ptCount val="4"/>
                <c:pt idx="0">
                  <c:v>1</c:v>
                </c:pt>
                <c:pt idx="1">
                  <c:v>0.66666666666666663</c:v>
                </c:pt>
                <c:pt idx="2">
                  <c:v>0.33333333333333331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319-425E-ADB4-6B1C7D2A55E5}"/>
            </c:ext>
          </c:extLst>
        </c:ser>
        <c:ser>
          <c:idx val="14"/>
          <c:order val="14"/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'Sheet1 (2)'!$K$22:$N$22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'Sheet1 (2)'!$K$37:$N$37</c:f>
              <c:numCache>
                <c:formatCode>General</c:formatCode>
                <c:ptCount val="4"/>
                <c:pt idx="0">
                  <c:v>1</c:v>
                </c:pt>
                <c:pt idx="1">
                  <c:v>0.66666666666666663</c:v>
                </c:pt>
                <c:pt idx="2">
                  <c:v>0.33333333333333331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319-425E-ADB4-6B1C7D2A55E5}"/>
            </c:ext>
          </c:extLst>
        </c:ser>
        <c:ser>
          <c:idx val="15"/>
          <c:order val="15"/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'Sheet1 (2)'!$K$22:$N$22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'Sheet1 (2)'!$K$38:$N$38</c:f>
              <c:numCache>
                <c:formatCode>General</c:formatCode>
                <c:ptCount val="4"/>
                <c:pt idx="0">
                  <c:v>1</c:v>
                </c:pt>
                <c:pt idx="1">
                  <c:v>0.66666666666666663</c:v>
                </c:pt>
                <c:pt idx="2">
                  <c:v>8.3333333333333329E-2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2319-425E-ADB4-6B1C7D2A55E5}"/>
            </c:ext>
          </c:extLst>
        </c:ser>
        <c:ser>
          <c:idx val="16"/>
          <c:order val="16"/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'Sheet1 (2)'!$K$22:$N$22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'Sheet1 (2)'!$K$39:$N$39</c:f>
              <c:numCache>
                <c:formatCode>General</c:formatCode>
                <c:ptCount val="4"/>
                <c:pt idx="0">
                  <c:v>1</c:v>
                </c:pt>
                <c:pt idx="1">
                  <c:v>0.66666666666666663</c:v>
                </c:pt>
                <c:pt idx="2">
                  <c:v>8.3333333333333329E-2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2319-425E-ADB4-6B1C7D2A55E5}"/>
            </c:ext>
          </c:extLst>
        </c:ser>
        <c:ser>
          <c:idx val="17"/>
          <c:order val="17"/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'Sheet1 (2)'!$K$22:$N$22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'Sheet1 (2)'!$K$40:$N$40</c:f>
              <c:numCache>
                <c:formatCode>General</c:formatCode>
                <c:ptCount val="4"/>
                <c:pt idx="0">
                  <c:v>1</c:v>
                </c:pt>
                <c:pt idx="1">
                  <c:v>0.66666666666666663</c:v>
                </c:pt>
                <c:pt idx="2">
                  <c:v>8.3333333333333329E-2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2319-425E-ADB4-6B1C7D2A55E5}"/>
            </c:ext>
          </c:extLst>
        </c:ser>
        <c:ser>
          <c:idx val="18"/>
          <c:order val="18"/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'Sheet1 (2)'!$K$22:$N$22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'Sheet1 (2)'!$K$41:$N$41</c:f>
              <c:numCache>
                <c:formatCode>General</c:formatCode>
                <c:ptCount val="4"/>
                <c:pt idx="0">
                  <c:v>1</c:v>
                </c:pt>
                <c:pt idx="1">
                  <c:v>0.16666666666666666</c:v>
                </c:pt>
                <c:pt idx="2">
                  <c:v>0.14583333333333331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2319-425E-ADB4-6B1C7D2A55E5}"/>
            </c:ext>
          </c:extLst>
        </c:ser>
        <c:ser>
          <c:idx val="19"/>
          <c:order val="19"/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'Sheet1 (2)'!$K$22:$N$22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'Sheet1 (2)'!$K$42:$N$42</c:f>
              <c:numCache>
                <c:formatCode>General</c:formatCode>
                <c:ptCount val="4"/>
                <c:pt idx="0">
                  <c:v>1</c:v>
                </c:pt>
                <c:pt idx="1">
                  <c:v>0.16666666666666666</c:v>
                </c:pt>
                <c:pt idx="2">
                  <c:v>0.14583333333333331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2319-425E-ADB4-6B1C7D2A55E5}"/>
            </c:ext>
          </c:extLst>
        </c:ser>
        <c:ser>
          <c:idx val="20"/>
          <c:order val="20"/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'Sheet1 (2)'!$K$22:$N$22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'Sheet1 (2)'!$K$43:$N$43</c:f>
              <c:numCache>
                <c:formatCode>General</c:formatCode>
                <c:ptCount val="4"/>
                <c:pt idx="0">
                  <c:v>1</c:v>
                </c:pt>
                <c:pt idx="1">
                  <c:v>0.16666666666666666</c:v>
                </c:pt>
                <c:pt idx="2">
                  <c:v>0.14583333333333331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2319-425E-ADB4-6B1C7D2A55E5}"/>
            </c:ext>
          </c:extLst>
        </c:ser>
        <c:ser>
          <c:idx val="21"/>
          <c:order val="21"/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'Sheet1 (2)'!$K$22:$N$22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'Sheet1 (2)'!$K$44:$N$44</c:f>
              <c:numCache>
                <c:formatCode>General</c:formatCode>
                <c:ptCount val="4"/>
                <c:pt idx="0">
                  <c:v>1</c:v>
                </c:pt>
                <c:pt idx="1">
                  <c:v>0.16666666666666666</c:v>
                </c:pt>
                <c:pt idx="2">
                  <c:v>8.3333333333333329E-2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2319-425E-ADB4-6B1C7D2A55E5}"/>
            </c:ext>
          </c:extLst>
        </c:ser>
        <c:ser>
          <c:idx val="22"/>
          <c:order val="22"/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'Sheet1 (2)'!$K$22:$N$22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'Sheet1 (2)'!$K$45:$N$45</c:f>
              <c:numCache>
                <c:formatCode>General</c:formatCode>
                <c:ptCount val="4"/>
                <c:pt idx="0">
                  <c:v>1</c:v>
                </c:pt>
                <c:pt idx="1">
                  <c:v>0.16666666666666666</c:v>
                </c:pt>
                <c:pt idx="2">
                  <c:v>8.3333333333333329E-2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2319-425E-ADB4-6B1C7D2A55E5}"/>
            </c:ext>
          </c:extLst>
        </c:ser>
        <c:ser>
          <c:idx val="23"/>
          <c:order val="23"/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'Sheet1 (2)'!$K$22:$N$22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'Sheet1 (2)'!$K$46:$N$46</c:f>
              <c:numCache>
                <c:formatCode>General</c:formatCode>
                <c:ptCount val="4"/>
                <c:pt idx="0">
                  <c:v>1</c:v>
                </c:pt>
                <c:pt idx="1">
                  <c:v>0.16666666666666666</c:v>
                </c:pt>
                <c:pt idx="2">
                  <c:v>8.3333333333333329E-2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2319-425E-ADB4-6B1C7D2A55E5}"/>
            </c:ext>
          </c:extLst>
        </c:ser>
        <c:ser>
          <c:idx val="24"/>
          <c:order val="24"/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'Sheet1 (2)'!$K$22:$N$22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'Sheet1 (2)'!$K$47:$N$47</c:f>
              <c:numCache>
                <c:formatCode>General</c:formatCode>
                <c:ptCount val="4"/>
                <c:pt idx="0">
                  <c:v>1</c:v>
                </c:pt>
                <c:pt idx="1">
                  <c:v>0.16666666666666666</c:v>
                </c:pt>
                <c:pt idx="2">
                  <c:v>2.0833333333333332E-2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2319-425E-ADB4-6B1C7D2A55E5}"/>
            </c:ext>
          </c:extLst>
        </c:ser>
        <c:ser>
          <c:idx val="25"/>
          <c:order val="25"/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'Sheet1 (2)'!$K$22:$N$22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'Sheet1 (2)'!$K$48:$N$48</c:f>
              <c:numCache>
                <c:formatCode>General</c:formatCode>
                <c:ptCount val="4"/>
                <c:pt idx="0">
                  <c:v>1</c:v>
                </c:pt>
                <c:pt idx="1">
                  <c:v>0.16666666666666666</c:v>
                </c:pt>
                <c:pt idx="2">
                  <c:v>2.0833333333333332E-2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2319-425E-ADB4-6B1C7D2A55E5}"/>
            </c:ext>
          </c:extLst>
        </c:ser>
        <c:ser>
          <c:idx val="26"/>
          <c:order val="26"/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'Sheet1 (2)'!$K$22:$N$22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'Sheet1 (2)'!$K$49:$N$49</c:f>
              <c:numCache>
                <c:formatCode>General</c:formatCode>
                <c:ptCount val="4"/>
                <c:pt idx="0">
                  <c:v>1</c:v>
                </c:pt>
                <c:pt idx="1">
                  <c:v>0.16666666666666666</c:v>
                </c:pt>
                <c:pt idx="2">
                  <c:v>2.0833333333333332E-2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2319-425E-ADB4-6B1C7D2A55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1545080"/>
        <c:axId val="441545408"/>
      </c:scatterChart>
      <c:valAx>
        <c:axId val="441545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545408"/>
        <c:crosses val="autoZero"/>
        <c:crossBetween val="midCat"/>
      </c:valAx>
      <c:valAx>
        <c:axId val="44154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545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'cumulative multiplier'!$J$5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'cumulative multiplier'!$K$4:$N$4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'cumulative multiplier'!$K$5:$N$5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0.73513031855647137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7E-4C5B-AD93-38C175EFB200}"/>
            </c:ext>
          </c:extLst>
        </c:ser>
        <c:ser>
          <c:idx val="1"/>
          <c:order val="1"/>
          <c:tx>
            <c:strRef>
              <c:f>'cumulative multiplier'!$J$6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'cumulative multiplier'!$K$4:$N$4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'cumulative multiplier'!$K$6:$N$6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0.73513031855647137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7E-4C5B-AD93-38C175EFB200}"/>
            </c:ext>
          </c:extLst>
        </c:ser>
        <c:ser>
          <c:idx val="2"/>
          <c:order val="2"/>
          <c:tx>
            <c:strRef>
              <c:f>'cumulative multiplier'!$J$7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'cumulative multiplier'!$K$4:$N$4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'cumulative multiplier'!$K$7:$N$7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0.2462686567164179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7E-4C5B-AD93-38C175EFB200}"/>
            </c:ext>
          </c:extLst>
        </c:ser>
        <c:ser>
          <c:idx val="3"/>
          <c:order val="3"/>
          <c:tx>
            <c:strRef>
              <c:f>'cumulative multiplier'!$J$8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'cumulative multiplier'!$K$4:$N$4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'cumulative multiplier'!$K$8:$N$8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0.2462686567164179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7E-4C5B-AD93-38C175EFB200}"/>
            </c:ext>
          </c:extLst>
        </c:ser>
        <c:ser>
          <c:idx val="4"/>
          <c:order val="4"/>
          <c:tx>
            <c:strRef>
              <c:f>'cumulative multiplier'!$J$9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'cumulative multiplier'!$K$4:$N$4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'cumulative multiplier'!$K$9:$N$9</c:f>
              <c:numCache>
                <c:formatCode>General</c:formatCode>
                <c:ptCount val="4"/>
                <c:pt idx="0">
                  <c:v>1</c:v>
                </c:pt>
                <c:pt idx="1">
                  <c:v>0.33500000000000002</c:v>
                </c:pt>
                <c:pt idx="2">
                  <c:v>0.2462686567164179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7E-4C5B-AD93-38C175EFB200}"/>
            </c:ext>
          </c:extLst>
        </c:ser>
        <c:ser>
          <c:idx val="5"/>
          <c:order val="5"/>
          <c:tx>
            <c:strRef>
              <c:f>'cumulative multiplier'!$J$10</c:f>
              <c:strCache>
                <c:ptCount val="1"/>
                <c:pt idx="0">
                  <c:v>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'cumulative multiplier'!$K$4:$N$4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'cumulative multiplier'!$K$10:$N$10</c:f>
              <c:numCache>
                <c:formatCode>General</c:formatCode>
                <c:ptCount val="4"/>
                <c:pt idx="0">
                  <c:v>1</c:v>
                </c:pt>
                <c:pt idx="1">
                  <c:v>0.33500000000000002</c:v>
                </c:pt>
                <c:pt idx="2">
                  <c:v>0.2462686567164179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57E-4C5B-AD93-38C175EFB200}"/>
            </c:ext>
          </c:extLst>
        </c:ser>
        <c:ser>
          <c:idx val="6"/>
          <c:order val="6"/>
          <c:tx>
            <c:strRef>
              <c:f>'cumulative multiplier'!$J$11</c:f>
              <c:strCache>
                <c:ptCount val="1"/>
                <c:pt idx="0">
                  <c:v>7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'cumulative multiplier'!$K$4:$N$4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'cumulative multiplier'!$K$11:$N$11</c:f>
              <c:numCache>
                <c:formatCode>General</c:formatCode>
                <c:ptCount val="4"/>
                <c:pt idx="0">
                  <c:v>1</c:v>
                </c:pt>
                <c:pt idx="1">
                  <c:v>0.33500000000000002</c:v>
                </c:pt>
                <c:pt idx="2">
                  <c:v>8.2500000000000004E-2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57E-4C5B-AD93-38C175EFB200}"/>
            </c:ext>
          </c:extLst>
        </c:ser>
        <c:ser>
          <c:idx val="7"/>
          <c:order val="7"/>
          <c:tx>
            <c:strRef>
              <c:f>'cumulative multiplier'!$J$12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'cumulative multiplier'!$K$4:$N$4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'cumulative multiplier'!$K$12:$N$12</c:f>
              <c:numCache>
                <c:formatCode>General</c:formatCode>
                <c:ptCount val="4"/>
                <c:pt idx="0">
                  <c:v>1</c:v>
                </c:pt>
                <c:pt idx="1">
                  <c:v>0.33500000000000002</c:v>
                </c:pt>
                <c:pt idx="2">
                  <c:v>8.2500000000000004E-2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57E-4C5B-AD93-38C175EFB2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562472"/>
        <c:axId val="518563784"/>
      </c:scatterChart>
      <c:valAx>
        <c:axId val="518562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563784"/>
        <c:crosses val="autoZero"/>
        <c:crossBetween val="midCat"/>
      </c:valAx>
      <c:valAx>
        <c:axId val="518563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562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'cumulative multiplier'!$K$22:$N$22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'cumulative multiplier'!$K$23:$N$23</c:f>
              <c:numCache>
                <c:formatCode>General</c:formatCode>
                <c:ptCount val="4"/>
                <c:pt idx="0">
                  <c:v>1</c:v>
                </c:pt>
                <c:pt idx="1">
                  <c:v>0.99783200000000005</c:v>
                </c:pt>
                <c:pt idx="2">
                  <c:v>0.74525932800000005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86-4FF2-8A24-2703CF794CFB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'cumulative multiplier'!$K$22:$N$22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'cumulative multiplier'!$K$24:$N$24</c:f>
              <c:numCache>
                <c:formatCode>General</c:formatCode>
                <c:ptCount val="4"/>
                <c:pt idx="0">
                  <c:v>1</c:v>
                </c:pt>
                <c:pt idx="1">
                  <c:v>0.99783200000000005</c:v>
                </c:pt>
                <c:pt idx="2">
                  <c:v>0.74525932800000005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86-4FF2-8A24-2703CF794CFB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'cumulative multiplier'!$K$22:$N$22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'cumulative multiplier'!$K$25:$N$25</c:f>
              <c:numCache>
                <c:formatCode>General</c:formatCode>
                <c:ptCount val="4"/>
                <c:pt idx="0">
                  <c:v>1</c:v>
                </c:pt>
                <c:pt idx="1">
                  <c:v>0.99783200000000005</c:v>
                </c:pt>
                <c:pt idx="2">
                  <c:v>0.74525932800000005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386-4FF2-8A24-2703CF794CFB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'cumulative multiplier'!$K$22:$N$22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'cumulative multiplier'!$K$26:$N$26</c:f>
              <c:numCache>
                <c:formatCode>General</c:formatCode>
                <c:ptCount val="4"/>
                <c:pt idx="0">
                  <c:v>1</c:v>
                </c:pt>
                <c:pt idx="1">
                  <c:v>0.99783200000000005</c:v>
                </c:pt>
                <c:pt idx="2">
                  <c:v>0.498168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386-4FF2-8A24-2703CF794CFB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'cumulative multiplier'!$K$22:$N$22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'cumulative multiplier'!$K$27:$N$27</c:f>
              <c:numCache>
                <c:formatCode>General</c:formatCode>
                <c:ptCount val="4"/>
                <c:pt idx="0">
                  <c:v>1</c:v>
                </c:pt>
                <c:pt idx="1">
                  <c:v>0.99783200000000005</c:v>
                </c:pt>
                <c:pt idx="2">
                  <c:v>0.498168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386-4FF2-8A24-2703CF794CFB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'cumulative multiplier'!$K$22:$N$22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'cumulative multiplier'!$K$28:$N$28</c:f>
              <c:numCache>
                <c:formatCode>General</c:formatCode>
                <c:ptCount val="4"/>
                <c:pt idx="0">
                  <c:v>1</c:v>
                </c:pt>
                <c:pt idx="1">
                  <c:v>0.99783200000000005</c:v>
                </c:pt>
                <c:pt idx="2">
                  <c:v>0.498168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386-4FF2-8A24-2703CF794CFB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'cumulative multiplier'!$K$22:$N$22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'cumulative multiplier'!$K$29:$N$29</c:f>
              <c:numCache>
                <c:formatCode>General</c:formatCode>
                <c:ptCount val="4"/>
                <c:pt idx="0">
                  <c:v>1</c:v>
                </c:pt>
                <c:pt idx="1">
                  <c:v>0.99783200000000005</c:v>
                </c:pt>
                <c:pt idx="2">
                  <c:v>0.249084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386-4FF2-8A24-2703CF794CFB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'cumulative multiplier'!$K$22:$N$22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'cumulative multiplier'!$K$30:$N$30</c:f>
              <c:numCache>
                <c:formatCode>General</c:formatCode>
                <c:ptCount val="4"/>
                <c:pt idx="0">
                  <c:v>1</c:v>
                </c:pt>
                <c:pt idx="1">
                  <c:v>0.99783200000000005</c:v>
                </c:pt>
                <c:pt idx="2">
                  <c:v>0.249084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386-4FF2-8A24-2703CF794CFB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'cumulative multiplier'!$K$22:$N$22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'cumulative multiplier'!$K$31:$N$31</c:f>
              <c:numCache>
                <c:formatCode>General</c:formatCode>
                <c:ptCount val="4"/>
                <c:pt idx="0">
                  <c:v>1</c:v>
                </c:pt>
                <c:pt idx="1">
                  <c:v>0.99783200000000005</c:v>
                </c:pt>
                <c:pt idx="2">
                  <c:v>0.249084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386-4FF2-8A24-2703CF794CFB}"/>
            </c:ext>
          </c:extLst>
        </c:ser>
        <c:ser>
          <c:idx val="9"/>
          <c:order val="9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'cumulative multiplier'!$K$22:$N$22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'cumulative multiplier'!$K$32:$N$32</c:f>
              <c:numCache>
                <c:formatCode>General</c:formatCode>
                <c:ptCount val="4"/>
                <c:pt idx="0">
                  <c:v>1</c:v>
                </c:pt>
                <c:pt idx="1">
                  <c:v>0.66700000000000004</c:v>
                </c:pt>
                <c:pt idx="2">
                  <c:v>0.498168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F386-4FF2-8A24-2703CF794CFB}"/>
            </c:ext>
          </c:extLst>
        </c:ser>
        <c:ser>
          <c:idx val="10"/>
          <c:order val="10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'cumulative multiplier'!$K$22:$N$22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'cumulative multiplier'!$K$33:$N$33</c:f>
              <c:numCache>
                <c:formatCode>General</c:formatCode>
                <c:ptCount val="4"/>
                <c:pt idx="0">
                  <c:v>1</c:v>
                </c:pt>
                <c:pt idx="1">
                  <c:v>0.66700000000000004</c:v>
                </c:pt>
                <c:pt idx="2">
                  <c:v>0.498168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F386-4FF2-8A24-2703CF794CFB}"/>
            </c:ext>
          </c:extLst>
        </c:ser>
        <c:ser>
          <c:idx val="11"/>
          <c:order val="11"/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'cumulative multiplier'!$K$22:$N$22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'cumulative multiplier'!$K$34:$N$34</c:f>
              <c:numCache>
                <c:formatCode>General</c:formatCode>
                <c:ptCount val="4"/>
                <c:pt idx="0">
                  <c:v>1</c:v>
                </c:pt>
                <c:pt idx="1">
                  <c:v>0.66700000000000004</c:v>
                </c:pt>
                <c:pt idx="2">
                  <c:v>0.498168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F386-4FF2-8A24-2703CF794CFB}"/>
            </c:ext>
          </c:extLst>
        </c:ser>
        <c:ser>
          <c:idx val="12"/>
          <c:order val="12"/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'cumulative multiplier'!$K$22:$N$22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'cumulative multiplier'!$K$35:$N$35</c:f>
              <c:numCache>
                <c:formatCode>General</c:formatCode>
                <c:ptCount val="4"/>
                <c:pt idx="0">
                  <c:v>1</c:v>
                </c:pt>
                <c:pt idx="1">
                  <c:v>0.66700000000000004</c:v>
                </c:pt>
                <c:pt idx="2">
                  <c:v>0.33300000000000002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386-4FF2-8A24-2703CF794CFB}"/>
            </c:ext>
          </c:extLst>
        </c:ser>
        <c:ser>
          <c:idx val="13"/>
          <c:order val="13"/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'cumulative multiplier'!$K$22:$N$22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'cumulative multiplier'!$K$36:$N$36</c:f>
              <c:numCache>
                <c:formatCode>General</c:formatCode>
                <c:ptCount val="4"/>
                <c:pt idx="0">
                  <c:v>1</c:v>
                </c:pt>
                <c:pt idx="1">
                  <c:v>0.66700000000000004</c:v>
                </c:pt>
                <c:pt idx="2">
                  <c:v>0.33300000000000002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386-4FF2-8A24-2703CF794CFB}"/>
            </c:ext>
          </c:extLst>
        </c:ser>
        <c:ser>
          <c:idx val="14"/>
          <c:order val="14"/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'cumulative multiplier'!$K$22:$N$22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'cumulative multiplier'!$K$37:$N$37</c:f>
              <c:numCache>
                <c:formatCode>General</c:formatCode>
                <c:ptCount val="4"/>
                <c:pt idx="0">
                  <c:v>1</c:v>
                </c:pt>
                <c:pt idx="1">
                  <c:v>0.66700000000000004</c:v>
                </c:pt>
                <c:pt idx="2">
                  <c:v>0.33300000000000002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F386-4FF2-8A24-2703CF794CFB}"/>
            </c:ext>
          </c:extLst>
        </c:ser>
        <c:ser>
          <c:idx val="15"/>
          <c:order val="15"/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'cumulative multiplier'!$K$22:$N$22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'cumulative multiplier'!$K$38:$N$38</c:f>
              <c:numCache>
                <c:formatCode>General</c:formatCode>
                <c:ptCount val="4"/>
                <c:pt idx="0">
                  <c:v>1</c:v>
                </c:pt>
                <c:pt idx="1">
                  <c:v>0.66700000000000004</c:v>
                </c:pt>
                <c:pt idx="2">
                  <c:v>0.16650000000000001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F386-4FF2-8A24-2703CF794CFB}"/>
            </c:ext>
          </c:extLst>
        </c:ser>
        <c:ser>
          <c:idx val="16"/>
          <c:order val="16"/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'cumulative multiplier'!$K$22:$N$22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'cumulative multiplier'!$K$39:$N$39</c:f>
              <c:numCache>
                <c:formatCode>General</c:formatCode>
                <c:ptCount val="4"/>
                <c:pt idx="0">
                  <c:v>1</c:v>
                </c:pt>
                <c:pt idx="1">
                  <c:v>0.66700000000000004</c:v>
                </c:pt>
                <c:pt idx="2">
                  <c:v>0.16650000000000001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386-4FF2-8A24-2703CF794CFB}"/>
            </c:ext>
          </c:extLst>
        </c:ser>
        <c:ser>
          <c:idx val="17"/>
          <c:order val="17"/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'cumulative multiplier'!$K$22:$N$22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'cumulative multiplier'!$K$40:$N$40</c:f>
              <c:numCache>
                <c:formatCode>General</c:formatCode>
                <c:ptCount val="4"/>
                <c:pt idx="0">
                  <c:v>1</c:v>
                </c:pt>
                <c:pt idx="1">
                  <c:v>0.66700000000000004</c:v>
                </c:pt>
                <c:pt idx="2">
                  <c:v>0.16650000000000001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F386-4FF2-8A24-2703CF794CFB}"/>
            </c:ext>
          </c:extLst>
        </c:ser>
        <c:ser>
          <c:idx val="18"/>
          <c:order val="18"/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'cumulative multiplier'!$K$22:$N$22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'cumulative multiplier'!$K$41:$N$41</c:f>
              <c:numCache>
                <c:formatCode>General</c:formatCode>
                <c:ptCount val="4"/>
                <c:pt idx="0">
                  <c:v>1</c:v>
                </c:pt>
                <c:pt idx="1">
                  <c:v>0.33350000000000002</c:v>
                </c:pt>
                <c:pt idx="2">
                  <c:v>0.249084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F386-4FF2-8A24-2703CF794CFB}"/>
            </c:ext>
          </c:extLst>
        </c:ser>
        <c:ser>
          <c:idx val="19"/>
          <c:order val="19"/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'cumulative multiplier'!$K$22:$N$22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'cumulative multiplier'!$K$42:$N$42</c:f>
              <c:numCache>
                <c:formatCode>General</c:formatCode>
                <c:ptCount val="4"/>
                <c:pt idx="0">
                  <c:v>1</c:v>
                </c:pt>
                <c:pt idx="1">
                  <c:v>0.33350000000000002</c:v>
                </c:pt>
                <c:pt idx="2">
                  <c:v>0.249084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F386-4FF2-8A24-2703CF794CFB}"/>
            </c:ext>
          </c:extLst>
        </c:ser>
        <c:ser>
          <c:idx val="20"/>
          <c:order val="20"/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'cumulative multiplier'!$K$22:$N$22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'cumulative multiplier'!$K$43:$N$43</c:f>
              <c:numCache>
                <c:formatCode>General</c:formatCode>
                <c:ptCount val="4"/>
                <c:pt idx="0">
                  <c:v>1</c:v>
                </c:pt>
                <c:pt idx="1">
                  <c:v>0.33350000000000002</c:v>
                </c:pt>
                <c:pt idx="2">
                  <c:v>0.249084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F386-4FF2-8A24-2703CF794CFB}"/>
            </c:ext>
          </c:extLst>
        </c:ser>
        <c:ser>
          <c:idx val="21"/>
          <c:order val="21"/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'cumulative multiplier'!$K$22:$N$22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'cumulative multiplier'!$K$44:$N$44</c:f>
              <c:numCache>
                <c:formatCode>General</c:formatCode>
                <c:ptCount val="4"/>
                <c:pt idx="0">
                  <c:v>1</c:v>
                </c:pt>
                <c:pt idx="1">
                  <c:v>0.33350000000000002</c:v>
                </c:pt>
                <c:pt idx="2">
                  <c:v>0.16650000000000001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F386-4FF2-8A24-2703CF794CFB}"/>
            </c:ext>
          </c:extLst>
        </c:ser>
        <c:ser>
          <c:idx val="22"/>
          <c:order val="22"/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'cumulative multiplier'!$K$22:$N$22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'cumulative multiplier'!$K$45:$N$45</c:f>
              <c:numCache>
                <c:formatCode>General</c:formatCode>
                <c:ptCount val="4"/>
                <c:pt idx="0">
                  <c:v>1</c:v>
                </c:pt>
                <c:pt idx="1">
                  <c:v>0.33350000000000002</c:v>
                </c:pt>
                <c:pt idx="2">
                  <c:v>0.16650000000000001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F386-4FF2-8A24-2703CF794CFB}"/>
            </c:ext>
          </c:extLst>
        </c:ser>
        <c:ser>
          <c:idx val="23"/>
          <c:order val="23"/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'cumulative multiplier'!$K$22:$N$22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'cumulative multiplier'!$K$46:$N$46</c:f>
              <c:numCache>
                <c:formatCode>General</c:formatCode>
                <c:ptCount val="4"/>
                <c:pt idx="0">
                  <c:v>1</c:v>
                </c:pt>
                <c:pt idx="1">
                  <c:v>0.33350000000000002</c:v>
                </c:pt>
                <c:pt idx="2">
                  <c:v>0.16650000000000001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F386-4FF2-8A24-2703CF794CFB}"/>
            </c:ext>
          </c:extLst>
        </c:ser>
        <c:ser>
          <c:idx val="24"/>
          <c:order val="24"/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'cumulative multiplier'!$K$22:$N$22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'cumulative multiplier'!$K$47:$N$47</c:f>
              <c:numCache>
                <c:formatCode>General</c:formatCode>
                <c:ptCount val="4"/>
                <c:pt idx="0">
                  <c:v>1</c:v>
                </c:pt>
                <c:pt idx="1">
                  <c:v>0.33350000000000002</c:v>
                </c:pt>
                <c:pt idx="2">
                  <c:v>8.3250000000000005E-2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F386-4FF2-8A24-2703CF794CFB}"/>
            </c:ext>
          </c:extLst>
        </c:ser>
        <c:ser>
          <c:idx val="25"/>
          <c:order val="25"/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'cumulative multiplier'!$K$22:$N$22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'cumulative multiplier'!$K$48:$N$48</c:f>
              <c:numCache>
                <c:formatCode>General</c:formatCode>
                <c:ptCount val="4"/>
                <c:pt idx="0">
                  <c:v>1</c:v>
                </c:pt>
                <c:pt idx="1">
                  <c:v>0.33350000000000002</c:v>
                </c:pt>
                <c:pt idx="2">
                  <c:v>8.3250000000000005E-2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F386-4FF2-8A24-2703CF794CFB}"/>
            </c:ext>
          </c:extLst>
        </c:ser>
        <c:ser>
          <c:idx val="26"/>
          <c:order val="26"/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'cumulative multiplier'!$K$22:$N$22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'cumulative multiplier'!$K$49:$N$49</c:f>
              <c:numCache>
                <c:formatCode>General</c:formatCode>
                <c:ptCount val="4"/>
                <c:pt idx="0">
                  <c:v>1</c:v>
                </c:pt>
                <c:pt idx="1">
                  <c:v>0.33350000000000002</c:v>
                </c:pt>
                <c:pt idx="2">
                  <c:v>8.3250000000000005E-2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F386-4FF2-8A24-2703CF794C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1545080"/>
        <c:axId val="441545408"/>
      </c:scatterChart>
      <c:valAx>
        <c:axId val="441545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545408"/>
        <c:crosses val="autoZero"/>
        <c:crossBetween val="midCat"/>
      </c:valAx>
      <c:valAx>
        <c:axId val="44154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545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'basic multiplier'!$J$5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'basic multiplier'!$K$4:$N$4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'basic multiplier'!$K$5:$N$5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0.73513031855647137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09-4E98-8189-FBF5017902C8}"/>
            </c:ext>
          </c:extLst>
        </c:ser>
        <c:ser>
          <c:idx val="1"/>
          <c:order val="1"/>
          <c:tx>
            <c:strRef>
              <c:f>'basic multiplier'!$J$6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'basic multiplier'!$K$4:$N$4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'basic multiplier'!$K$6:$N$6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0.73513031855647137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09-4E98-8189-FBF5017902C8}"/>
            </c:ext>
          </c:extLst>
        </c:ser>
        <c:ser>
          <c:idx val="2"/>
          <c:order val="2"/>
          <c:tx>
            <c:strRef>
              <c:f>'basic multiplier'!$J$7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'basic multiplier'!$K$4:$N$4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'basic multiplier'!$K$7:$N$7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0.2462686567164179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C09-4E98-8189-FBF5017902C8}"/>
            </c:ext>
          </c:extLst>
        </c:ser>
        <c:ser>
          <c:idx val="3"/>
          <c:order val="3"/>
          <c:tx>
            <c:strRef>
              <c:f>'basic multiplier'!$J$8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'basic multiplier'!$K$4:$N$4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'basic multiplier'!$K$8:$N$8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0.2462686567164179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C09-4E98-8189-FBF5017902C8}"/>
            </c:ext>
          </c:extLst>
        </c:ser>
        <c:ser>
          <c:idx val="4"/>
          <c:order val="4"/>
          <c:tx>
            <c:strRef>
              <c:f>'basic multiplier'!$J$9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'basic multiplier'!$K$4:$N$4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'basic multiplier'!$K$9:$N$9</c:f>
              <c:numCache>
                <c:formatCode>General</c:formatCode>
                <c:ptCount val="4"/>
                <c:pt idx="0">
                  <c:v>1</c:v>
                </c:pt>
                <c:pt idx="1">
                  <c:v>0.33500000000000002</c:v>
                </c:pt>
                <c:pt idx="2">
                  <c:v>0.2462686567164179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C09-4E98-8189-FBF5017902C8}"/>
            </c:ext>
          </c:extLst>
        </c:ser>
        <c:ser>
          <c:idx val="5"/>
          <c:order val="5"/>
          <c:tx>
            <c:strRef>
              <c:f>'basic multiplier'!$J$10</c:f>
              <c:strCache>
                <c:ptCount val="1"/>
                <c:pt idx="0">
                  <c:v>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'basic multiplier'!$K$4:$N$4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'basic multiplier'!$K$10:$N$10</c:f>
              <c:numCache>
                <c:formatCode>General</c:formatCode>
                <c:ptCount val="4"/>
                <c:pt idx="0">
                  <c:v>1</c:v>
                </c:pt>
                <c:pt idx="1">
                  <c:v>0.33500000000000002</c:v>
                </c:pt>
                <c:pt idx="2">
                  <c:v>0.2462686567164179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C09-4E98-8189-FBF5017902C8}"/>
            </c:ext>
          </c:extLst>
        </c:ser>
        <c:ser>
          <c:idx val="6"/>
          <c:order val="6"/>
          <c:tx>
            <c:strRef>
              <c:f>'basic multiplier'!$J$11</c:f>
              <c:strCache>
                <c:ptCount val="1"/>
                <c:pt idx="0">
                  <c:v>7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'basic multiplier'!$K$4:$N$4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'basic multiplier'!$K$11:$N$11</c:f>
              <c:numCache>
                <c:formatCode>General</c:formatCode>
                <c:ptCount val="4"/>
                <c:pt idx="0">
                  <c:v>1</c:v>
                </c:pt>
                <c:pt idx="1">
                  <c:v>0.33500000000000002</c:v>
                </c:pt>
                <c:pt idx="2">
                  <c:v>8.2500000000000004E-2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C09-4E98-8189-FBF5017902C8}"/>
            </c:ext>
          </c:extLst>
        </c:ser>
        <c:ser>
          <c:idx val="7"/>
          <c:order val="7"/>
          <c:tx>
            <c:strRef>
              <c:f>'basic multiplier'!$J$12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'basic multiplier'!$K$4:$N$4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'basic multiplier'!$K$12:$N$12</c:f>
              <c:numCache>
                <c:formatCode>General</c:formatCode>
                <c:ptCount val="4"/>
                <c:pt idx="0">
                  <c:v>1</c:v>
                </c:pt>
                <c:pt idx="1">
                  <c:v>0.33500000000000002</c:v>
                </c:pt>
                <c:pt idx="2">
                  <c:v>8.2500000000000004E-2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C09-4E98-8189-FBF5017902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562472"/>
        <c:axId val="518563784"/>
      </c:scatterChart>
      <c:valAx>
        <c:axId val="518562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563784"/>
        <c:crosses val="autoZero"/>
        <c:crossBetween val="midCat"/>
      </c:valAx>
      <c:valAx>
        <c:axId val="518563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562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'basic multiplier'!$K$22:$N$22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'basic multiplier'!$K$23:$N$23</c:f>
              <c:numCache>
                <c:formatCode>General</c:formatCode>
                <c:ptCount val="4"/>
                <c:pt idx="0">
                  <c:v>1</c:v>
                </c:pt>
                <c:pt idx="1">
                  <c:v>1.1666666666666665</c:v>
                </c:pt>
                <c:pt idx="2">
                  <c:v>0.58333333333333326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AA-457E-875F-C8B61F83F16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'basic multiplier'!$K$22:$N$22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'basic multiplier'!$K$24:$N$24</c:f>
              <c:numCache>
                <c:formatCode>General</c:formatCode>
                <c:ptCount val="4"/>
                <c:pt idx="0">
                  <c:v>1</c:v>
                </c:pt>
                <c:pt idx="1">
                  <c:v>1.1666666666666665</c:v>
                </c:pt>
                <c:pt idx="2">
                  <c:v>0.58333333333333326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6AA-457E-875F-C8B61F83F167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'basic multiplier'!$K$22:$N$22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'basic multiplier'!$K$25:$N$25</c:f>
              <c:numCache>
                <c:formatCode>General</c:formatCode>
                <c:ptCount val="4"/>
                <c:pt idx="0">
                  <c:v>1</c:v>
                </c:pt>
                <c:pt idx="1">
                  <c:v>1.1666666666666665</c:v>
                </c:pt>
                <c:pt idx="2">
                  <c:v>0.58333333333333326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6AA-457E-875F-C8B61F83F167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'basic multiplier'!$K$22:$N$22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'basic multiplier'!$K$26:$N$26</c:f>
              <c:numCache>
                <c:formatCode>General</c:formatCode>
                <c:ptCount val="4"/>
                <c:pt idx="0">
                  <c:v>1</c:v>
                </c:pt>
                <c:pt idx="1">
                  <c:v>1.1666666666666665</c:v>
                </c:pt>
                <c:pt idx="2">
                  <c:v>0.33333333333333331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6AA-457E-875F-C8B61F83F167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'basic multiplier'!$K$22:$N$22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'basic multiplier'!$K$27:$N$27</c:f>
              <c:numCache>
                <c:formatCode>General</c:formatCode>
                <c:ptCount val="4"/>
                <c:pt idx="0">
                  <c:v>1</c:v>
                </c:pt>
                <c:pt idx="1">
                  <c:v>1.1666666666666665</c:v>
                </c:pt>
                <c:pt idx="2">
                  <c:v>0.33333333333333331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6AA-457E-875F-C8B61F83F167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'basic multiplier'!$K$22:$N$22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'basic multiplier'!$K$28:$N$28</c:f>
              <c:numCache>
                <c:formatCode>General</c:formatCode>
                <c:ptCount val="4"/>
                <c:pt idx="0">
                  <c:v>1</c:v>
                </c:pt>
                <c:pt idx="1">
                  <c:v>1.1666666666666665</c:v>
                </c:pt>
                <c:pt idx="2">
                  <c:v>0.33333333333333331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6AA-457E-875F-C8B61F83F167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'basic multiplier'!$K$22:$N$22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'basic multiplier'!$K$29:$N$29</c:f>
              <c:numCache>
                <c:formatCode>General</c:formatCode>
                <c:ptCount val="4"/>
                <c:pt idx="0">
                  <c:v>1</c:v>
                </c:pt>
                <c:pt idx="1">
                  <c:v>1.1666666666666665</c:v>
                </c:pt>
                <c:pt idx="2">
                  <c:v>8.3333333333333329E-2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6AA-457E-875F-C8B61F83F167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'basic multiplier'!$K$22:$N$22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'basic multiplier'!$K$30:$N$30</c:f>
              <c:numCache>
                <c:formatCode>General</c:formatCode>
                <c:ptCount val="4"/>
                <c:pt idx="0">
                  <c:v>1</c:v>
                </c:pt>
                <c:pt idx="1">
                  <c:v>1.1666666666666665</c:v>
                </c:pt>
                <c:pt idx="2">
                  <c:v>8.3333333333333329E-2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6AA-457E-875F-C8B61F83F167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'basic multiplier'!$K$22:$N$22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'basic multiplier'!$K$31:$N$31</c:f>
              <c:numCache>
                <c:formatCode>General</c:formatCode>
                <c:ptCount val="4"/>
                <c:pt idx="0">
                  <c:v>1</c:v>
                </c:pt>
                <c:pt idx="1">
                  <c:v>1.1666666666666665</c:v>
                </c:pt>
                <c:pt idx="2">
                  <c:v>8.3333333333333329E-2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6AA-457E-875F-C8B61F83F167}"/>
            </c:ext>
          </c:extLst>
        </c:ser>
        <c:ser>
          <c:idx val="9"/>
          <c:order val="9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'basic multiplier'!$K$22:$N$22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'basic multiplier'!$K$32:$N$32</c:f>
              <c:numCache>
                <c:formatCode>General</c:formatCode>
                <c:ptCount val="4"/>
                <c:pt idx="0">
                  <c:v>1</c:v>
                </c:pt>
                <c:pt idx="1">
                  <c:v>0.66666666666666663</c:v>
                </c:pt>
                <c:pt idx="2">
                  <c:v>0.58333333333333326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6AA-457E-875F-C8B61F83F167}"/>
            </c:ext>
          </c:extLst>
        </c:ser>
        <c:ser>
          <c:idx val="10"/>
          <c:order val="10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'basic multiplier'!$K$22:$N$22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'basic multiplier'!$K$33:$N$33</c:f>
              <c:numCache>
                <c:formatCode>General</c:formatCode>
                <c:ptCount val="4"/>
                <c:pt idx="0">
                  <c:v>1</c:v>
                </c:pt>
                <c:pt idx="1">
                  <c:v>0.66666666666666663</c:v>
                </c:pt>
                <c:pt idx="2">
                  <c:v>0.58333333333333326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6AA-457E-875F-C8B61F83F167}"/>
            </c:ext>
          </c:extLst>
        </c:ser>
        <c:ser>
          <c:idx val="11"/>
          <c:order val="11"/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'basic multiplier'!$K$22:$N$22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'basic multiplier'!$K$34:$N$34</c:f>
              <c:numCache>
                <c:formatCode>General</c:formatCode>
                <c:ptCount val="4"/>
                <c:pt idx="0">
                  <c:v>1</c:v>
                </c:pt>
                <c:pt idx="1">
                  <c:v>0.66666666666666663</c:v>
                </c:pt>
                <c:pt idx="2">
                  <c:v>0.58333333333333326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6AA-457E-875F-C8B61F83F167}"/>
            </c:ext>
          </c:extLst>
        </c:ser>
        <c:ser>
          <c:idx val="12"/>
          <c:order val="12"/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'basic multiplier'!$K$22:$N$22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'basic multiplier'!$K$35:$N$35</c:f>
              <c:numCache>
                <c:formatCode>General</c:formatCode>
                <c:ptCount val="4"/>
                <c:pt idx="0">
                  <c:v>1</c:v>
                </c:pt>
                <c:pt idx="1">
                  <c:v>0.66666666666666663</c:v>
                </c:pt>
                <c:pt idx="2">
                  <c:v>0.33333333333333331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6AA-457E-875F-C8B61F83F167}"/>
            </c:ext>
          </c:extLst>
        </c:ser>
        <c:ser>
          <c:idx val="13"/>
          <c:order val="13"/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'basic multiplier'!$K$22:$N$22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'basic multiplier'!$K$36:$N$36</c:f>
              <c:numCache>
                <c:formatCode>General</c:formatCode>
                <c:ptCount val="4"/>
                <c:pt idx="0">
                  <c:v>1</c:v>
                </c:pt>
                <c:pt idx="1">
                  <c:v>0.66666666666666663</c:v>
                </c:pt>
                <c:pt idx="2">
                  <c:v>0.33333333333333331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6AA-457E-875F-C8B61F83F167}"/>
            </c:ext>
          </c:extLst>
        </c:ser>
        <c:ser>
          <c:idx val="14"/>
          <c:order val="14"/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'basic multiplier'!$K$22:$N$22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'basic multiplier'!$K$37:$N$37</c:f>
              <c:numCache>
                <c:formatCode>General</c:formatCode>
                <c:ptCount val="4"/>
                <c:pt idx="0">
                  <c:v>1</c:v>
                </c:pt>
                <c:pt idx="1">
                  <c:v>0.66666666666666663</c:v>
                </c:pt>
                <c:pt idx="2">
                  <c:v>0.33333333333333331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6AA-457E-875F-C8B61F83F167}"/>
            </c:ext>
          </c:extLst>
        </c:ser>
        <c:ser>
          <c:idx val="15"/>
          <c:order val="15"/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'basic multiplier'!$K$22:$N$22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'basic multiplier'!$K$38:$N$38</c:f>
              <c:numCache>
                <c:formatCode>General</c:formatCode>
                <c:ptCount val="4"/>
                <c:pt idx="0">
                  <c:v>1</c:v>
                </c:pt>
                <c:pt idx="1">
                  <c:v>0.66666666666666663</c:v>
                </c:pt>
                <c:pt idx="2">
                  <c:v>8.3333333333333329E-2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A6AA-457E-875F-C8B61F83F167}"/>
            </c:ext>
          </c:extLst>
        </c:ser>
        <c:ser>
          <c:idx val="16"/>
          <c:order val="16"/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'basic multiplier'!$K$22:$N$22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'basic multiplier'!$K$39:$N$39</c:f>
              <c:numCache>
                <c:formatCode>General</c:formatCode>
                <c:ptCount val="4"/>
                <c:pt idx="0">
                  <c:v>1</c:v>
                </c:pt>
                <c:pt idx="1">
                  <c:v>0.66666666666666663</c:v>
                </c:pt>
                <c:pt idx="2">
                  <c:v>8.3333333333333329E-2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A6AA-457E-875F-C8B61F83F167}"/>
            </c:ext>
          </c:extLst>
        </c:ser>
        <c:ser>
          <c:idx val="17"/>
          <c:order val="17"/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'basic multiplier'!$K$22:$N$22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'basic multiplier'!$K$40:$N$40</c:f>
              <c:numCache>
                <c:formatCode>General</c:formatCode>
                <c:ptCount val="4"/>
                <c:pt idx="0">
                  <c:v>1</c:v>
                </c:pt>
                <c:pt idx="1">
                  <c:v>0.66666666666666663</c:v>
                </c:pt>
                <c:pt idx="2">
                  <c:v>8.3333333333333329E-2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A6AA-457E-875F-C8B61F83F167}"/>
            </c:ext>
          </c:extLst>
        </c:ser>
        <c:ser>
          <c:idx val="18"/>
          <c:order val="18"/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'basic multiplier'!$K$22:$N$22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'basic multiplier'!$K$41:$N$41</c:f>
              <c:numCache>
                <c:formatCode>General</c:formatCode>
                <c:ptCount val="4"/>
                <c:pt idx="0">
                  <c:v>1</c:v>
                </c:pt>
                <c:pt idx="1">
                  <c:v>0.16666666666666666</c:v>
                </c:pt>
                <c:pt idx="2">
                  <c:v>0.58333333333333326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A6AA-457E-875F-C8B61F83F167}"/>
            </c:ext>
          </c:extLst>
        </c:ser>
        <c:ser>
          <c:idx val="19"/>
          <c:order val="19"/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'basic multiplier'!$K$22:$N$22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'basic multiplier'!$K$42:$N$42</c:f>
              <c:numCache>
                <c:formatCode>General</c:formatCode>
                <c:ptCount val="4"/>
                <c:pt idx="0">
                  <c:v>1</c:v>
                </c:pt>
                <c:pt idx="1">
                  <c:v>0.16666666666666666</c:v>
                </c:pt>
                <c:pt idx="2">
                  <c:v>0.58333333333333326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A6AA-457E-875F-C8B61F83F167}"/>
            </c:ext>
          </c:extLst>
        </c:ser>
        <c:ser>
          <c:idx val="20"/>
          <c:order val="20"/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'basic multiplier'!$K$22:$N$22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'basic multiplier'!$K$43:$N$43</c:f>
              <c:numCache>
                <c:formatCode>General</c:formatCode>
                <c:ptCount val="4"/>
                <c:pt idx="0">
                  <c:v>1</c:v>
                </c:pt>
                <c:pt idx="1">
                  <c:v>0.16666666666666666</c:v>
                </c:pt>
                <c:pt idx="2">
                  <c:v>0.58333333333333326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A6AA-457E-875F-C8B61F83F167}"/>
            </c:ext>
          </c:extLst>
        </c:ser>
        <c:ser>
          <c:idx val="21"/>
          <c:order val="21"/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'basic multiplier'!$K$22:$N$22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'basic multiplier'!$K$44:$N$44</c:f>
              <c:numCache>
                <c:formatCode>General</c:formatCode>
                <c:ptCount val="4"/>
                <c:pt idx="0">
                  <c:v>1</c:v>
                </c:pt>
                <c:pt idx="1">
                  <c:v>0.16666666666666666</c:v>
                </c:pt>
                <c:pt idx="2">
                  <c:v>0.33333333333333331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A6AA-457E-875F-C8B61F83F167}"/>
            </c:ext>
          </c:extLst>
        </c:ser>
        <c:ser>
          <c:idx val="22"/>
          <c:order val="22"/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'basic multiplier'!$K$22:$N$22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'basic multiplier'!$K$45:$N$45</c:f>
              <c:numCache>
                <c:formatCode>General</c:formatCode>
                <c:ptCount val="4"/>
                <c:pt idx="0">
                  <c:v>1</c:v>
                </c:pt>
                <c:pt idx="1">
                  <c:v>0.16666666666666666</c:v>
                </c:pt>
                <c:pt idx="2">
                  <c:v>0.33333333333333331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A6AA-457E-875F-C8B61F83F167}"/>
            </c:ext>
          </c:extLst>
        </c:ser>
        <c:ser>
          <c:idx val="23"/>
          <c:order val="23"/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'basic multiplier'!$K$22:$N$22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'basic multiplier'!$K$46:$N$46</c:f>
              <c:numCache>
                <c:formatCode>General</c:formatCode>
                <c:ptCount val="4"/>
                <c:pt idx="0">
                  <c:v>1</c:v>
                </c:pt>
                <c:pt idx="1">
                  <c:v>0.16666666666666666</c:v>
                </c:pt>
                <c:pt idx="2">
                  <c:v>0.33333333333333331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A6AA-457E-875F-C8B61F83F167}"/>
            </c:ext>
          </c:extLst>
        </c:ser>
        <c:ser>
          <c:idx val="24"/>
          <c:order val="24"/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'basic multiplier'!$K$22:$N$22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'basic multiplier'!$K$47:$N$47</c:f>
              <c:numCache>
                <c:formatCode>General</c:formatCode>
                <c:ptCount val="4"/>
                <c:pt idx="0">
                  <c:v>1</c:v>
                </c:pt>
                <c:pt idx="1">
                  <c:v>0.16666666666666666</c:v>
                </c:pt>
                <c:pt idx="2">
                  <c:v>8.3333333333333329E-2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A6AA-457E-875F-C8B61F83F167}"/>
            </c:ext>
          </c:extLst>
        </c:ser>
        <c:ser>
          <c:idx val="25"/>
          <c:order val="25"/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'basic multiplier'!$K$22:$N$22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'basic multiplier'!$K$48:$N$48</c:f>
              <c:numCache>
                <c:formatCode>General</c:formatCode>
                <c:ptCount val="4"/>
                <c:pt idx="0">
                  <c:v>1</c:v>
                </c:pt>
                <c:pt idx="1">
                  <c:v>0.16666666666666666</c:v>
                </c:pt>
                <c:pt idx="2">
                  <c:v>8.3333333333333329E-2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A6AA-457E-875F-C8B61F83F167}"/>
            </c:ext>
          </c:extLst>
        </c:ser>
        <c:ser>
          <c:idx val="26"/>
          <c:order val="26"/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'basic multiplier'!$K$22:$N$22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'basic multiplier'!$K$49:$N$49</c:f>
              <c:numCache>
                <c:formatCode>General</c:formatCode>
                <c:ptCount val="4"/>
                <c:pt idx="0">
                  <c:v>1</c:v>
                </c:pt>
                <c:pt idx="1">
                  <c:v>0.16666666666666666</c:v>
                </c:pt>
                <c:pt idx="2">
                  <c:v>8.3333333333333329E-2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A6AA-457E-875F-C8B61F83F1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1545080"/>
        <c:axId val="441545408"/>
      </c:scatterChart>
      <c:valAx>
        <c:axId val="441545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545408"/>
        <c:crosses val="autoZero"/>
        <c:crossBetween val="midCat"/>
      </c:valAx>
      <c:valAx>
        <c:axId val="44154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545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Decarbonization pathways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Sheet1!$C$9</c:f>
              <c:strCache>
                <c:ptCount val="1"/>
                <c:pt idx="0">
                  <c:v>2030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Sheet1!$D$8:$J$8</c:f>
              <c:numCache>
                <c:formatCode>General</c:formatCode>
                <c:ptCount val="7"/>
                <c:pt idx="0">
                  <c:v>2018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xVal>
          <c:yVal>
            <c:numRef>
              <c:f>Sheet1!$D$9:$J$9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27-414A-B1ED-DBDEA952C90E}"/>
            </c:ext>
          </c:extLst>
        </c:ser>
        <c:ser>
          <c:idx val="1"/>
          <c:order val="1"/>
          <c:tx>
            <c:strRef>
              <c:f>Sheet1!$C$10</c:f>
              <c:strCache>
                <c:ptCount val="1"/>
                <c:pt idx="0">
                  <c:v>2035 (Biden)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Sheet1!$D$8:$J$8</c:f>
              <c:numCache>
                <c:formatCode>General</c:formatCode>
                <c:ptCount val="7"/>
                <c:pt idx="0">
                  <c:v>2018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xVal>
          <c:yVal>
            <c:numRef>
              <c:f>Sheet1!$D$10:$J$10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0.5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27-414A-B1ED-DBDEA952C90E}"/>
            </c:ext>
          </c:extLst>
        </c:ser>
        <c:ser>
          <c:idx val="2"/>
          <c:order val="2"/>
          <c:tx>
            <c:strRef>
              <c:f>Sheet1!$C$11</c:f>
              <c:strCache>
                <c:ptCount val="1"/>
                <c:pt idx="0">
                  <c:v>2040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Sheet1!$D$8:$J$8</c:f>
              <c:numCache>
                <c:formatCode>General</c:formatCode>
                <c:ptCount val="7"/>
                <c:pt idx="0">
                  <c:v>2018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xVal>
          <c:yVal>
            <c:numRef>
              <c:f>Sheet1!$D$11:$J$11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0.67</c:v>
                </c:pt>
                <c:pt idx="3">
                  <c:v>0.33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F27-414A-B1ED-DBDEA952C90E}"/>
            </c:ext>
          </c:extLst>
        </c:ser>
        <c:ser>
          <c:idx val="3"/>
          <c:order val="3"/>
          <c:tx>
            <c:strRef>
              <c:f>Sheet1!$C$12</c:f>
              <c:strCache>
                <c:ptCount val="1"/>
                <c:pt idx="0">
                  <c:v>2045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Sheet1!$D$8:$J$8</c:f>
              <c:numCache>
                <c:formatCode>General</c:formatCode>
                <c:ptCount val="7"/>
                <c:pt idx="0">
                  <c:v>2018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xVal>
          <c:yVal>
            <c:numRef>
              <c:f>Sheet1!$D$12:$J$12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0.75</c:v>
                </c:pt>
                <c:pt idx="3">
                  <c:v>0.5</c:v>
                </c:pt>
                <c:pt idx="4">
                  <c:v>0.25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F27-414A-B1ED-DBDEA952C90E}"/>
            </c:ext>
          </c:extLst>
        </c:ser>
        <c:ser>
          <c:idx val="4"/>
          <c:order val="4"/>
          <c:tx>
            <c:strRef>
              <c:f>Sheet1!$C$13</c:f>
              <c:strCache>
                <c:ptCount val="1"/>
                <c:pt idx="0">
                  <c:v>2050 (VA)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Sheet1!$D$8:$J$8</c:f>
              <c:numCache>
                <c:formatCode>General</c:formatCode>
                <c:ptCount val="7"/>
                <c:pt idx="0">
                  <c:v>2018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xVal>
          <c:yVal>
            <c:numRef>
              <c:f>Sheet1!$D$13:$J$13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0.8</c:v>
                </c:pt>
                <c:pt idx="3">
                  <c:v>0.6</c:v>
                </c:pt>
                <c:pt idx="4">
                  <c:v>0.4</c:v>
                </c:pt>
                <c:pt idx="5">
                  <c:v>0.2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F27-414A-B1ED-DBDEA952C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6394320"/>
        <c:axId val="586394648"/>
      </c:scatterChart>
      <c:valAx>
        <c:axId val="586394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394648"/>
        <c:crosses val="autoZero"/>
        <c:crossBetween val="midCat"/>
      </c:valAx>
      <c:valAx>
        <c:axId val="586394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Emissions</a:t>
                </a:r>
                <a:r>
                  <a:rPr lang="en-US" baseline="0"/>
                  <a:t> [fraction of starting]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394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11429</xdr:colOff>
      <xdr:row>4</xdr:row>
      <xdr:rowOff>951</xdr:rowOff>
    </xdr:from>
    <xdr:to>
      <xdr:col>25</xdr:col>
      <xdr:colOff>51434</xdr:colOff>
      <xdr:row>26</xdr:row>
      <xdr:rowOff>7619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D3C579-1C1C-4928-8685-94D5ED5752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17145</xdr:colOff>
      <xdr:row>27</xdr:row>
      <xdr:rowOff>151446</xdr:rowOff>
    </xdr:from>
    <xdr:to>
      <xdr:col>25</xdr:col>
      <xdr:colOff>9525</xdr:colOff>
      <xdr:row>60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67F96C-14E0-43B2-8A33-6E7A886018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11429</xdr:colOff>
      <xdr:row>4</xdr:row>
      <xdr:rowOff>951</xdr:rowOff>
    </xdr:from>
    <xdr:to>
      <xdr:col>25</xdr:col>
      <xdr:colOff>51434</xdr:colOff>
      <xdr:row>26</xdr:row>
      <xdr:rowOff>7619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49E45F1-F4BB-43E4-9526-07E6C1146A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17145</xdr:colOff>
      <xdr:row>27</xdr:row>
      <xdr:rowOff>151446</xdr:rowOff>
    </xdr:from>
    <xdr:to>
      <xdr:col>25</xdr:col>
      <xdr:colOff>9525</xdr:colOff>
      <xdr:row>60</xdr:row>
      <xdr:rowOff>28575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612C380-E5A5-4E32-9AF5-EEE4116EEA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11429</xdr:colOff>
      <xdr:row>4</xdr:row>
      <xdr:rowOff>951</xdr:rowOff>
    </xdr:from>
    <xdr:to>
      <xdr:col>25</xdr:col>
      <xdr:colOff>51434</xdr:colOff>
      <xdr:row>26</xdr:row>
      <xdr:rowOff>7619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AFE06C-DD7F-4FC6-A0F3-05368E0C04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17145</xdr:colOff>
      <xdr:row>27</xdr:row>
      <xdr:rowOff>151446</xdr:rowOff>
    </xdr:from>
    <xdr:to>
      <xdr:col>25</xdr:col>
      <xdr:colOff>9525</xdr:colOff>
      <xdr:row>60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A351E5-49BA-4B17-9DC2-3001C5D518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400050</xdr:colOff>
      <xdr:row>5</xdr:row>
      <xdr:rowOff>27622</xdr:rowOff>
    </xdr:from>
    <xdr:to>
      <xdr:col>19</xdr:col>
      <xdr:colOff>571500</xdr:colOff>
      <xdr:row>29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EFD365-F789-4080-BE0B-41D58CB7DA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D6598-14BE-47A7-BA55-C83FEAED88AC}">
  <dimension ref="A3:N54"/>
  <sheetViews>
    <sheetView workbookViewId="0">
      <selection activeCell="B8" sqref="B8"/>
    </sheetView>
  </sheetViews>
  <sheetFormatPr defaultRowHeight="14.4" x14ac:dyDescent="0.3"/>
  <sheetData>
    <row r="3" spans="1:14" x14ac:dyDescent="0.3">
      <c r="E3" t="s">
        <v>0</v>
      </c>
      <c r="K3" s="4" t="s">
        <v>4</v>
      </c>
      <c r="L3" s="4"/>
      <c r="M3" s="4"/>
      <c r="N3" s="4"/>
    </row>
    <row r="4" spans="1:14" x14ac:dyDescent="0.3">
      <c r="E4">
        <v>2020</v>
      </c>
      <c r="F4">
        <v>2030</v>
      </c>
      <c r="G4">
        <v>2040</v>
      </c>
      <c r="H4">
        <v>2050</v>
      </c>
      <c r="K4">
        <v>2020</v>
      </c>
      <c r="L4">
        <v>2030</v>
      </c>
      <c r="M4">
        <v>2040</v>
      </c>
      <c r="N4">
        <v>2050</v>
      </c>
    </row>
    <row r="5" spans="1:14" x14ac:dyDescent="0.3">
      <c r="A5" t="s">
        <v>7</v>
      </c>
      <c r="E5">
        <v>0</v>
      </c>
      <c r="F5">
        <f>B6</f>
        <v>0</v>
      </c>
      <c r="G5">
        <f>B6</f>
        <v>0</v>
      </c>
      <c r="H5">
        <f>B6</f>
        <v>0</v>
      </c>
      <c r="J5">
        <v>1</v>
      </c>
      <c r="K5">
        <f>E5+$E$14</f>
        <v>1</v>
      </c>
      <c r="L5">
        <f>F5+$F$14</f>
        <v>0.67</v>
      </c>
      <c r="M5">
        <f>G5+$G$14</f>
        <v>0.33</v>
      </c>
      <c r="N5">
        <f>H5+$H$14</f>
        <v>0</v>
      </c>
    </row>
    <row r="6" spans="1:14" x14ac:dyDescent="0.3">
      <c r="A6" t="s">
        <v>2</v>
      </c>
      <c r="B6" s="1">
        <v>0</v>
      </c>
      <c r="C6" s="2"/>
      <c r="E6">
        <v>0</v>
      </c>
      <c r="F6">
        <f>B6</f>
        <v>0</v>
      </c>
      <c r="G6">
        <f>B6</f>
        <v>0</v>
      </c>
      <c r="H6">
        <f>B7</f>
        <v>-0.3</v>
      </c>
      <c r="J6">
        <v>2</v>
      </c>
      <c r="K6">
        <f t="shared" ref="K6:K12" si="0">E6+$E$14</f>
        <v>1</v>
      </c>
      <c r="L6">
        <f t="shared" ref="L6:L12" si="1">F6+$F$14</f>
        <v>0.67</v>
      </c>
      <c r="M6">
        <f t="shared" ref="M6:M12" si="2">G6+$G$14</f>
        <v>0.33</v>
      </c>
      <c r="N6">
        <f t="shared" ref="N6:N12" si="3">H6+$H$14</f>
        <v>-0.3</v>
      </c>
    </row>
    <row r="7" spans="1:14" x14ac:dyDescent="0.3">
      <c r="A7" t="s">
        <v>3</v>
      </c>
      <c r="B7" s="1">
        <v>-0.3</v>
      </c>
      <c r="C7" s="2"/>
      <c r="E7">
        <v>0</v>
      </c>
      <c r="F7">
        <f>B6</f>
        <v>0</v>
      </c>
      <c r="G7">
        <f>B7</f>
        <v>-0.3</v>
      </c>
      <c r="H7">
        <f>B6</f>
        <v>0</v>
      </c>
      <c r="J7">
        <v>3</v>
      </c>
      <c r="K7">
        <f t="shared" si="0"/>
        <v>1</v>
      </c>
      <c r="L7">
        <f t="shared" si="1"/>
        <v>0.67</v>
      </c>
      <c r="M7">
        <f t="shared" si="2"/>
        <v>3.0000000000000027E-2</v>
      </c>
      <c r="N7">
        <f t="shared" si="3"/>
        <v>0</v>
      </c>
    </row>
    <row r="8" spans="1:14" x14ac:dyDescent="0.3">
      <c r="E8">
        <v>0</v>
      </c>
      <c r="F8">
        <f>B6</f>
        <v>0</v>
      </c>
      <c r="G8">
        <f>B7</f>
        <v>-0.3</v>
      </c>
      <c r="H8">
        <f>B7</f>
        <v>-0.3</v>
      </c>
      <c r="J8">
        <v>4</v>
      </c>
      <c r="K8">
        <f t="shared" si="0"/>
        <v>1</v>
      </c>
      <c r="L8">
        <f t="shared" si="1"/>
        <v>0.67</v>
      </c>
      <c r="M8">
        <f t="shared" si="2"/>
        <v>3.0000000000000027E-2</v>
      </c>
      <c r="N8">
        <f t="shared" si="3"/>
        <v>-0.3</v>
      </c>
    </row>
    <row r="9" spans="1:14" x14ac:dyDescent="0.3">
      <c r="E9">
        <v>0</v>
      </c>
      <c r="F9">
        <f>B7</f>
        <v>-0.3</v>
      </c>
      <c r="G9">
        <f>B6</f>
        <v>0</v>
      </c>
      <c r="H9">
        <f>B6</f>
        <v>0</v>
      </c>
      <c r="J9">
        <v>5</v>
      </c>
      <c r="K9">
        <f t="shared" si="0"/>
        <v>1</v>
      </c>
      <c r="L9">
        <f t="shared" si="1"/>
        <v>0.37000000000000005</v>
      </c>
      <c r="M9">
        <f t="shared" si="2"/>
        <v>0.33</v>
      </c>
      <c r="N9">
        <f t="shared" si="3"/>
        <v>0</v>
      </c>
    </row>
    <row r="10" spans="1:14" x14ac:dyDescent="0.3">
      <c r="E10">
        <v>0</v>
      </c>
      <c r="F10">
        <f>B7</f>
        <v>-0.3</v>
      </c>
      <c r="G10">
        <f>B6</f>
        <v>0</v>
      </c>
      <c r="H10">
        <f>B7</f>
        <v>-0.3</v>
      </c>
      <c r="J10">
        <v>6</v>
      </c>
      <c r="K10">
        <f t="shared" si="0"/>
        <v>1</v>
      </c>
      <c r="L10">
        <f t="shared" si="1"/>
        <v>0.37000000000000005</v>
      </c>
      <c r="M10">
        <f t="shared" si="2"/>
        <v>0.33</v>
      </c>
      <c r="N10">
        <f t="shared" si="3"/>
        <v>-0.3</v>
      </c>
    </row>
    <row r="11" spans="1:14" x14ac:dyDescent="0.3">
      <c r="E11">
        <v>0</v>
      </c>
      <c r="F11">
        <f>B7</f>
        <v>-0.3</v>
      </c>
      <c r="G11">
        <f>B7</f>
        <v>-0.3</v>
      </c>
      <c r="H11">
        <f>B6</f>
        <v>0</v>
      </c>
      <c r="J11">
        <v>7</v>
      </c>
      <c r="K11">
        <f t="shared" si="0"/>
        <v>1</v>
      </c>
      <c r="L11">
        <f t="shared" si="1"/>
        <v>0.37000000000000005</v>
      </c>
      <c r="M11">
        <f t="shared" si="2"/>
        <v>3.0000000000000027E-2</v>
      </c>
      <c r="N11">
        <f t="shared" si="3"/>
        <v>0</v>
      </c>
    </row>
    <row r="12" spans="1:14" x14ac:dyDescent="0.3">
      <c r="E12">
        <v>0</v>
      </c>
      <c r="F12">
        <f>B7</f>
        <v>-0.3</v>
      </c>
      <c r="G12">
        <f>B7</f>
        <v>-0.3</v>
      </c>
      <c r="H12">
        <f>B7</f>
        <v>-0.3</v>
      </c>
      <c r="J12">
        <v>8</v>
      </c>
      <c r="K12">
        <f t="shared" si="0"/>
        <v>1</v>
      </c>
      <c r="L12">
        <f t="shared" si="1"/>
        <v>0.37000000000000005</v>
      </c>
      <c r="M12">
        <f t="shared" si="2"/>
        <v>3.0000000000000027E-2</v>
      </c>
      <c r="N12">
        <f t="shared" si="3"/>
        <v>-0.3</v>
      </c>
    </row>
    <row r="14" spans="1:14" x14ac:dyDescent="0.3">
      <c r="E14">
        <v>1</v>
      </c>
      <c r="F14">
        <f>0.67</f>
        <v>0.67</v>
      </c>
      <c r="G14">
        <v>0.33</v>
      </c>
      <c r="H14">
        <v>0</v>
      </c>
    </row>
    <row r="19" spans="1:14" x14ac:dyDescent="0.3">
      <c r="K19" s="4"/>
      <c r="L19" s="4"/>
      <c r="M19" s="4"/>
      <c r="N19" s="4"/>
    </row>
    <row r="21" spans="1:14" x14ac:dyDescent="0.3">
      <c r="E21" t="s">
        <v>0</v>
      </c>
      <c r="K21" s="4" t="s">
        <v>4</v>
      </c>
      <c r="L21" s="4"/>
      <c r="M21" s="4"/>
      <c r="N21" s="4"/>
    </row>
    <row r="22" spans="1:14" x14ac:dyDescent="0.3">
      <c r="C22" s="2"/>
      <c r="E22">
        <v>2020</v>
      </c>
      <c r="F22">
        <v>2030</v>
      </c>
      <c r="G22">
        <v>2040</v>
      </c>
      <c r="H22">
        <v>2050</v>
      </c>
      <c r="K22">
        <v>2020</v>
      </c>
      <c r="L22">
        <v>2030</v>
      </c>
      <c r="M22">
        <v>2040</v>
      </c>
      <c r="N22">
        <v>2050</v>
      </c>
    </row>
    <row r="23" spans="1:14" x14ac:dyDescent="0.3">
      <c r="C23" s="2"/>
      <c r="E23">
        <v>1</v>
      </c>
      <c r="F23">
        <f>$B$25</f>
        <v>1.75</v>
      </c>
      <c r="G23">
        <f>$B$25</f>
        <v>1.75</v>
      </c>
      <c r="H23">
        <f>$B$25</f>
        <v>1.75</v>
      </c>
      <c r="K23">
        <f>E23*$E$54</f>
        <v>1</v>
      </c>
      <c r="L23">
        <f>E23*F23*$F$54</f>
        <v>1.1666666666666665</v>
      </c>
      <c r="M23">
        <f>E23*F23*G23*$G$54</f>
        <v>1.0208333333333333</v>
      </c>
      <c r="N23">
        <f>E23*F23*G23*H23*$H$54</f>
        <v>0</v>
      </c>
    </row>
    <row r="24" spans="1:14" x14ac:dyDescent="0.3">
      <c r="A24" t="s">
        <v>1</v>
      </c>
      <c r="E24">
        <v>1</v>
      </c>
      <c r="F24">
        <f>$B$25</f>
        <v>1.75</v>
      </c>
      <c r="G24">
        <f>$B$25</f>
        <v>1.75</v>
      </c>
      <c r="H24">
        <f>$B$26</f>
        <v>1</v>
      </c>
      <c r="K24" s="3">
        <f t="shared" ref="K24:K49" si="4">E24*$E$54</f>
        <v>1</v>
      </c>
      <c r="L24" s="3">
        <f t="shared" ref="L24:L49" si="5">E24*F24*$F$54</f>
        <v>1.1666666666666665</v>
      </c>
      <c r="M24" s="3">
        <f t="shared" ref="M24:M49" si="6">E24*F24*G24*$G$54</f>
        <v>1.0208333333333333</v>
      </c>
      <c r="N24" s="3">
        <f t="shared" ref="N24:N49" si="7">E24*F24*G24*H24*$H$54</f>
        <v>0</v>
      </c>
    </row>
    <row r="25" spans="1:14" x14ac:dyDescent="0.3">
      <c r="A25" t="s">
        <v>2</v>
      </c>
      <c r="B25" s="1">
        <v>1.75</v>
      </c>
      <c r="E25">
        <v>1</v>
      </c>
      <c r="F25">
        <f>$B$25</f>
        <v>1.75</v>
      </c>
      <c r="G25">
        <f>$B$25</f>
        <v>1.75</v>
      </c>
      <c r="H25">
        <f>$B$27</f>
        <v>0.25</v>
      </c>
      <c r="K25" s="3">
        <f t="shared" si="4"/>
        <v>1</v>
      </c>
      <c r="L25" s="3">
        <f t="shared" si="5"/>
        <v>1.1666666666666665</v>
      </c>
      <c r="M25" s="3">
        <f t="shared" si="6"/>
        <v>1.0208333333333333</v>
      </c>
      <c r="N25" s="3">
        <f t="shared" si="7"/>
        <v>0</v>
      </c>
    </row>
    <row r="26" spans="1:14" x14ac:dyDescent="0.3">
      <c r="A26" t="s">
        <v>5</v>
      </c>
      <c r="B26" s="1">
        <v>1</v>
      </c>
      <c r="E26">
        <v>1</v>
      </c>
      <c r="F26">
        <f t="shared" ref="F26:F31" si="8">$B$25</f>
        <v>1.75</v>
      </c>
      <c r="G26">
        <f>$B$26</f>
        <v>1</v>
      </c>
      <c r="H26">
        <f>$B$25</f>
        <v>1.75</v>
      </c>
      <c r="K26">
        <f t="shared" si="4"/>
        <v>1</v>
      </c>
      <c r="L26">
        <f t="shared" si="5"/>
        <v>1.1666666666666665</v>
      </c>
      <c r="M26">
        <f t="shared" si="6"/>
        <v>0.58333333333333326</v>
      </c>
      <c r="N26">
        <f t="shared" si="7"/>
        <v>0</v>
      </c>
    </row>
    <row r="27" spans="1:14" x14ac:dyDescent="0.3">
      <c r="A27" t="s">
        <v>3</v>
      </c>
      <c r="B27" s="1">
        <v>0.25</v>
      </c>
      <c r="E27">
        <v>1</v>
      </c>
      <c r="F27">
        <f t="shared" si="8"/>
        <v>1.75</v>
      </c>
      <c r="G27">
        <f>$B$26</f>
        <v>1</v>
      </c>
      <c r="H27">
        <f>$B$26</f>
        <v>1</v>
      </c>
      <c r="K27" s="3">
        <f t="shared" si="4"/>
        <v>1</v>
      </c>
      <c r="L27" s="3">
        <f t="shared" si="5"/>
        <v>1.1666666666666665</v>
      </c>
      <c r="M27" s="3">
        <f t="shared" si="6"/>
        <v>0.58333333333333326</v>
      </c>
      <c r="N27" s="3">
        <f t="shared" si="7"/>
        <v>0</v>
      </c>
    </row>
    <row r="28" spans="1:14" x14ac:dyDescent="0.3">
      <c r="E28">
        <v>1</v>
      </c>
      <c r="F28">
        <f t="shared" si="8"/>
        <v>1.75</v>
      </c>
      <c r="G28">
        <f>$B$26</f>
        <v>1</v>
      </c>
      <c r="H28">
        <f>$B$27</f>
        <v>0.25</v>
      </c>
      <c r="K28" s="3">
        <f t="shared" si="4"/>
        <v>1</v>
      </c>
      <c r="L28" s="3">
        <f t="shared" si="5"/>
        <v>1.1666666666666665</v>
      </c>
      <c r="M28" s="3">
        <f t="shared" si="6"/>
        <v>0.58333333333333326</v>
      </c>
      <c r="N28" s="3">
        <f t="shared" si="7"/>
        <v>0</v>
      </c>
    </row>
    <row r="29" spans="1:14" x14ac:dyDescent="0.3">
      <c r="E29">
        <v>1</v>
      </c>
      <c r="F29">
        <f t="shared" si="8"/>
        <v>1.75</v>
      </c>
      <c r="G29">
        <f>$B$27</f>
        <v>0.25</v>
      </c>
      <c r="H29">
        <f>$B$25</f>
        <v>1.75</v>
      </c>
      <c r="K29">
        <f t="shared" si="4"/>
        <v>1</v>
      </c>
      <c r="L29">
        <f t="shared" si="5"/>
        <v>1.1666666666666665</v>
      </c>
      <c r="M29">
        <f t="shared" si="6"/>
        <v>0.14583333333333331</v>
      </c>
      <c r="N29">
        <f t="shared" si="7"/>
        <v>0</v>
      </c>
    </row>
    <row r="30" spans="1:14" x14ac:dyDescent="0.3">
      <c r="E30">
        <v>1</v>
      </c>
      <c r="F30">
        <f t="shared" si="8"/>
        <v>1.75</v>
      </c>
      <c r="G30">
        <f>$B$27</f>
        <v>0.25</v>
      </c>
      <c r="H30">
        <f>$B$26</f>
        <v>1</v>
      </c>
      <c r="K30" s="3">
        <f t="shared" si="4"/>
        <v>1</v>
      </c>
      <c r="L30" s="3">
        <f t="shared" si="5"/>
        <v>1.1666666666666665</v>
      </c>
      <c r="M30" s="3">
        <f t="shared" si="6"/>
        <v>0.14583333333333331</v>
      </c>
      <c r="N30" s="3">
        <f t="shared" si="7"/>
        <v>0</v>
      </c>
    </row>
    <row r="31" spans="1:14" x14ac:dyDescent="0.3">
      <c r="E31">
        <v>1</v>
      </c>
      <c r="F31">
        <f t="shared" si="8"/>
        <v>1.75</v>
      </c>
      <c r="G31">
        <f>$B$27</f>
        <v>0.25</v>
      </c>
      <c r="H31">
        <f>$B$27</f>
        <v>0.25</v>
      </c>
      <c r="K31" s="3">
        <f t="shared" si="4"/>
        <v>1</v>
      </c>
      <c r="L31" s="3">
        <f t="shared" si="5"/>
        <v>1.1666666666666665</v>
      </c>
      <c r="M31" s="3">
        <f t="shared" si="6"/>
        <v>0.14583333333333331</v>
      </c>
      <c r="N31" s="3">
        <f t="shared" si="7"/>
        <v>0</v>
      </c>
    </row>
    <row r="32" spans="1:14" x14ac:dyDescent="0.3">
      <c r="E32">
        <v>1</v>
      </c>
      <c r="F32">
        <f t="shared" ref="F32:F40" si="9">$B$26</f>
        <v>1</v>
      </c>
      <c r="G32">
        <f>$B$25</f>
        <v>1.75</v>
      </c>
      <c r="H32">
        <f>$B$25</f>
        <v>1.75</v>
      </c>
      <c r="K32">
        <f t="shared" si="4"/>
        <v>1</v>
      </c>
      <c r="L32">
        <f t="shared" si="5"/>
        <v>0.66666666666666663</v>
      </c>
      <c r="M32">
        <f t="shared" si="6"/>
        <v>0.58333333333333326</v>
      </c>
      <c r="N32">
        <f t="shared" si="7"/>
        <v>0</v>
      </c>
    </row>
    <row r="33" spans="5:14" x14ac:dyDescent="0.3">
      <c r="E33">
        <v>1</v>
      </c>
      <c r="F33">
        <f t="shared" si="9"/>
        <v>1</v>
      </c>
      <c r="G33">
        <f>$B$25</f>
        <v>1.75</v>
      </c>
      <c r="H33">
        <f>$B$26</f>
        <v>1</v>
      </c>
      <c r="K33" s="3">
        <f t="shared" si="4"/>
        <v>1</v>
      </c>
      <c r="L33" s="3">
        <f t="shared" si="5"/>
        <v>0.66666666666666663</v>
      </c>
      <c r="M33" s="3">
        <f t="shared" si="6"/>
        <v>0.58333333333333326</v>
      </c>
      <c r="N33" s="3">
        <f t="shared" si="7"/>
        <v>0</v>
      </c>
    </row>
    <row r="34" spans="5:14" x14ac:dyDescent="0.3">
      <c r="E34">
        <v>1</v>
      </c>
      <c r="F34">
        <f t="shared" si="9"/>
        <v>1</v>
      </c>
      <c r="G34">
        <f>$B$25</f>
        <v>1.75</v>
      </c>
      <c r="H34">
        <f>$B$27</f>
        <v>0.25</v>
      </c>
      <c r="K34" s="3">
        <f t="shared" si="4"/>
        <v>1</v>
      </c>
      <c r="L34" s="3">
        <f t="shared" si="5"/>
        <v>0.66666666666666663</v>
      </c>
      <c r="M34" s="3">
        <f t="shared" si="6"/>
        <v>0.58333333333333326</v>
      </c>
      <c r="N34" s="3">
        <f t="shared" si="7"/>
        <v>0</v>
      </c>
    </row>
    <row r="35" spans="5:14" x14ac:dyDescent="0.3">
      <c r="E35">
        <v>1</v>
      </c>
      <c r="F35">
        <f t="shared" si="9"/>
        <v>1</v>
      </c>
      <c r="G35">
        <f>$B$26</f>
        <v>1</v>
      </c>
      <c r="H35">
        <f>$B$25</f>
        <v>1.75</v>
      </c>
      <c r="K35">
        <f t="shared" si="4"/>
        <v>1</v>
      </c>
      <c r="L35">
        <f t="shared" si="5"/>
        <v>0.66666666666666663</v>
      </c>
      <c r="M35">
        <f t="shared" si="6"/>
        <v>0.33333333333333331</v>
      </c>
      <c r="N35">
        <f t="shared" si="7"/>
        <v>0</v>
      </c>
    </row>
    <row r="36" spans="5:14" x14ac:dyDescent="0.3">
      <c r="E36">
        <v>1</v>
      </c>
      <c r="F36">
        <f t="shared" si="9"/>
        <v>1</v>
      </c>
      <c r="G36">
        <f>$B$26</f>
        <v>1</v>
      </c>
      <c r="H36">
        <f>$B$26</f>
        <v>1</v>
      </c>
      <c r="K36" s="3">
        <f t="shared" si="4"/>
        <v>1</v>
      </c>
      <c r="L36" s="3">
        <f t="shared" si="5"/>
        <v>0.66666666666666663</v>
      </c>
      <c r="M36" s="3">
        <f t="shared" si="6"/>
        <v>0.33333333333333331</v>
      </c>
      <c r="N36" s="3">
        <f t="shared" si="7"/>
        <v>0</v>
      </c>
    </row>
    <row r="37" spans="5:14" x14ac:dyDescent="0.3">
      <c r="E37">
        <v>1</v>
      </c>
      <c r="F37">
        <f t="shared" si="9"/>
        <v>1</v>
      </c>
      <c r="G37">
        <f>$B$26</f>
        <v>1</v>
      </c>
      <c r="H37">
        <f>$B$27</f>
        <v>0.25</v>
      </c>
      <c r="K37" s="3">
        <f t="shared" si="4"/>
        <v>1</v>
      </c>
      <c r="L37" s="3">
        <f t="shared" si="5"/>
        <v>0.66666666666666663</v>
      </c>
      <c r="M37" s="3">
        <f t="shared" si="6"/>
        <v>0.33333333333333331</v>
      </c>
      <c r="N37" s="3">
        <f t="shared" si="7"/>
        <v>0</v>
      </c>
    </row>
    <row r="38" spans="5:14" x14ac:dyDescent="0.3">
      <c r="E38">
        <v>1</v>
      </c>
      <c r="F38">
        <f t="shared" si="9"/>
        <v>1</v>
      </c>
      <c r="G38">
        <f>$B$27</f>
        <v>0.25</v>
      </c>
      <c r="H38">
        <f>$B$25</f>
        <v>1.75</v>
      </c>
      <c r="K38">
        <f t="shared" si="4"/>
        <v>1</v>
      </c>
      <c r="L38">
        <f t="shared" si="5"/>
        <v>0.66666666666666663</v>
      </c>
      <c r="M38">
        <f t="shared" si="6"/>
        <v>8.3333333333333329E-2</v>
      </c>
      <c r="N38">
        <f t="shared" si="7"/>
        <v>0</v>
      </c>
    </row>
    <row r="39" spans="5:14" x14ac:dyDescent="0.3">
      <c r="E39">
        <v>1</v>
      </c>
      <c r="F39">
        <f t="shared" si="9"/>
        <v>1</v>
      </c>
      <c r="G39">
        <f>$B$27</f>
        <v>0.25</v>
      </c>
      <c r="H39">
        <f>$B$26</f>
        <v>1</v>
      </c>
      <c r="K39" s="3">
        <f t="shared" si="4"/>
        <v>1</v>
      </c>
      <c r="L39" s="3">
        <f t="shared" si="5"/>
        <v>0.66666666666666663</v>
      </c>
      <c r="M39" s="3">
        <f t="shared" si="6"/>
        <v>8.3333333333333329E-2</v>
      </c>
      <c r="N39" s="3">
        <f t="shared" si="7"/>
        <v>0</v>
      </c>
    </row>
    <row r="40" spans="5:14" x14ac:dyDescent="0.3">
      <c r="E40">
        <v>1</v>
      </c>
      <c r="F40">
        <f t="shared" si="9"/>
        <v>1</v>
      </c>
      <c r="G40">
        <f>$B$27</f>
        <v>0.25</v>
      </c>
      <c r="H40">
        <f>$B$27</f>
        <v>0.25</v>
      </c>
      <c r="K40" s="3">
        <f t="shared" si="4"/>
        <v>1</v>
      </c>
      <c r="L40" s="3">
        <f t="shared" si="5"/>
        <v>0.66666666666666663</v>
      </c>
      <c r="M40" s="3">
        <f t="shared" si="6"/>
        <v>8.3333333333333329E-2</v>
      </c>
      <c r="N40" s="3">
        <f t="shared" si="7"/>
        <v>0</v>
      </c>
    </row>
    <row r="41" spans="5:14" x14ac:dyDescent="0.3">
      <c r="E41">
        <v>1</v>
      </c>
      <c r="F41">
        <f t="shared" ref="F41:F49" si="10">$B$27</f>
        <v>0.25</v>
      </c>
      <c r="G41">
        <f>$B$25</f>
        <v>1.75</v>
      </c>
      <c r="H41">
        <f>$B$25</f>
        <v>1.75</v>
      </c>
      <c r="K41">
        <f t="shared" si="4"/>
        <v>1</v>
      </c>
      <c r="L41">
        <f t="shared" si="5"/>
        <v>0.16666666666666666</v>
      </c>
      <c r="M41">
        <f t="shared" si="6"/>
        <v>0.14583333333333331</v>
      </c>
      <c r="N41">
        <f t="shared" si="7"/>
        <v>0</v>
      </c>
    </row>
    <row r="42" spans="5:14" x14ac:dyDescent="0.3">
      <c r="E42">
        <v>1</v>
      </c>
      <c r="F42">
        <f t="shared" si="10"/>
        <v>0.25</v>
      </c>
      <c r="G42">
        <f>$B$25</f>
        <v>1.75</v>
      </c>
      <c r="H42">
        <f>$B$26</f>
        <v>1</v>
      </c>
      <c r="K42" s="3">
        <f t="shared" si="4"/>
        <v>1</v>
      </c>
      <c r="L42" s="3">
        <f t="shared" si="5"/>
        <v>0.16666666666666666</v>
      </c>
      <c r="M42" s="3">
        <f t="shared" si="6"/>
        <v>0.14583333333333331</v>
      </c>
      <c r="N42" s="3">
        <f t="shared" si="7"/>
        <v>0</v>
      </c>
    </row>
    <row r="43" spans="5:14" x14ac:dyDescent="0.3">
      <c r="E43">
        <v>1</v>
      </c>
      <c r="F43">
        <f t="shared" si="10"/>
        <v>0.25</v>
      </c>
      <c r="G43">
        <f>$B$25</f>
        <v>1.75</v>
      </c>
      <c r="H43">
        <f>$B$27</f>
        <v>0.25</v>
      </c>
      <c r="K43" s="3">
        <f t="shared" si="4"/>
        <v>1</v>
      </c>
      <c r="L43" s="3">
        <f t="shared" si="5"/>
        <v>0.16666666666666666</v>
      </c>
      <c r="M43" s="3">
        <f t="shared" si="6"/>
        <v>0.14583333333333331</v>
      </c>
      <c r="N43" s="3">
        <f t="shared" si="7"/>
        <v>0</v>
      </c>
    </row>
    <row r="44" spans="5:14" x14ac:dyDescent="0.3">
      <c r="E44">
        <v>1</v>
      </c>
      <c r="F44">
        <f t="shared" si="10"/>
        <v>0.25</v>
      </c>
      <c r="G44">
        <f>$B$26</f>
        <v>1</v>
      </c>
      <c r="H44">
        <f>$B$25</f>
        <v>1.75</v>
      </c>
      <c r="K44">
        <f t="shared" si="4"/>
        <v>1</v>
      </c>
      <c r="L44">
        <f t="shared" si="5"/>
        <v>0.16666666666666666</v>
      </c>
      <c r="M44">
        <f t="shared" si="6"/>
        <v>8.3333333333333329E-2</v>
      </c>
      <c r="N44">
        <f t="shared" si="7"/>
        <v>0</v>
      </c>
    </row>
    <row r="45" spans="5:14" x14ac:dyDescent="0.3">
      <c r="E45">
        <v>1</v>
      </c>
      <c r="F45">
        <f t="shared" si="10"/>
        <v>0.25</v>
      </c>
      <c r="G45">
        <f>$B$26</f>
        <v>1</v>
      </c>
      <c r="H45">
        <f>$B$26</f>
        <v>1</v>
      </c>
      <c r="K45" s="3">
        <f t="shared" si="4"/>
        <v>1</v>
      </c>
      <c r="L45" s="3">
        <f t="shared" si="5"/>
        <v>0.16666666666666666</v>
      </c>
      <c r="M45" s="3">
        <f t="shared" si="6"/>
        <v>8.3333333333333329E-2</v>
      </c>
      <c r="N45" s="3">
        <f t="shared" si="7"/>
        <v>0</v>
      </c>
    </row>
    <row r="46" spans="5:14" x14ac:dyDescent="0.3">
      <c r="E46">
        <v>1</v>
      </c>
      <c r="F46">
        <f t="shared" si="10"/>
        <v>0.25</v>
      </c>
      <c r="G46">
        <f>$B$26</f>
        <v>1</v>
      </c>
      <c r="H46">
        <f>$B$27</f>
        <v>0.25</v>
      </c>
      <c r="K46" s="3">
        <f t="shared" si="4"/>
        <v>1</v>
      </c>
      <c r="L46" s="3">
        <f t="shared" si="5"/>
        <v>0.16666666666666666</v>
      </c>
      <c r="M46" s="3">
        <f t="shared" si="6"/>
        <v>8.3333333333333329E-2</v>
      </c>
      <c r="N46" s="3">
        <f t="shared" si="7"/>
        <v>0</v>
      </c>
    </row>
    <row r="47" spans="5:14" x14ac:dyDescent="0.3">
      <c r="E47">
        <v>1</v>
      </c>
      <c r="F47">
        <f t="shared" si="10"/>
        <v>0.25</v>
      </c>
      <c r="G47">
        <f>$B$27</f>
        <v>0.25</v>
      </c>
      <c r="H47">
        <f>$B$25</f>
        <v>1.75</v>
      </c>
      <c r="K47">
        <f t="shared" si="4"/>
        <v>1</v>
      </c>
      <c r="L47">
        <f t="shared" si="5"/>
        <v>0.16666666666666666</v>
      </c>
      <c r="M47">
        <f t="shared" si="6"/>
        <v>2.0833333333333332E-2</v>
      </c>
      <c r="N47">
        <f t="shared" si="7"/>
        <v>0</v>
      </c>
    </row>
    <row r="48" spans="5:14" x14ac:dyDescent="0.3">
      <c r="E48">
        <v>1</v>
      </c>
      <c r="F48">
        <f t="shared" si="10"/>
        <v>0.25</v>
      </c>
      <c r="G48">
        <f>$B$27</f>
        <v>0.25</v>
      </c>
      <c r="H48">
        <f>$B$26</f>
        <v>1</v>
      </c>
      <c r="K48" s="3">
        <f t="shared" si="4"/>
        <v>1</v>
      </c>
      <c r="L48" s="3">
        <f t="shared" si="5"/>
        <v>0.16666666666666666</v>
      </c>
      <c r="M48" s="3">
        <f t="shared" si="6"/>
        <v>2.0833333333333332E-2</v>
      </c>
      <c r="N48" s="3">
        <f t="shared" si="7"/>
        <v>0</v>
      </c>
    </row>
    <row r="49" spans="5:14" x14ac:dyDescent="0.3">
      <c r="E49">
        <v>1</v>
      </c>
      <c r="F49">
        <f t="shared" si="10"/>
        <v>0.25</v>
      </c>
      <c r="G49">
        <f>$B$27</f>
        <v>0.25</v>
      </c>
      <c r="H49">
        <f>$B$27</f>
        <v>0.25</v>
      </c>
      <c r="K49" s="3">
        <f t="shared" si="4"/>
        <v>1</v>
      </c>
      <c r="L49" s="3">
        <f t="shared" si="5"/>
        <v>0.16666666666666666</v>
      </c>
      <c r="M49" s="3">
        <f t="shared" si="6"/>
        <v>2.0833333333333332E-2</v>
      </c>
      <c r="N49" s="3">
        <f t="shared" si="7"/>
        <v>0</v>
      </c>
    </row>
    <row r="53" spans="5:14" x14ac:dyDescent="0.3">
      <c r="E53" t="s">
        <v>6</v>
      </c>
    </row>
    <row r="54" spans="5:14" x14ac:dyDescent="0.3">
      <c r="E54">
        <v>1</v>
      </c>
      <c r="F54">
        <f>2/3</f>
        <v>0.66666666666666663</v>
      </c>
      <c r="G54">
        <f>1/3</f>
        <v>0.33333333333333331</v>
      </c>
      <c r="H54">
        <v>0</v>
      </c>
    </row>
  </sheetData>
  <mergeCells count="3">
    <mergeCell ref="K3:N3"/>
    <mergeCell ref="K19:N19"/>
    <mergeCell ref="K21:N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511AA-F261-421A-BF4D-3B471C230FCB}">
  <dimension ref="A3:N54"/>
  <sheetViews>
    <sheetView topLeftCell="D31" workbookViewId="0">
      <selection activeCell="F54" sqref="F54"/>
    </sheetView>
  </sheetViews>
  <sheetFormatPr defaultRowHeight="14.4" x14ac:dyDescent="0.3"/>
  <sheetData>
    <row r="3" spans="1:14" x14ac:dyDescent="0.3">
      <c r="E3" t="s">
        <v>0</v>
      </c>
      <c r="K3" s="4" t="s">
        <v>4</v>
      </c>
      <c r="L3" s="4"/>
      <c r="M3" s="4"/>
      <c r="N3" s="4"/>
    </row>
    <row r="4" spans="1:14" x14ac:dyDescent="0.3">
      <c r="E4">
        <v>2020</v>
      </c>
      <c r="F4">
        <v>2030</v>
      </c>
      <c r="G4">
        <v>2040</v>
      </c>
      <c r="H4">
        <v>2050</v>
      </c>
      <c r="K4">
        <v>2020</v>
      </c>
      <c r="L4">
        <v>2030</v>
      </c>
      <c r="M4">
        <v>2040</v>
      </c>
      <c r="N4">
        <v>2050</v>
      </c>
    </row>
    <row r="5" spans="1:14" x14ac:dyDescent="0.3">
      <c r="A5" t="s">
        <v>1</v>
      </c>
      <c r="E5">
        <v>1</v>
      </c>
      <c r="F5">
        <f>B6</f>
        <v>1.4925373134328357</v>
      </c>
      <c r="G5">
        <f>B6</f>
        <v>1.4925373134328357</v>
      </c>
      <c r="H5">
        <f>B6</f>
        <v>1.4925373134328357</v>
      </c>
      <c r="J5">
        <v>1</v>
      </c>
      <c r="K5">
        <f>E5*$E$14</f>
        <v>1</v>
      </c>
      <c r="L5">
        <f>E5*F5*$F$14</f>
        <v>1</v>
      </c>
      <c r="M5">
        <f>E5*F5*G5*$G$14</f>
        <v>0.73513031855647137</v>
      </c>
      <c r="N5">
        <f>E5*F5*G5*H5*$H$14</f>
        <v>0</v>
      </c>
    </row>
    <row r="6" spans="1:14" x14ac:dyDescent="0.3">
      <c r="A6" t="s">
        <v>2</v>
      </c>
      <c r="B6" s="1">
        <f>1/0.67</f>
        <v>1.4925373134328357</v>
      </c>
      <c r="C6" s="2"/>
      <c r="E6">
        <v>1</v>
      </c>
      <c r="F6">
        <f>B6</f>
        <v>1.4925373134328357</v>
      </c>
      <c r="G6">
        <f>B6</f>
        <v>1.4925373134328357</v>
      </c>
      <c r="H6">
        <f>B7</f>
        <v>0.5</v>
      </c>
      <c r="J6">
        <v>2</v>
      </c>
      <c r="K6">
        <f t="shared" ref="K6:K12" si="0">E6*$E$14</f>
        <v>1</v>
      </c>
      <c r="L6">
        <f t="shared" ref="L6:L12" si="1">E6*F6*$F$14</f>
        <v>1</v>
      </c>
      <c r="M6">
        <f t="shared" ref="M6:M12" si="2">E6*F6*G6*$G$14</f>
        <v>0.73513031855647137</v>
      </c>
      <c r="N6">
        <f t="shared" ref="N6:N12" si="3">E6*F6*G6*H6*$H$14</f>
        <v>0</v>
      </c>
    </row>
    <row r="7" spans="1:14" x14ac:dyDescent="0.3">
      <c r="A7" t="s">
        <v>3</v>
      </c>
      <c r="B7" s="1">
        <v>0.5</v>
      </c>
      <c r="C7" s="2"/>
      <c r="E7">
        <v>1</v>
      </c>
      <c r="F7">
        <f>B6</f>
        <v>1.4925373134328357</v>
      </c>
      <c r="G7">
        <f>B7</f>
        <v>0.5</v>
      </c>
      <c r="H7">
        <f>B6</f>
        <v>1.4925373134328357</v>
      </c>
      <c r="J7">
        <v>3</v>
      </c>
      <c r="K7">
        <f t="shared" si="0"/>
        <v>1</v>
      </c>
      <c r="L7">
        <f t="shared" si="1"/>
        <v>1</v>
      </c>
      <c r="M7">
        <f t="shared" si="2"/>
        <v>0.2462686567164179</v>
      </c>
      <c r="N7">
        <f t="shared" si="3"/>
        <v>0</v>
      </c>
    </row>
    <row r="8" spans="1:14" x14ac:dyDescent="0.3">
      <c r="E8">
        <v>1</v>
      </c>
      <c r="F8">
        <f>B6</f>
        <v>1.4925373134328357</v>
      </c>
      <c r="G8">
        <f>B7</f>
        <v>0.5</v>
      </c>
      <c r="H8">
        <f>B7</f>
        <v>0.5</v>
      </c>
      <c r="J8">
        <v>4</v>
      </c>
      <c r="K8">
        <f t="shared" si="0"/>
        <v>1</v>
      </c>
      <c r="L8">
        <f t="shared" si="1"/>
        <v>1</v>
      </c>
      <c r="M8">
        <f t="shared" si="2"/>
        <v>0.2462686567164179</v>
      </c>
      <c r="N8">
        <f t="shared" si="3"/>
        <v>0</v>
      </c>
    </row>
    <row r="9" spans="1:14" x14ac:dyDescent="0.3">
      <c r="E9">
        <v>1</v>
      </c>
      <c r="F9">
        <f>B7</f>
        <v>0.5</v>
      </c>
      <c r="G9">
        <f>B6</f>
        <v>1.4925373134328357</v>
      </c>
      <c r="H9">
        <f>B6</f>
        <v>1.4925373134328357</v>
      </c>
      <c r="J9">
        <v>5</v>
      </c>
      <c r="K9">
        <f t="shared" si="0"/>
        <v>1</v>
      </c>
      <c r="L9">
        <f t="shared" si="1"/>
        <v>0.33500000000000002</v>
      </c>
      <c r="M9">
        <f t="shared" si="2"/>
        <v>0.2462686567164179</v>
      </c>
      <c r="N9">
        <f t="shared" si="3"/>
        <v>0</v>
      </c>
    </row>
    <row r="10" spans="1:14" x14ac:dyDescent="0.3">
      <c r="E10">
        <v>1</v>
      </c>
      <c r="F10">
        <f>B7</f>
        <v>0.5</v>
      </c>
      <c r="G10">
        <f>B6</f>
        <v>1.4925373134328357</v>
      </c>
      <c r="H10">
        <f>B7</f>
        <v>0.5</v>
      </c>
      <c r="J10">
        <v>6</v>
      </c>
      <c r="K10">
        <f t="shared" si="0"/>
        <v>1</v>
      </c>
      <c r="L10">
        <f t="shared" si="1"/>
        <v>0.33500000000000002</v>
      </c>
      <c r="M10">
        <f t="shared" si="2"/>
        <v>0.2462686567164179</v>
      </c>
      <c r="N10">
        <f t="shared" si="3"/>
        <v>0</v>
      </c>
    </row>
    <row r="11" spans="1:14" x14ac:dyDescent="0.3">
      <c r="E11">
        <v>1</v>
      </c>
      <c r="F11">
        <f>B7</f>
        <v>0.5</v>
      </c>
      <c r="G11">
        <f>B7</f>
        <v>0.5</v>
      </c>
      <c r="H11">
        <f>B6</f>
        <v>1.4925373134328357</v>
      </c>
      <c r="J11">
        <v>7</v>
      </c>
      <c r="K11">
        <f t="shared" si="0"/>
        <v>1</v>
      </c>
      <c r="L11">
        <f t="shared" si="1"/>
        <v>0.33500000000000002</v>
      </c>
      <c r="M11">
        <f t="shared" si="2"/>
        <v>8.2500000000000004E-2</v>
      </c>
      <c r="N11">
        <f t="shared" si="3"/>
        <v>0</v>
      </c>
    </row>
    <row r="12" spans="1:14" x14ac:dyDescent="0.3">
      <c r="E12">
        <v>1</v>
      </c>
      <c r="F12">
        <f>B7</f>
        <v>0.5</v>
      </c>
      <c r="G12">
        <f>B7</f>
        <v>0.5</v>
      </c>
      <c r="H12">
        <f>B7</f>
        <v>0.5</v>
      </c>
      <c r="J12">
        <v>8</v>
      </c>
      <c r="K12">
        <f t="shared" si="0"/>
        <v>1</v>
      </c>
      <c r="L12">
        <f t="shared" si="1"/>
        <v>0.33500000000000002</v>
      </c>
      <c r="M12">
        <f t="shared" si="2"/>
        <v>8.2500000000000004E-2</v>
      </c>
      <c r="N12">
        <f t="shared" si="3"/>
        <v>0</v>
      </c>
    </row>
    <row r="14" spans="1:14" x14ac:dyDescent="0.3">
      <c r="E14">
        <v>1</v>
      </c>
      <c r="F14">
        <f>0.67</f>
        <v>0.67</v>
      </c>
      <c r="G14">
        <v>0.33</v>
      </c>
      <c r="H14">
        <v>0</v>
      </c>
    </row>
    <row r="19" spans="1:14" x14ac:dyDescent="0.3">
      <c r="K19" s="4"/>
      <c r="L19" s="4"/>
      <c r="M19" s="4"/>
      <c r="N19" s="4"/>
    </row>
    <row r="21" spans="1:14" x14ac:dyDescent="0.3">
      <c r="E21" t="s">
        <v>0</v>
      </c>
      <c r="K21" s="4" t="s">
        <v>4</v>
      </c>
      <c r="L21" s="4"/>
      <c r="M21" s="4"/>
      <c r="N21" s="4"/>
    </row>
    <row r="22" spans="1:14" x14ac:dyDescent="0.3">
      <c r="C22" s="2"/>
      <c r="E22">
        <v>2020</v>
      </c>
      <c r="F22">
        <v>2030</v>
      </c>
      <c r="G22">
        <v>2040</v>
      </c>
      <c r="H22">
        <v>2050</v>
      </c>
      <c r="K22">
        <v>2020</v>
      </c>
      <c r="L22">
        <v>2030</v>
      </c>
      <c r="M22">
        <v>2040</v>
      </c>
      <c r="N22">
        <v>2050</v>
      </c>
    </row>
    <row r="23" spans="1:14" x14ac:dyDescent="0.3">
      <c r="C23" s="2"/>
      <c r="E23">
        <v>1</v>
      </c>
      <c r="F23">
        <f>$B$25</f>
        <v>1.496</v>
      </c>
      <c r="G23">
        <f>$B$25</f>
        <v>1.496</v>
      </c>
      <c r="H23">
        <f>$B$25</f>
        <v>1.496</v>
      </c>
      <c r="K23">
        <f>E23*$E$54</f>
        <v>1</v>
      </c>
      <c r="L23">
        <f>E23*F23*$F$54</f>
        <v>0.99783200000000005</v>
      </c>
      <c r="M23">
        <f>E23*F23*G23*$G$54</f>
        <v>0.74525932800000005</v>
      </c>
      <c r="N23">
        <f>E23*F23*G23*H23*$H$54</f>
        <v>0</v>
      </c>
    </row>
    <row r="24" spans="1:14" x14ac:dyDescent="0.3">
      <c r="A24" t="s">
        <v>1</v>
      </c>
      <c r="E24">
        <v>1</v>
      </c>
      <c r="F24">
        <f>$B$25</f>
        <v>1.496</v>
      </c>
      <c r="G24">
        <f>$B$25</f>
        <v>1.496</v>
      </c>
      <c r="H24">
        <f>$B$26</f>
        <v>1</v>
      </c>
      <c r="K24" s="3">
        <f t="shared" ref="K24:K49" si="4">E24*$E$54</f>
        <v>1</v>
      </c>
      <c r="L24" s="3">
        <f t="shared" ref="L24:L49" si="5">E24*F24*$F$54</f>
        <v>0.99783200000000005</v>
      </c>
      <c r="M24" s="3">
        <f t="shared" ref="M24:M49" si="6">E24*F24*G24*$G$54</f>
        <v>0.74525932800000005</v>
      </c>
      <c r="N24" s="3">
        <f t="shared" ref="N24:N49" si="7">E24*F24*G24*H24*$H$54</f>
        <v>0</v>
      </c>
    </row>
    <row r="25" spans="1:14" x14ac:dyDescent="0.3">
      <c r="A25" t="s">
        <v>2</v>
      </c>
      <c r="B25" s="1">
        <v>1.496</v>
      </c>
      <c r="E25">
        <v>1</v>
      </c>
      <c r="F25">
        <f>$B$25</f>
        <v>1.496</v>
      </c>
      <c r="G25">
        <f>$B$25</f>
        <v>1.496</v>
      </c>
      <c r="H25">
        <f>$B$27</f>
        <v>0.5</v>
      </c>
      <c r="K25" s="3">
        <f t="shared" si="4"/>
        <v>1</v>
      </c>
      <c r="L25" s="3">
        <f t="shared" si="5"/>
        <v>0.99783200000000005</v>
      </c>
      <c r="M25" s="3">
        <f t="shared" si="6"/>
        <v>0.74525932800000005</v>
      </c>
      <c r="N25" s="3">
        <f t="shared" si="7"/>
        <v>0</v>
      </c>
    </row>
    <row r="26" spans="1:14" x14ac:dyDescent="0.3">
      <c r="A26" t="s">
        <v>5</v>
      </c>
      <c r="B26" s="1">
        <v>1</v>
      </c>
      <c r="E26">
        <v>1</v>
      </c>
      <c r="F26">
        <f t="shared" ref="F26:F31" si="8">$B$25</f>
        <v>1.496</v>
      </c>
      <c r="G26">
        <f>$B$26</f>
        <v>1</v>
      </c>
      <c r="H26">
        <f>$B$25</f>
        <v>1.496</v>
      </c>
      <c r="K26">
        <f t="shared" si="4"/>
        <v>1</v>
      </c>
      <c r="L26">
        <f t="shared" si="5"/>
        <v>0.99783200000000005</v>
      </c>
      <c r="M26">
        <f t="shared" si="6"/>
        <v>0.498168</v>
      </c>
      <c r="N26">
        <f t="shared" si="7"/>
        <v>0</v>
      </c>
    </row>
    <row r="27" spans="1:14" x14ac:dyDescent="0.3">
      <c r="A27" t="s">
        <v>3</v>
      </c>
      <c r="B27" s="1">
        <v>0.5</v>
      </c>
      <c r="E27">
        <v>1</v>
      </c>
      <c r="F27">
        <f t="shared" si="8"/>
        <v>1.496</v>
      </c>
      <c r="G27">
        <f>$B$26</f>
        <v>1</v>
      </c>
      <c r="H27">
        <f>$B$26</f>
        <v>1</v>
      </c>
      <c r="K27" s="3">
        <f t="shared" si="4"/>
        <v>1</v>
      </c>
      <c r="L27" s="3">
        <f t="shared" si="5"/>
        <v>0.99783200000000005</v>
      </c>
      <c r="M27" s="3">
        <f t="shared" si="6"/>
        <v>0.498168</v>
      </c>
      <c r="N27" s="3">
        <f t="shared" si="7"/>
        <v>0</v>
      </c>
    </row>
    <row r="28" spans="1:14" x14ac:dyDescent="0.3">
      <c r="E28">
        <v>1</v>
      </c>
      <c r="F28">
        <f t="shared" si="8"/>
        <v>1.496</v>
      </c>
      <c r="G28">
        <f>$B$26</f>
        <v>1</v>
      </c>
      <c r="H28">
        <f>$B$27</f>
        <v>0.5</v>
      </c>
      <c r="K28" s="3">
        <f t="shared" si="4"/>
        <v>1</v>
      </c>
      <c r="L28" s="3">
        <f t="shared" si="5"/>
        <v>0.99783200000000005</v>
      </c>
      <c r="M28" s="3">
        <f t="shared" si="6"/>
        <v>0.498168</v>
      </c>
      <c r="N28" s="3">
        <f t="shared" si="7"/>
        <v>0</v>
      </c>
    </row>
    <row r="29" spans="1:14" x14ac:dyDescent="0.3">
      <c r="E29">
        <v>1</v>
      </c>
      <c r="F29">
        <f t="shared" si="8"/>
        <v>1.496</v>
      </c>
      <c r="G29">
        <f>$B$27</f>
        <v>0.5</v>
      </c>
      <c r="H29">
        <f>$B$25</f>
        <v>1.496</v>
      </c>
      <c r="K29">
        <f t="shared" si="4"/>
        <v>1</v>
      </c>
      <c r="L29">
        <f t="shared" si="5"/>
        <v>0.99783200000000005</v>
      </c>
      <c r="M29">
        <f t="shared" si="6"/>
        <v>0.249084</v>
      </c>
      <c r="N29">
        <f t="shared" si="7"/>
        <v>0</v>
      </c>
    </row>
    <row r="30" spans="1:14" x14ac:dyDescent="0.3">
      <c r="E30">
        <v>1</v>
      </c>
      <c r="F30">
        <f t="shared" si="8"/>
        <v>1.496</v>
      </c>
      <c r="G30">
        <f>$B$27</f>
        <v>0.5</v>
      </c>
      <c r="H30">
        <f>$B$26</f>
        <v>1</v>
      </c>
      <c r="K30" s="3">
        <f t="shared" si="4"/>
        <v>1</v>
      </c>
      <c r="L30" s="3">
        <f t="shared" si="5"/>
        <v>0.99783200000000005</v>
      </c>
      <c r="M30" s="3">
        <f t="shared" si="6"/>
        <v>0.249084</v>
      </c>
      <c r="N30" s="3">
        <f t="shared" si="7"/>
        <v>0</v>
      </c>
    </row>
    <row r="31" spans="1:14" x14ac:dyDescent="0.3">
      <c r="E31">
        <v>1</v>
      </c>
      <c r="F31">
        <f t="shared" si="8"/>
        <v>1.496</v>
      </c>
      <c r="G31">
        <f>$B$27</f>
        <v>0.5</v>
      </c>
      <c r="H31">
        <f>$B$27</f>
        <v>0.5</v>
      </c>
      <c r="K31" s="3">
        <f t="shared" si="4"/>
        <v>1</v>
      </c>
      <c r="L31" s="3">
        <f t="shared" si="5"/>
        <v>0.99783200000000005</v>
      </c>
      <c r="M31" s="3">
        <f t="shared" si="6"/>
        <v>0.249084</v>
      </c>
      <c r="N31" s="3">
        <f t="shared" si="7"/>
        <v>0</v>
      </c>
    </row>
    <row r="32" spans="1:14" x14ac:dyDescent="0.3">
      <c r="E32">
        <v>1</v>
      </c>
      <c r="F32">
        <f t="shared" ref="F32:F40" si="9">$B$26</f>
        <v>1</v>
      </c>
      <c r="G32">
        <f>$B$25</f>
        <v>1.496</v>
      </c>
      <c r="H32">
        <f>$B$25</f>
        <v>1.496</v>
      </c>
      <c r="K32">
        <f t="shared" si="4"/>
        <v>1</v>
      </c>
      <c r="L32">
        <f t="shared" si="5"/>
        <v>0.66700000000000004</v>
      </c>
      <c r="M32">
        <f t="shared" si="6"/>
        <v>0.498168</v>
      </c>
      <c r="N32">
        <f t="shared" si="7"/>
        <v>0</v>
      </c>
    </row>
    <row r="33" spans="5:14" x14ac:dyDescent="0.3">
      <c r="E33">
        <v>1</v>
      </c>
      <c r="F33">
        <f t="shared" si="9"/>
        <v>1</v>
      </c>
      <c r="G33">
        <f>$B$25</f>
        <v>1.496</v>
      </c>
      <c r="H33">
        <f>$B$26</f>
        <v>1</v>
      </c>
      <c r="K33" s="3">
        <f t="shared" si="4"/>
        <v>1</v>
      </c>
      <c r="L33" s="3">
        <f t="shared" si="5"/>
        <v>0.66700000000000004</v>
      </c>
      <c r="M33" s="3">
        <f t="shared" si="6"/>
        <v>0.498168</v>
      </c>
      <c r="N33" s="3">
        <f t="shared" si="7"/>
        <v>0</v>
      </c>
    </row>
    <row r="34" spans="5:14" x14ac:dyDescent="0.3">
      <c r="E34">
        <v>1</v>
      </c>
      <c r="F34">
        <f t="shared" si="9"/>
        <v>1</v>
      </c>
      <c r="G34">
        <f>$B$25</f>
        <v>1.496</v>
      </c>
      <c r="H34">
        <f>$B$27</f>
        <v>0.5</v>
      </c>
      <c r="K34" s="3">
        <f t="shared" si="4"/>
        <v>1</v>
      </c>
      <c r="L34" s="3">
        <f t="shared" si="5"/>
        <v>0.66700000000000004</v>
      </c>
      <c r="M34" s="3">
        <f t="shared" si="6"/>
        <v>0.498168</v>
      </c>
      <c r="N34" s="3">
        <f t="shared" si="7"/>
        <v>0</v>
      </c>
    </row>
    <row r="35" spans="5:14" x14ac:dyDescent="0.3">
      <c r="E35">
        <v>1</v>
      </c>
      <c r="F35">
        <f t="shared" si="9"/>
        <v>1</v>
      </c>
      <c r="G35">
        <f>$B$26</f>
        <v>1</v>
      </c>
      <c r="H35">
        <f>$B$25</f>
        <v>1.496</v>
      </c>
      <c r="K35">
        <f t="shared" si="4"/>
        <v>1</v>
      </c>
      <c r="L35">
        <f t="shared" si="5"/>
        <v>0.66700000000000004</v>
      </c>
      <c r="M35">
        <f t="shared" si="6"/>
        <v>0.33300000000000002</v>
      </c>
      <c r="N35">
        <f t="shared" si="7"/>
        <v>0</v>
      </c>
    </row>
    <row r="36" spans="5:14" x14ac:dyDescent="0.3">
      <c r="E36">
        <v>1</v>
      </c>
      <c r="F36">
        <f t="shared" si="9"/>
        <v>1</v>
      </c>
      <c r="G36">
        <f>$B$26</f>
        <v>1</v>
      </c>
      <c r="H36">
        <f>$B$26</f>
        <v>1</v>
      </c>
      <c r="K36" s="3">
        <f t="shared" si="4"/>
        <v>1</v>
      </c>
      <c r="L36" s="3">
        <f t="shared" si="5"/>
        <v>0.66700000000000004</v>
      </c>
      <c r="M36" s="3">
        <f t="shared" si="6"/>
        <v>0.33300000000000002</v>
      </c>
      <c r="N36" s="3">
        <f t="shared" si="7"/>
        <v>0</v>
      </c>
    </row>
    <row r="37" spans="5:14" x14ac:dyDescent="0.3">
      <c r="E37">
        <v>1</v>
      </c>
      <c r="F37">
        <f t="shared" si="9"/>
        <v>1</v>
      </c>
      <c r="G37">
        <f>$B$26</f>
        <v>1</v>
      </c>
      <c r="H37">
        <f>$B$27</f>
        <v>0.5</v>
      </c>
      <c r="K37" s="3">
        <f t="shared" si="4"/>
        <v>1</v>
      </c>
      <c r="L37" s="3">
        <f t="shared" si="5"/>
        <v>0.66700000000000004</v>
      </c>
      <c r="M37" s="3">
        <f t="shared" si="6"/>
        <v>0.33300000000000002</v>
      </c>
      <c r="N37" s="3">
        <f t="shared" si="7"/>
        <v>0</v>
      </c>
    </row>
    <row r="38" spans="5:14" x14ac:dyDescent="0.3">
      <c r="E38">
        <v>1</v>
      </c>
      <c r="F38">
        <f t="shared" si="9"/>
        <v>1</v>
      </c>
      <c r="G38">
        <f>$B$27</f>
        <v>0.5</v>
      </c>
      <c r="H38">
        <f>$B$25</f>
        <v>1.496</v>
      </c>
      <c r="K38">
        <f t="shared" si="4"/>
        <v>1</v>
      </c>
      <c r="L38">
        <f t="shared" si="5"/>
        <v>0.66700000000000004</v>
      </c>
      <c r="M38">
        <f t="shared" si="6"/>
        <v>0.16650000000000001</v>
      </c>
      <c r="N38">
        <f t="shared" si="7"/>
        <v>0</v>
      </c>
    </row>
    <row r="39" spans="5:14" x14ac:dyDescent="0.3">
      <c r="E39">
        <v>1</v>
      </c>
      <c r="F39">
        <f t="shared" si="9"/>
        <v>1</v>
      </c>
      <c r="G39">
        <f>$B$27</f>
        <v>0.5</v>
      </c>
      <c r="H39">
        <f>$B$26</f>
        <v>1</v>
      </c>
      <c r="K39" s="3">
        <f t="shared" si="4"/>
        <v>1</v>
      </c>
      <c r="L39" s="3">
        <f t="shared" si="5"/>
        <v>0.66700000000000004</v>
      </c>
      <c r="M39" s="3">
        <f t="shared" si="6"/>
        <v>0.16650000000000001</v>
      </c>
      <c r="N39" s="3">
        <f t="shared" si="7"/>
        <v>0</v>
      </c>
    </row>
    <row r="40" spans="5:14" x14ac:dyDescent="0.3">
      <c r="E40">
        <v>1</v>
      </c>
      <c r="F40">
        <f t="shared" si="9"/>
        <v>1</v>
      </c>
      <c r="G40">
        <f>$B$27</f>
        <v>0.5</v>
      </c>
      <c r="H40">
        <f>$B$27</f>
        <v>0.5</v>
      </c>
      <c r="K40" s="3">
        <f t="shared" si="4"/>
        <v>1</v>
      </c>
      <c r="L40" s="3">
        <f t="shared" si="5"/>
        <v>0.66700000000000004</v>
      </c>
      <c r="M40" s="3">
        <f t="shared" si="6"/>
        <v>0.16650000000000001</v>
      </c>
      <c r="N40" s="3">
        <f t="shared" si="7"/>
        <v>0</v>
      </c>
    </row>
    <row r="41" spans="5:14" x14ac:dyDescent="0.3">
      <c r="E41">
        <v>1</v>
      </c>
      <c r="F41">
        <f t="shared" ref="F41:F49" si="10">$B$27</f>
        <v>0.5</v>
      </c>
      <c r="G41">
        <f>$B$25</f>
        <v>1.496</v>
      </c>
      <c r="H41">
        <f>$B$25</f>
        <v>1.496</v>
      </c>
      <c r="K41">
        <f t="shared" si="4"/>
        <v>1</v>
      </c>
      <c r="L41">
        <f t="shared" si="5"/>
        <v>0.33350000000000002</v>
      </c>
      <c r="M41">
        <f t="shared" si="6"/>
        <v>0.249084</v>
      </c>
      <c r="N41">
        <f t="shared" si="7"/>
        <v>0</v>
      </c>
    </row>
    <row r="42" spans="5:14" x14ac:dyDescent="0.3">
      <c r="E42">
        <v>1</v>
      </c>
      <c r="F42">
        <f t="shared" si="10"/>
        <v>0.5</v>
      </c>
      <c r="G42">
        <f>$B$25</f>
        <v>1.496</v>
      </c>
      <c r="H42">
        <f>$B$26</f>
        <v>1</v>
      </c>
      <c r="K42" s="3">
        <f t="shared" si="4"/>
        <v>1</v>
      </c>
      <c r="L42" s="3">
        <f t="shared" si="5"/>
        <v>0.33350000000000002</v>
      </c>
      <c r="M42" s="3">
        <f t="shared" si="6"/>
        <v>0.249084</v>
      </c>
      <c r="N42" s="3">
        <f t="shared" si="7"/>
        <v>0</v>
      </c>
    </row>
    <row r="43" spans="5:14" x14ac:dyDescent="0.3">
      <c r="E43">
        <v>1</v>
      </c>
      <c r="F43">
        <f t="shared" si="10"/>
        <v>0.5</v>
      </c>
      <c r="G43">
        <f>$B$25</f>
        <v>1.496</v>
      </c>
      <c r="H43">
        <f>$B$27</f>
        <v>0.5</v>
      </c>
      <c r="K43" s="3">
        <f t="shared" si="4"/>
        <v>1</v>
      </c>
      <c r="L43" s="3">
        <f t="shared" si="5"/>
        <v>0.33350000000000002</v>
      </c>
      <c r="M43" s="3">
        <f t="shared" si="6"/>
        <v>0.249084</v>
      </c>
      <c r="N43" s="3">
        <f t="shared" si="7"/>
        <v>0</v>
      </c>
    </row>
    <row r="44" spans="5:14" x14ac:dyDescent="0.3">
      <c r="E44">
        <v>1</v>
      </c>
      <c r="F44">
        <f t="shared" si="10"/>
        <v>0.5</v>
      </c>
      <c r="G44">
        <f>$B$26</f>
        <v>1</v>
      </c>
      <c r="H44">
        <f>$B$25</f>
        <v>1.496</v>
      </c>
      <c r="K44">
        <f t="shared" si="4"/>
        <v>1</v>
      </c>
      <c r="L44">
        <f t="shared" si="5"/>
        <v>0.33350000000000002</v>
      </c>
      <c r="M44">
        <f t="shared" si="6"/>
        <v>0.16650000000000001</v>
      </c>
      <c r="N44">
        <f t="shared" si="7"/>
        <v>0</v>
      </c>
    </row>
    <row r="45" spans="5:14" x14ac:dyDescent="0.3">
      <c r="E45">
        <v>1</v>
      </c>
      <c r="F45">
        <f t="shared" si="10"/>
        <v>0.5</v>
      </c>
      <c r="G45">
        <f>$B$26</f>
        <v>1</v>
      </c>
      <c r="H45">
        <f>$B$26</f>
        <v>1</v>
      </c>
      <c r="K45" s="3">
        <f t="shared" si="4"/>
        <v>1</v>
      </c>
      <c r="L45" s="3">
        <f t="shared" si="5"/>
        <v>0.33350000000000002</v>
      </c>
      <c r="M45" s="3">
        <f t="shared" si="6"/>
        <v>0.16650000000000001</v>
      </c>
      <c r="N45" s="3">
        <f t="shared" si="7"/>
        <v>0</v>
      </c>
    </row>
    <row r="46" spans="5:14" x14ac:dyDescent="0.3">
      <c r="E46">
        <v>1</v>
      </c>
      <c r="F46">
        <f t="shared" si="10"/>
        <v>0.5</v>
      </c>
      <c r="G46">
        <f>$B$26</f>
        <v>1</v>
      </c>
      <c r="H46">
        <f>$B$27</f>
        <v>0.5</v>
      </c>
      <c r="K46" s="3">
        <f t="shared" si="4"/>
        <v>1</v>
      </c>
      <c r="L46" s="3">
        <f t="shared" si="5"/>
        <v>0.33350000000000002</v>
      </c>
      <c r="M46" s="3">
        <f t="shared" si="6"/>
        <v>0.16650000000000001</v>
      </c>
      <c r="N46" s="3">
        <f t="shared" si="7"/>
        <v>0</v>
      </c>
    </row>
    <row r="47" spans="5:14" x14ac:dyDescent="0.3">
      <c r="E47">
        <v>1</v>
      </c>
      <c r="F47">
        <f t="shared" si="10"/>
        <v>0.5</v>
      </c>
      <c r="G47">
        <f>$B$27</f>
        <v>0.5</v>
      </c>
      <c r="H47">
        <f>$B$25</f>
        <v>1.496</v>
      </c>
      <c r="K47">
        <f t="shared" si="4"/>
        <v>1</v>
      </c>
      <c r="L47">
        <f t="shared" si="5"/>
        <v>0.33350000000000002</v>
      </c>
      <c r="M47">
        <f t="shared" si="6"/>
        <v>8.3250000000000005E-2</v>
      </c>
      <c r="N47">
        <f t="shared" si="7"/>
        <v>0</v>
      </c>
    </row>
    <row r="48" spans="5:14" x14ac:dyDescent="0.3">
      <c r="E48">
        <v>1</v>
      </c>
      <c r="F48">
        <f t="shared" si="10"/>
        <v>0.5</v>
      </c>
      <c r="G48">
        <f>$B$27</f>
        <v>0.5</v>
      </c>
      <c r="H48">
        <f>$B$26</f>
        <v>1</v>
      </c>
      <c r="K48" s="3">
        <f t="shared" si="4"/>
        <v>1</v>
      </c>
      <c r="L48" s="3">
        <f t="shared" si="5"/>
        <v>0.33350000000000002</v>
      </c>
      <c r="M48" s="3">
        <f t="shared" si="6"/>
        <v>8.3250000000000005E-2</v>
      </c>
      <c r="N48" s="3">
        <f t="shared" si="7"/>
        <v>0</v>
      </c>
    </row>
    <row r="49" spans="5:14" x14ac:dyDescent="0.3">
      <c r="E49">
        <v>1</v>
      </c>
      <c r="F49">
        <f t="shared" si="10"/>
        <v>0.5</v>
      </c>
      <c r="G49">
        <f>$B$27</f>
        <v>0.5</v>
      </c>
      <c r="H49">
        <f>$B$27</f>
        <v>0.5</v>
      </c>
      <c r="K49" s="3">
        <f t="shared" si="4"/>
        <v>1</v>
      </c>
      <c r="L49" s="3">
        <f t="shared" si="5"/>
        <v>0.33350000000000002</v>
      </c>
      <c r="M49" s="3">
        <f t="shared" si="6"/>
        <v>8.3250000000000005E-2</v>
      </c>
      <c r="N49" s="3">
        <f t="shared" si="7"/>
        <v>0</v>
      </c>
    </row>
    <row r="53" spans="5:14" x14ac:dyDescent="0.3">
      <c r="E53" t="s">
        <v>6</v>
      </c>
    </row>
    <row r="54" spans="5:14" x14ac:dyDescent="0.3">
      <c r="E54">
        <v>1</v>
      </c>
      <c r="F54">
        <v>0.66700000000000004</v>
      </c>
      <c r="G54">
        <v>0.33300000000000002</v>
      </c>
      <c r="H54">
        <v>0</v>
      </c>
    </row>
  </sheetData>
  <mergeCells count="3">
    <mergeCell ref="K3:N3"/>
    <mergeCell ref="K19:N19"/>
    <mergeCell ref="K21:N2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ED85A-9886-4787-9E8B-9FC96179D402}">
  <dimension ref="A3:N54"/>
  <sheetViews>
    <sheetView topLeftCell="A28" workbookViewId="0">
      <selection activeCell="K23" sqref="K23:N49"/>
    </sheetView>
  </sheetViews>
  <sheetFormatPr defaultRowHeight="14.4" x14ac:dyDescent="0.3"/>
  <sheetData>
    <row r="3" spans="1:14" x14ac:dyDescent="0.3">
      <c r="E3" t="s">
        <v>0</v>
      </c>
      <c r="K3" s="4" t="s">
        <v>4</v>
      </c>
      <c r="L3" s="4"/>
      <c r="M3" s="4"/>
      <c r="N3" s="4"/>
    </row>
    <row r="4" spans="1:14" x14ac:dyDescent="0.3">
      <c r="E4">
        <v>2020</v>
      </c>
      <c r="F4">
        <v>2030</v>
      </c>
      <c r="G4">
        <v>2040</v>
      </c>
      <c r="H4">
        <v>2050</v>
      </c>
      <c r="K4">
        <v>2020</v>
      </c>
      <c r="L4">
        <v>2030</v>
      </c>
      <c r="M4">
        <v>2040</v>
      </c>
      <c r="N4">
        <v>2050</v>
      </c>
    </row>
    <row r="5" spans="1:14" x14ac:dyDescent="0.3">
      <c r="A5" t="s">
        <v>1</v>
      </c>
      <c r="E5">
        <v>1</v>
      </c>
      <c r="F5">
        <f>B6</f>
        <v>1.4925373134328357</v>
      </c>
      <c r="G5">
        <f>B6</f>
        <v>1.4925373134328357</v>
      </c>
      <c r="H5">
        <f>B6</f>
        <v>1.4925373134328357</v>
      </c>
      <c r="J5">
        <v>1</v>
      </c>
      <c r="K5">
        <f>E5*$E$14</f>
        <v>1</v>
      </c>
      <c r="L5">
        <f>E5*F5*$F$14</f>
        <v>1</v>
      </c>
      <c r="M5">
        <f>E5*F5*G5*$G$14</f>
        <v>0.73513031855647137</v>
      </c>
      <c r="N5">
        <f>E5*F5*G5*H5*$H$14</f>
        <v>0</v>
      </c>
    </row>
    <row r="6" spans="1:14" x14ac:dyDescent="0.3">
      <c r="A6" t="s">
        <v>2</v>
      </c>
      <c r="B6" s="1">
        <f>1/0.67</f>
        <v>1.4925373134328357</v>
      </c>
      <c r="C6" s="2"/>
      <c r="E6">
        <v>1</v>
      </c>
      <c r="F6">
        <f>B6</f>
        <v>1.4925373134328357</v>
      </c>
      <c r="G6">
        <f>B6</f>
        <v>1.4925373134328357</v>
      </c>
      <c r="H6">
        <f>B7</f>
        <v>0.5</v>
      </c>
      <c r="J6">
        <v>2</v>
      </c>
      <c r="K6">
        <f t="shared" ref="K6:K12" si="0">E6*$E$14</f>
        <v>1</v>
      </c>
      <c r="L6">
        <f t="shared" ref="L6:L12" si="1">E6*F6*$F$14</f>
        <v>1</v>
      </c>
      <c r="M6">
        <f t="shared" ref="M6:M12" si="2">E6*F6*G6*$G$14</f>
        <v>0.73513031855647137</v>
      </c>
      <c r="N6">
        <f t="shared" ref="N6:N12" si="3">E6*F6*G6*H6*$H$14</f>
        <v>0</v>
      </c>
    </row>
    <row r="7" spans="1:14" x14ac:dyDescent="0.3">
      <c r="A7" t="s">
        <v>3</v>
      </c>
      <c r="B7" s="1">
        <v>0.5</v>
      </c>
      <c r="C7" s="2"/>
      <c r="E7">
        <v>1</v>
      </c>
      <c r="F7">
        <f>B6</f>
        <v>1.4925373134328357</v>
      </c>
      <c r="G7">
        <f>B7</f>
        <v>0.5</v>
      </c>
      <c r="H7">
        <f>B6</f>
        <v>1.4925373134328357</v>
      </c>
      <c r="J7">
        <v>3</v>
      </c>
      <c r="K7">
        <f t="shared" si="0"/>
        <v>1</v>
      </c>
      <c r="L7">
        <f t="shared" si="1"/>
        <v>1</v>
      </c>
      <c r="M7">
        <f t="shared" si="2"/>
        <v>0.2462686567164179</v>
      </c>
      <c r="N7">
        <f t="shared" si="3"/>
        <v>0</v>
      </c>
    </row>
    <row r="8" spans="1:14" x14ac:dyDescent="0.3">
      <c r="E8">
        <v>1</v>
      </c>
      <c r="F8">
        <f>B6</f>
        <v>1.4925373134328357</v>
      </c>
      <c r="G8">
        <f>B7</f>
        <v>0.5</v>
      </c>
      <c r="H8">
        <f>B7</f>
        <v>0.5</v>
      </c>
      <c r="J8">
        <v>4</v>
      </c>
      <c r="K8">
        <f t="shared" si="0"/>
        <v>1</v>
      </c>
      <c r="L8">
        <f t="shared" si="1"/>
        <v>1</v>
      </c>
      <c r="M8">
        <f t="shared" si="2"/>
        <v>0.2462686567164179</v>
      </c>
      <c r="N8">
        <f t="shared" si="3"/>
        <v>0</v>
      </c>
    </row>
    <row r="9" spans="1:14" x14ac:dyDescent="0.3">
      <c r="E9">
        <v>1</v>
      </c>
      <c r="F9">
        <f>B7</f>
        <v>0.5</v>
      </c>
      <c r="G9">
        <f>B6</f>
        <v>1.4925373134328357</v>
      </c>
      <c r="H9">
        <f>B6</f>
        <v>1.4925373134328357</v>
      </c>
      <c r="J9">
        <v>5</v>
      </c>
      <c r="K9">
        <f t="shared" si="0"/>
        <v>1</v>
      </c>
      <c r="L9">
        <f t="shared" si="1"/>
        <v>0.33500000000000002</v>
      </c>
      <c r="M9">
        <f t="shared" si="2"/>
        <v>0.2462686567164179</v>
      </c>
      <c r="N9">
        <f t="shared" si="3"/>
        <v>0</v>
      </c>
    </row>
    <row r="10" spans="1:14" x14ac:dyDescent="0.3">
      <c r="E10">
        <v>1</v>
      </c>
      <c r="F10">
        <f>B7</f>
        <v>0.5</v>
      </c>
      <c r="G10">
        <f>B6</f>
        <v>1.4925373134328357</v>
      </c>
      <c r="H10">
        <f>B7</f>
        <v>0.5</v>
      </c>
      <c r="J10">
        <v>6</v>
      </c>
      <c r="K10">
        <f t="shared" si="0"/>
        <v>1</v>
      </c>
      <c r="L10">
        <f t="shared" si="1"/>
        <v>0.33500000000000002</v>
      </c>
      <c r="M10">
        <f t="shared" si="2"/>
        <v>0.2462686567164179</v>
      </c>
      <c r="N10">
        <f t="shared" si="3"/>
        <v>0</v>
      </c>
    </row>
    <row r="11" spans="1:14" x14ac:dyDescent="0.3">
      <c r="E11">
        <v>1</v>
      </c>
      <c r="F11">
        <f>B7</f>
        <v>0.5</v>
      </c>
      <c r="G11">
        <f>B7</f>
        <v>0.5</v>
      </c>
      <c r="H11">
        <f>B6</f>
        <v>1.4925373134328357</v>
      </c>
      <c r="J11">
        <v>7</v>
      </c>
      <c r="K11">
        <f t="shared" si="0"/>
        <v>1</v>
      </c>
      <c r="L11">
        <f t="shared" si="1"/>
        <v>0.33500000000000002</v>
      </c>
      <c r="M11">
        <f t="shared" si="2"/>
        <v>8.2500000000000004E-2</v>
      </c>
      <c r="N11">
        <f t="shared" si="3"/>
        <v>0</v>
      </c>
    </row>
    <row r="12" spans="1:14" x14ac:dyDescent="0.3">
      <c r="E12">
        <v>1</v>
      </c>
      <c r="F12">
        <f>B7</f>
        <v>0.5</v>
      </c>
      <c r="G12">
        <f>B7</f>
        <v>0.5</v>
      </c>
      <c r="H12">
        <f>B7</f>
        <v>0.5</v>
      </c>
      <c r="J12">
        <v>8</v>
      </c>
      <c r="K12">
        <f t="shared" si="0"/>
        <v>1</v>
      </c>
      <c r="L12">
        <f t="shared" si="1"/>
        <v>0.33500000000000002</v>
      </c>
      <c r="M12">
        <f t="shared" si="2"/>
        <v>8.2500000000000004E-2</v>
      </c>
      <c r="N12">
        <f t="shared" si="3"/>
        <v>0</v>
      </c>
    </row>
    <row r="14" spans="1:14" x14ac:dyDescent="0.3">
      <c r="E14">
        <v>1</v>
      </c>
      <c r="F14">
        <f>0.67</f>
        <v>0.67</v>
      </c>
      <c r="G14">
        <v>0.33</v>
      </c>
      <c r="H14">
        <v>0</v>
      </c>
    </row>
    <row r="19" spans="1:14" x14ac:dyDescent="0.3">
      <c r="K19" s="4"/>
      <c r="L19" s="4"/>
      <c r="M19" s="4"/>
      <c r="N19" s="4"/>
    </row>
    <row r="21" spans="1:14" x14ac:dyDescent="0.3">
      <c r="E21" t="s">
        <v>0</v>
      </c>
      <c r="K21" s="4" t="s">
        <v>4</v>
      </c>
      <c r="L21" s="4"/>
      <c r="M21" s="4"/>
      <c r="N21" s="4"/>
    </row>
    <row r="22" spans="1:14" x14ac:dyDescent="0.3">
      <c r="C22" s="2"/>
      <c r="E22">
        <v>2020</v>
      </c>
      <c r="F22">
        <v>2030</v>
      </c>
      <c r="G22">
        <v>2040</v>
      </c>
      <c r="H22">
        <v>2050</v>
      </c>
      <c r="K22">
        <v>2020</v>
      </c>
      <c r="L22">
        <v>2030</v>
      </c>
      <c r="M22">
        <v>2040</v>
      </c>
      <c r="N22">
        <v>2050</v>
      </c>
    </row>
    <row r="23" spans="1:14" x14ac:dyDescent="0.3">
      <c r="C23" s="2"/>
      <c r="E23">
        <v>1</v>
      </c>
      <c r="F23">
        <f>$B$25</f>
        <v>1.75</v>
      </c>
      <c r="G23">
        <f>$B$25</f>
        <v>1.75</v>
      </c>
      <c r="H23">
        <f>$B$25</f>
        <v>1.75</v>
      </c>
      <c r="K23">
        <f>E23*$E$54</f>
        <v>1</v>
      </c>
      <c r="L23">
        <f>F23*$F$54</f>
        <v>1.1666666666666665</v>
      </c>
      <c r="M23">
        <f>G23*$G$54</f>
        <v>0.58333333333333326</v>
      </c>
      <c r="N23">
        <f>H23*$H$54</f>
        <v>0</v>
      </c>
    </row>
    <row r="24" spans="1:14" x14ac:dyDescent="0.3">
      <c r="A24" t="s">
        <v>1</v>
      </c>
      <c r="E24">
        <v>1</v>
      </c>
      <c r="F24">
        <f>$B$25</f>
        <v>1.75</v>
      </c>
      <c r="G24">
        <f>$B$25</f>
        <v>1.75</v>
      </c>
      <c r="H24">
        <f>$B$26</f>
        <v>1</v>
      </c>
      <c r="K24">
        <f t="shared" ref="K24:K49" si="4">E24*$E$54</f>
        <v>1</v>
      </c>
      <c r="L24">
        <f t="shared" ref="L24:L49" si="5">F24*$F$54</f>
        <v>1.1666666666666665</v>
      </c>
      <c r="M24">
        <f t="shared" ref="M24:M49" si="6">G24*$G$54</f>
        <v>0.58333333333333326</v>
      </c>
      <c r="N24">
        <f t="shared" ref="N24:N49" si="7">H24*$H$54</f>
        <v>0</v>
      </c>
    </row>
    <row r="25" spans="1:14" x14ac:dyDescent="0.3">
      <c r="A25" t="s">
        <v>2</v>
      </c>
      <c r="B25" s="1">
        <v>1.75</v>
      </c>
      <c r="E25">
        <v>1</v>
      </c>
      <c r="F25">
        <f>$B$25</f>
        <v>1.75</v>
      </c>
      <c r="G25">
        <f>$B$25</f>
        <v>1.75</v>
      </c>
      <c r="H25">
        <f>$B$27</f>
        <v>0.25</v>
      </c>
      <c r="K25">
        <f t="shared" si="4"/>
        <v>1</v>
      </c>
      <c r="L25">
        <f t="shared" si="5"/>
        <v>1.1666666666666665</v>
      </c>
      <c r="M25">
        <f t="shared" si="6"/>
        <v>0.58333333333333326</v>
      </c>
      <c r="N25">
        <f t="shared" si="7"/>
        <v>0</v>
      </c>
    </row>
    <row r="26" spans="1:14" x14ac:dyDescent="0.3">
      <c r="A26" t="s">
        <v>5</v>
      </c>
      <c r="B26" s="1">
        <v>1</v>
      </c>
      <c r="E26">
        <v>1</v>
      </c>
      <c r="F26">
        <f t="shared" ref="F26:F31" si="8">$B$25</f>
        <v>1.75</v>
      </c>
      <c r="G26">
        <f>$B$26</f>
        <v>1</v>
      </c>
      <c r="H26">
        <f>$B$25</f>
        <v>1.75</v>
      </c>
      <c r="K26">
        <f t="shared" si="4"/>
        <v>1</v>
      </c>
      <c r="L26">
        <f t="shared" si="5"/>
        <v>1.1666666666666665</v>
      </c>
      <c r="M26">
        <f t="shared" si="6"/>
        <v>0.33333333333333331</v>
      </c>
      <c r="N26">
        <f t="shared" si="7"/>
        <v>0</v>
      </c>
    </row>
    <row r="27" spans="1:14" x14ac:dyDescent="0.3">
      <c r="A27" t="s">
        <v>3</v>
      </c>
      <c r="B27" s="1">
        <v>0.25</v>
      </c>
      <c r="E27">
        <v>1</v>
      </c>
      <c r="F27">
        <f t="shared" si="8"/>
        <v>1.75</v>
      </c>
      <c r="G27">
        <f>$B$26</f>
        <v>1</v>
      </c>
      <c r="H27">
        <f>$B$26</f>
        <v>1</v>
      </c>
      <c r="K27">
        <f t="shared" si="4"/>
        <v>1</v>
      </c>
      <c r="L27">
        <f t="shared" si="5"/>
        <v>1.1666666666666665</v>
      </c>
      <c r="M27">
        <f t="shared" si="6"/>
        <v>0.33333333333333331</v>
      </c>
      <c r="N27">
        <f t="shared" si="7"/>
        <v>0</v>
      </c>
    </row>
    <row r="28" spans="1:14" x14ac:dyDescent="0.3">
      <c r="E28">
        <v>1</v>
      </c>
      <c r="F28">
        <f t="shared" si="8"/>
        <v>1.75</v>
      </c>
      <c r="G28">
        <f>$B$26</f>
        <v>1</v>
      </c>
      <c r="H28">
        <f>$B$27</f>
        <v>0.25</v>
      </c>
      <c r="K28">
        <f t="shared" si="4"/>
        <v>1</v>
      </c>
      <c r="L28">
        <f t="shared" si="5"/>
        <v>1.1666666666666665</v>
      </c>
      <c r="M28">
        <f t="shared" si="6"/>
        <v>0.33333333333333331</v>
      </c>
      <c r="N28">
        <f t="shared" si="7"/>
        <v>0</v>
      </c>
    </row>
    <row r="29" spans="1:14" x14ac:dyDescent="0.3">
      <c r="E29">
        <v>1</v>
      </c>
      <c r="F29">
        <f t="shared" si="8"/>
        <v>1.75</v>
      </c>
      <c r="G29">
        <f>$B$27</f>
        <v>0.25</v>
      </c>
      <c r="H29">
        <f>$B$25</f>
        <v>1.75</v>
      </c>
      <c r="K29">
        <f t="shared" si="4"/>
        <v>1</v>
      </c>
      <c r="L29">
        <f t="shared" si="5"/>
        <v>1.1666666666666665</v>
      </c>
      <c r="M29">
        <f t="shared" si="6"/>
        <v>8.3333333333333329E-2</v>
      </c>
      <c r="N29">
        <f t="shared" si="7"/>
        <v>0</v>
      </c>
    </row>
    <row r="30" spans="1:14" x14ac:dyDescent="0.3">
      <c r="E30">
        <v>1</v>
      </c>
      <c r="F30">
        <f t="shared" si="8"/>
        <v>1.75</v>
      </c>
      <c r="G30">
        <f>$B$27</f>
        <v>0.25</v>
      </c>
      <c r="H30">
        <f>$B$26</f>
        <v>1</v>
      </c>
      <c r="K30">
        <f t="shared" si="4"/>
        <v>1</v>
      </c>
      <c r="L30">
        <f t="shared" si="5"/>
        <v>1.1666666666666665</v>
      </c>
      <c r="M30">
        <f t="shared" si="6"/>
        <v>8.3333333333333329E-2</v>
      </c>
      <c r="N30">
        <f t="shared" si="7"/>
        <v>0</v>
      </c>
    </row>
    <row r="31" spans="1:14" x14ac:dyDescent="0.3">
      <c r="E31">
        <v>1</v>
      </c>
      <c r="F31">
        <f t="shared" si="8"/>
        <v>1.75</v>
      </c>
      <c r="G31">
        <f>$B$27</f>
        <v>0.25</v>
      </c>
      <c r="H31">
        <f>$B$27</f>
        <v>0.25</v>
      </c>
      <c r="K31">
        <f t="shared" si="4"/>
        <v>1</v>
      </c>
      <c r="L31">
        <f t="shared" si="5"/>
        <v>1.1666666666666665</v>
      </c>
      <c r="M31">
        <f t="shared" si="6"/>
        <v>8.3333333333333329E-2</v>
      </c>
      <c r="N31">
        <f t="shared" si="7"/>
        <v>0</v>
      </c>
    </row>
    <row r="32" spans="1:14" x14ac:dyDescent="0.3">
      <c r="E32">
        <v>1</v>
      </c>
      <c r="F32">
        <f t="shared" ref="F32:F40" si="9">$B$26</f>
        <v>1</v>
      </c>
      <c r="G32">
        <f>$B$25</f>
        <v>1.75</v>
      </c>
      <c r="H32">
        <f>$B$25</f>
        <v>1.75</v>
      </c>
      <c r="K32">
        <f t="shared" si="4"/>
        <v>1</v>
      </c>
      <c r="L32">
        <f t="shared" si="5"/>
        <v>0.66666666666666663</v>
      </c>
      <c r="M32">
        <f t="shared" si="6"/>
        <v>0.58333333333333326</v>
      </c>
      <c r="N32">
        <f t="shared" si="7"/>
        <v>0</v>
      </c>
    </row>
    <row r="33" spans="5:14" x14ac:dyDescent="0.3">
      <c r="E33">
        <v>1</v>
      </c>
      <c r="F33">
        <f t="shared" si="9"/>
        <v>1</v>
      </c>
      <c r="G33">
        <f>$B$25</f>
        <v>1.75</v>
      </c>
      <c r="H33">
        <f>$B$26</f>
        <v>1</v>
      </c>
      <c r="K33">
        <f t="shared" si="4"/>
        <v>1</v>
      </c>
      <c r="L33">
        <f t="shared" si="5"/>
        <v>0.66666666666666663</v>
      </c>
      <c r="M33">
        <f t="shared" si="6"/>
        <v>0.58333333333333326</v>
      </c>
      <c r="N33">
        <f t="shared" si="7"/>
        <v>0</v>
      </c>
    </row>
    <row r="34" spans="5:14" x14ac:dyDescent="0.3">
      <c r="E34">
        <v>1</v>
      </c>
      <c r="F34">
        <f t="shared" si="9"/>
        <v>1</v>
      </c>
      <c r="G34">
        <f>$B$25</f>
        <v>1.75</v>
      </c>
      <c r="H34">
        <f>$B$27</f>
        <v>0.25</v>
      </c>
      <c r="K34">
        <f t="shared" si="4"/>
        <v>1</v>
      </c>
      <c r="L34">
        <f t="shared" si="5"/>
        <v>0.66666666666666663</v>
      </c>
      <c r="M34">
        <f t="shared" si="6"/>
        <v>0.58333333333333326</v>
      </c>
      <c r="N34">
        <f t="shared" si="7"/>
        <v>0</v>
      </c>
    </row>
    <row r="35" spans="5:14" x14ac:dyDescent="0.3">
      <c r="E35">
        <v>1</v>
      </c>
      <c r="F35">
        <f t="shared" si="9"/>
        <v>1</v>
      </c>
      <c r="G35">
        <f>$B$26</f>
        <v>1</v>
      </c>
      <c r="H35">
        <f>$B$25</f>
        <v>1.75</v>
      </c>
      <c r="K35">
        <f t="shared" si="4"/>
        <v>1</v>
      </c>
      <c r="L35">
        <f t="shared" si="5"/>
        <v>0.66666666666666663</v>
      </c>
      <c r="M35">
        <f t="shared" si="6"/>
        <v>0.33333333333333331</v>
      </c>
      <c r="N35">
        <f t="shared" si="7"/>
        <v>0</v>
      </c>
    </row>
    <row r="36" spans="5:14" x14ac:dyDescent="0.3">
      <c r="E36">
        <v>1</v>
      </c>
      <c r="F36">
        <f t="shared" si="9"/>
        <v>1</v>
      </c>
      <c r="G36">
        <f>$B$26</f>
        <v>1</v>
      </c>
      <c r="H36">
        <f>$B$26</f>
        <v>1</v>
      </c>
      <c r="K36">
        <f t="shared" si="4"/>
        <v>1</v>
      </c>
      <c r="L36">
        <f t="shared" si="5"/>
        <v>0.66666666666666663</v>
      </c>
      <c r="M36">
        <f t="shared" si="6"/>
        <v>0.33333333333333331</v>
      </c>
      <c r="N36">
        <f t="shared" si="7"/>
        <v>0</v>
      </c>
    </row>
    <row r="37" spans="5:14" x14ac:dyDescent="0.3">
      <c r="E37">
        <v>1</v>
      </c>
      <c r="F37">
        <f t="shared" si="9"/>
        <v>1</v>
      </c>
      <c r="G37">
        <f>$B$26</f>
        <v>1</v>
      </c>
      <c r="H37">
        <f>$B$27</f>
        <v>0.25</v>
      </c>
      <c r="K37">
        <f t="shared" si="4"/>
        <v>1</v>
      </c>
      <c r="L37">
        <f t="shared" si="5"/>
        <v>0.66666666666666663</v>
      </c>
      <c r="M37">
        <f t="shared" si="6"/>
        <v>0.33333333333333331</v>
      </c>
      <c r="N37">
        <f t="shared" si="7"/>
        <v>0</v>
      </c>
    </row>
    <row r="38" spans="5:14" x14ac:dyDescent="0.3">
      <c r="E38">
        <v>1</v>
      </c>
      <c r="F38">
        <f t="shared" si="9"/>
        <v>1</v>
      </c>
      <c r="G38">
        <f>$B$27</f>
        <v>0.25</v>
      </c>
      <c r="H38">
        <f>$B$25</f>
        <v>1.75</v>
      </c>
      <c r="K38">
        <f t="shared" si="4"/>
        <v>1</v>
      </c>
      <c r="L38">
        <f t="shared" si="5"/>
        <v>0.66666666666666663</v>
      </c>
      <c r="M38">
        <f t="shared" si="6"/>
        <v>8.3333333333333329E-2</v>
      </c>
      <c r="N38">
        <f t="shared" si="7"/>
        <v>0</v>
      </c>
    </row>
    <row r="39" spans="5:14" x14ac:dyDescent="0.3">
      <c r="E39">
        <v>1</v>
      </c>
      <c r="F39">
        <f t="shared" si="9"/>
        <v>1</v>
      </c>
      <c r="G39">
        <f>$B$27</f>
        <v>0.25</v>
      </c>
      <c r="H39">
        <f>$B$26</f>
        <v>1</v>
      </c>
      <c r="K39">
        <f t="shared" si="4"/>
        <v>1</v>
      </c>
      <c r="L39">
        <f t="shared" si="5"/>
        <v>0.66666666666666663</v>
      </c>
      <c r="M39">
        <f t="shared" si="6"/>
        <v>8.3333333333333329E-2</v>
      </c>
      <c r="N39">
        <f t="shared" si="7"/>
        <v>0</v>
      </c>
    </row>
    <row r="40" spans="5:14" x14ac:dyDescent="0.3">
      <c r="E40">
        <v>1</v>
      </c>
      <c r="F40">
        <f t="shared" si="9"/>
        <v>1</v>
      </c>
      <c r="G40">
        <f>$B$27</f>
        <v>0.25</v>
      </c>
      <c r="H40">
        <f>$B$27</f>
        <v>0.25</v>
      </c>
      <c r="K40">
        <f t="shared" si="4"/>
        <v>1</v>
      </c>
      <c r="L40">
        <f t="shared" si="5"/>
        <v>0.66666666666666663</v>
      </c>
      <c r="M40">
        <f t="shared" si="6"/>
        <v>8.3333333333333329E-2</v>
      </c>
      <c r="N40">
        <f t="shared" si="7"/>
        <v>0</v>
      </c>
    </row>
    <row r="41" spans="5:14" x14ac:dyDescent="0.3">
      <c r="E41">
        <v>1</v>
      </c>
      <c r="F41">
        <f t="shared" ref="F41:F49" si="10">$B$27</f>
        <v>0.25</v>
      </c>
      <c r="G41">
        <f>$B$25</f>
        <v>1.75</v>
      </c>
      <c r="H41">
        <f>$B$25</f>
        <v>1.75</v>
      </c>
      <c r="K41">
        <f t="shared" si="4"/>
        <v>1</v>
      </c>
      <c r="L41">
        <f t="shared" si="5"/>
        <v>0.16666666666666666</v>
      </c>
      <c r="M41">
        <f t="shared" si="6"/>
        <v>0.58333333333333326</v>
      </c>
      <c r="N41">
        <f t="shared" si="7"/>
        <v>0</v>
      </c>
    </row>
    <row r="42" spans="5:14" x14ac:dyDescent="0.3">
      <c r="E42">
        <v>1</v>
      </c>
      <c r="F42">
        <f t="shared" si="10"/>
        <v>0.25</v>
      </c>
      <c r="G42">
        <f>$B$25</f>
        <v>1.75</v>
      </c>
      <c r="H42">
        <f>$B$26</f>
        <v>1</v>
      </c>
      <c r="K42">
        <f t="shared" si="4"/>
        <v>1</v>
      </c>
      <c r="L42">
        <f t="shared" si="5"/>
        <v>0.16666666666666666</v>
      </c>
      <c r="M42">
        <f t="shared" si="6"/>
        <v>0.58333333333333326</v>
      </c>
      <c r="N42">
        <f t="shared" si="7"/>
        <v>0</v>
      </c>
    </row>
    <row r="43" spans="5:14" x14ac:dyDescent="0.3">
      <c r="E43">
        <v>1</v>
      </c>
      <c r="F43">
        <f t="shared" si="10"/>
        <v>0.25</v>
      </c>
      <c r="G43">
        <f>$B$25</f>
        <v>1.75</v>
      </c>
      <c r="H43">
        <f>$B$27</f>
        <v>0.25</v>
      </c>
      <c r="K43">
        <f t="shared" si="4"/>
        <v>1</v>
      </c>
      <c r="L43">
        <f t="shared" si="5"/>
        <v>0.16666666666666666</v>
      </c>
      <c r="M43">
        <f t="shared" si="6"/>
        <v>0.58333333333333326</v>
      </c>
      <c r="N43">
        <f t="shared" si="7"/>
        <v>0</v>
      </c>
    </row>
    <row r="44" spans="5:14" x14ac:dyDescent="0.3">
      <c r="E44">
        <v>1</v>
      </c>
      <c r="F44">
        <f t="shared" si="10"/>
        <v>0.25</v>
      </c>
      <c r="G44">
        <f>$B$26</f>
        <v>1</v>
      </c>
      <c r="H44">
        <f>$B$25</f>
        <v>1.75</v>
      </c>
      <c r="K44">
        <f t="shared" si="4"/>
        <v>1</v>
      </c>
      <c r="L44">
        <f t="shared" si="5"/>
        <v>0.16666666666666666</v>
      </c>
      <c r="M44">
        <f t="shared" si="6"/>
        <v>0.33333333333333331</v>
      </c>
      <c r="N44">
        <f t="shared" si="7"/>
        <v>0</v>
      </c>
    </row>
    <row r="45" spans="5:14" x14ac:dyDescent="0.3">
      <c r="E45">
        <v>1</v>
      </c>
      <c r="F45">
        <f t="shared" si="10"/>
        <v>0.25</v>
      </c>
      <c r="G45">
        <f>$B$26</f>
        <v>1</v>
      </c>
      <c r="H45">
        <f>$B$26</f>
        <v>1</v>
      </c>
      <c r="K45">
        <f t="shared" si="4"/>
        <v>1</v>
      </c>
      <c r="L45">
        <f t="shared" si="5"/>
        <v>0.16666666666666666</v>
      </c>
      <c r="M45">
        <f t="shared" si="6"/>
        <v>0.33333333333333331</v>
      </c>
      <c r="N45">
        <f t="shared" si="7"/>
        <v>0</v>
      </c>
    </row>
    <row r="46" spans="5:14" x14ac:dyDescent="0.3">
      <c r="E46">
        <v>1</v>
      </c>
      <c r="F46">
        <f t="shared" si="10"/>
        <v>0.25</v>
      </c>
      <c r="G46">
        <f>$B$26</f>
        <v>1</v>
      </c>
      <c r="H46">
        <f>$B$27</f>
        <v>0.25</v>
      </c>
      <c r="K46">
        <f t="shared" si="4"/>
        <v>1</v>
      </c>
      <c r="L46">
        <f t="shared" si="5"/>
        <v>0.16666666666666666</v>
      </c>
      <c r="M46">
        <f t="shared" si="6"/>
        <v>0.33333333333333331</v>
      </c>
      <c r="N46">
        <f t="shared" si="7"/>
        <v>0</v>
      </c>
    </row>
    <row r="47" spans="5:14" x14ac:dyDescent="0.3">
      <c r="E47">
        <v>1</v>
      </c>
      <c r="F47">
        <f t="shared" si="10"/>
        <v>0.25</v>
      </c>
      <c r="G47">
        <f>$B$27</f>
        <v>0.25</v>
      </c>
      <c r="H47">
        <f>$B$25</f>
        <v>1.75</v>
      </c>
      <c r="K47">
        <f t="shared" si="4"/>
        <v>1</v>
      </c>
      <c r="L47">
        <f t="shared" si="5"/>
        <v>0.16666666666666666</v>
      </c>
      <c r="M47">
        <f t="shared" si="6"/>
        <v>8.3333333333333329E-2</v>
      </c>
      <c r="N47">
        <f t="shared" si="7"/>
        <v>0</v>
      </c>
    </row>
    <row r="48" spans="5:14" x14ac:dyDescent="0.3">
      <c r="E48">
        <v>1</v>
      </c>
      <c r="F48">
        <f t="shared" si="10"/>
        <v>0.25</v>
      </c>
      <c r="G48">
        <f>$B$27</f>
        <v>0.25</v>
      </c>
      <c r="H48">
        <f>$B$26</f>
        <v>1</v>
      </c>
      <c r="K48">
        <f t="shared" si="4"/>
        <v>1</v>
      </c>
      <c r="L48">
        <f t="shared" si="5"/>
        <v>0.16666666666666666</v>
      </c>
      <c r="M48">
        <f t="shared" si="6"/>
        <v>8.3333333333333329E-2</v>
      </c>
      <c r="N48">
        <f t="shared" si="7"/>
        <v>0</v>
      </c>
    </row>
    <row r="49" spans="5:14" x14ac:dyDescent="0.3">
      <c r="E49">
        <v>1</v>
      </c>
      <c r="F49">
        <f t="shared" si="10"/>
        <v>0.25</v>
      </c>
      <c r="G49">
        <f>$B$27</f>
        <v>0.25</v>
      </c>
      <c r="H49">
        <f>$B$27</f>
        <v>0.25</v>
      </c>
      <c r="K49">
        <f t="shared" si="4"/>
        <v>1</v>
      </c>
      <c r="L49">
        <f t="shared" si="5"/>
        <v>0.16666666666666666</v>
      </c>
      <c r="M49">
        <f t="shared" si="6"/>
        <v>8.3333333333333329E-2</v>
      </c>
      <c r="N49">
        <f t="shared" si="7"/>
        <v>0</v>
      </c>
    </row>
    <row r="53" spans="5:14" x14ac:dyDescent="0.3">
      <c r="E53" t="s">
        <v>6</v>
      </c>
    </row>
    <row r="54" spans="5:14" x14ac:dyDescent="0.3">
      <c r="E54">
        <v>1</v>
      </c>
      <c r="F54">
        <f>2/3</f>
        <v>0.66666666666666663</v>
      </c>
      <c r="G54">
        <f>1/3</f>
        <v>0.33333333333333331</v>
      </c>
      <c r="H54">
        <v>0</v>
      </c>
    </row>
  </sheetData>
  <mergeCells count="3">
    <mergeCell ref="K3:N3"/>
    <mergeCell ref="K19:N19"/>
    <mergeCell ref="K21:N2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8B6CD-F8A7-4CEA-8061-1EC4F43439EA}">
  <dimension ref="B7:J13"/>
  <sheetViews>
    <sheetView tabSelected="1" topLeftCell="A7" workbookViewId="0">
      <selection activeCell="C11" sqref="C11"/>
    </sheetView>
  </sheetViews>
  <sheetFormatPr defaultRowHeight="14.4" x14ac:dyDescent="0.3"/>
  <sheetData>
    <row r="7" spans="2:10" x14ac:dyDescent="0.3">
      <c r="D7" t="s">
        <v>4</v>
      </c>
    </row>
    <row r="8" spans="2:10" x14ac:dyDescent="0.3">
      <c r="D8">
        <v>2018</v>
      </c>
      <c r="E8">
        <v>2025</v>
      </c>
      <c r="F8">
        <f>E8+5</f>
        <v>2030</v>
      </c>
      <c r="G8">
        <f t="shared" ref="G8:J8" si="0">F8+5</f>
        <v>2035</v>
      </c>
      <c r="H8">
        <f t="shared" si="0"/>
        <v>2040</v>
      </c>
      <c r="I8">
        <f t="shared" si="0"/>
        <v>2045</v>
      </c>
      <c r="J8">
        <f t="shared" si="0"/>
        <v>2050</v>
      </c>
    </row>
    <row r="9" spans="2:10" x14ac:dyDescent="0.3">
      <c r="B9" t="s">
        <v>8</v>
      </c>
      <c r="C9">
        <v>2030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</row>
    <row r="10" spans="2:10" x14ac:dyDescent="0.3">
      <c r="C10" t="s">
        <v>10</v>
      </c>
      <c r="D10">
        <v>1</v>
      </c>
      <c r="E10">
        <v>1</v>
      </c>
      <c r="F10">
        <v>0.5</v>
      </c>
      <c r="G10">
        <v>0</v>
      </c>
      <c r="H10">
        <v>0</v>
      </c>
      <c r="I10">
        <v>0</v>
      </c>
      <c r="J10">
        <v>0</v>
      </c>
    </row>
    <row r="11" spans="2:10" x14ac:dyDescent="0.3">
      <c r="C11">
        <v>2040</v>
      </c>
      <c r="D11">
        <v>1</v>
      </c>
      <c r="E11">
        <v>1</v>
      </c>
      <c r="F11">
        <v>0.67</v>
      </c>
      <c r="G11">
        <v>0.33</v>
      </c>
      <c r="H11">
        <v>0</v>
      </c>
      <c r="I11">
        <v>0</v>
      </c>
      <c r="J11">
        <v>0</v>
      </c>
    </row>
    <row r="12" spans="2:10" x14ac:dyDescent="0.3">
      <c r="C12">
        <v>2045</v>
      </c>
      <c r="D12">
        <v>1</v>
      </c>
      <c r="E12">
        <v>1</v>
      </c>
      <c r="F12">
        <v>0.75</v>
      </c>
      <c r="G12">
        <v>0.5</v>
      </c>
      <c r="H12">
        <v>0.25</v>
      </c>
      <c r="I12">
        <v>0</v>
      </c>
      <c r="J12">
        <v>0</v>
      </c>
    </row>
    <row r="13" spans="2:10" x14ac:dyDescent="0.3">
      <c r="C13" t="s">
        <v>9</v>
      </c>
      <c r="D13">
        <v>1</v>
      </c>
      <c r="E13">
        <v>1</v>
      </c>
      <c r="F13">
        <v>0.8</v>
      </c>
      <c r="G13">
        <v>0.6</v>
      </c>
      <c r="H13">
        <v>0.4</v>
      </c>
      <c r="I13">
        <v>0.2</v>
      </c>
      <c r="J13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 (2)</vt:lpstr>
      <vt:lpstr>cumulative multiplier</vt:lpstr>
      <vt:lpstr>basic multiplier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Bennett</dc:creator>
  <cp:lastModifiedBy>Jeffrey Bennett</cp:lastModifiedBy>
  <dcterms:created xsi:type="dcterms:W3CDTF">2021-02-04T21:00:20Z</dcterms:created>
  <dcterms:modified xsi:type="dcterms:W3CDTF">2021-02-05T17:33:18Z</dcterms:modified>
</cp:coreProperties>
</file>