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 filterPrivacy="1"/>
  <xr:revisionPtr revIDLastSave="0" documentId="13_ncr:1_{F05C7248-FEEA-421C-BE1D-C35C7C9FA9EE}" xr6:coauthVersionLast="46" xr6:coauthVersionMax="46" xr10:uidLastSave="{00000000-0000-0000-0000-000000000000}"/>
  <bookViews>
    <workbookView xWindow="-108" yWindow="-108" windowWidth="23256" windowHeight="12576" tabRatio="844" firstSheet="6" activeTab="13" xr2:uid="{00000000-000D-0000-FFFF-FFFF00000000}"/>
  </bookViews>
  <sheets>
    <sheet name="ref" sheetId="4" r:id="rId1"/>
    <sheet name="representativeDays" sheetId="16" r:id="rId2"/>
    <sheet name="timesOfDay" sheetId="18" r:id="rId3"/>
    <sheet name="Connections" sheetId="1" r:id="rId4"/>
    <sheet name="ConnectionsExisting" sheetId="2" r:id="rId5"/>
    <sheet name="Demand" sheetId="3" r:id="rId6"/>
    <sheet name="DemandTOD" sheetId="21" r:id="rId7"/>
    <sheet name="DiscountRateGlobal" sheetId="5" r:id="rId8"/>
    <sheet name="Emission" sheetId="20" r:id="rId9"/>
    <sheet name="Fuels" sheetId="6" r:id="rId10"/>
    <sheet name="FuelsExisting" sheetId="7" r:id="rId11"/>
    <sheet name="PowerPlants" sheetId="8" r:id="rId12"/>
    <sheet name="PowerPlantsPerformance" sheetId="12" r:id="rId13"/>
    <sheet name="PowerPlantsCosts" sheetId="10" r:id="rId14"/>
    <sheet name="PowerPlantsConstraints" sheetId="9" r:id="rId15"/>
    <sheet name="PowerPlantsExisting" sheetId="11" r:id="rId16"/>
    <sheet name="MinCapacity" sheetId="22" r:id="rId17"/>
    <sheet name="ReserveMargin" sheetId="13" r:id="rId18"/>
    <sheet name="capacityFactorTOD" sheetId="14" r:id="rId19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10" l="1"/>
  <c r="J13" i="10" s="1"/>
  <c r="J5" i="10"/>
  <c r="J3" i="10"/>
  <c r="J12" i="10"/>
  <c r="J4" i="10"/>
  <c r="J6" i="10"/>
  <c r="J7" i="10"/>
  <c r="J8" i="10"/>
  <c r="J9" i="10"/>
  <c r="J10" i="10"/>
  <c r="J16" i="10"/>
  <c r="J25" i="10"/>
  <c r="J26" i="10"/>
  <c r="J27" i="10"/>
  <c r="J15" i="10"/>
  <c r="G25" i="10"/>
  <c r="G24" i="10"/>
  <c r="J24" i="10" s="1"/>
  <c r="G23" i="10"/>
  <c r="J23" i="10" s="1"/>
  <c r="G22" i="10"/>
  <c r="J22" i="10" s="1"/>
  <c r="G21" i="10"/>
  <c r="J21" i="10" s="1"/>
  <c r="G20" i="10"/>
  <c r="J20" i="10" s="1"/>
  <c r="G19" i="10"/>
  <c r="J19" i="10" s="1"/>
  <c r="G18" i="10"/>
  <c r="J18" i="10" s="1"/>
  <c r="G17" i="10"/>
  <c r="J17" i="10" s="1"/>
  <c r="G16" i="10"/>
  <c r="G15" i="10"/>
  <c r="D27" i="12"/>
  <c r="P3" i="6" l="1"/>
  <c r="P7" i="6"/>
  <c r="B26" i="18"/>
</calcChain>
</file>

<file path=xl/sharedStrings.xml><?xml version="1.0" encoding="utf-8"?>
<sst xmlns="http://schemas.openxmlformats.org/spreadsheetml/2006/main" count="1852" uniqueCount="292">
  <si>
    <t>connection</t>
  </si>
  <si>
    <t>input</t>
  </si>
  <si>
    <t>output</t>
  </si>
  <si>
    <t>Loss</t>
  </si>
  <si>
    <t>Ref_Loss</t>
  </si>
  <si>
    <t>CostVariable</t>
  </si>
  <si>
    <t>Ref_CostVariable</t>
  </si>
  <si>
    <t>CostInvest</t>
  </si>
  <si>
    <t>Ref_CostInvest</t>
  </si>
  <si>
    <t>Lifetime</t>
  </si>
  <si>
    <t>Ref_Lifetime</t>
  </si>
  <si>
    <t>Capacity</t>
  </si>
  <si>
    <t>YearInstalled</t>
  </si>
  <si>
    <t>Year</t>
  </si>
  <si>
    <t>Demand</t>
  </si>
  <si>
    <t>Ref_Demand</t>
  </si>
  <si>
    <t>reference</t>
  </si>
  <si>
    <t>authors</t>
  </si>
  <si>
    <t>year</t>
  </si>
  <si>
    <t>citation</t>
  </si>
  <si>
    <t>Ref_Discountrate</t>
  </si>
  <si>
    <t>fuel</t>
  </si>
  <si>
    <t>EmissionActivity</t>
  </si>
  <si>
    <t>Ref_EmissionActivity</t>
  </si>
  <si>
    <t>powerplant</t>
  </si>
  <si>
    <t>reserve</t>
  </si>
  <si>
    <t>baseload</t>
  </si>
  <si>
    <t>RampRate</t>
  </si>
  <si>
    <t>Ref_RampRate</t>
  </si>
  <si>
    <t>MaxCapacity</t>
  </si>
  <si>
    <t>Ref_MaxCapacity</t>
  </si>
  <si>
    <t>MaxActivity</t>
  </si>
  <si>
    <t>Ref_MaxActivity</t>
  </si>
  <si>
    <t>CostFixed</t>
  </si>
  <si>
    <t>Ref_CostFixed</t>
  </si>
  <si>
    <t>Ref</t>
  </si>
  <si>
    <t>CostVariableIncr</t>
  </si>
  <si>
    <t>CapacityFactor</t>
  </si>
  <si>
    <t>Ref_CapacityFactor</t>
  </si>
  <si>
    <t>Efficiency</t>
  </si>
  <si>
    <t>HeatRate</t>
  </si>
  <si>
    <t>Ref_Efficiency</t>
  </si>
  <si>
    <t>Ref_HeatRate</t>
  </si>
  <si>
    <t>ExpectedLifetime</t>
  </si>
  <si>
    <t>Ref_ExpectedLifetime</t>
  </si>
  <si>
    <t>ReserveMargin</t>
  </si>
  <si>
    <t>Ref_ReserveMargin</t>
  </si>
  <si>
    <t>representativeDay</t>
  </si>
  <si>
    <t>hr10</t>
  </si>
  <si>
    <t>hr11</t>
  </si>
  <si>
    <t>hr12</t>
  </si>
  <si>
    <t>hr13</t>
  </si>
  <si>
    <t>hr14</t>
  </si>
  <si>
    <t>hr15</t>
  </si>
  <si>
    <t>hr16</t>
  </si>
  <si>
    <t>hr17</t>
  </si>
  <si>
    <t>hr18</t>
  </si>
  <si>
    <t>hr19</t>
  </si>
  <si>
    <t>hr20</t>
  </si>
  <si>
    <t>hr21</t>
  </si>
  <si>
    <t>hr22</t>
  </si>
  <si>
    <t>hr23</t>
  </si>
  <si>
    <t>website</t>
  </si>
  <si>
    <t>timeOfDay</t>
  </si>
  <si>
    <t>[unique name or number]</t>
  </si>
  <si>
    <t>[text]</t>
  </si>
  <si>
    <t>[integer]</t>
  </si>
  <si>
    <t>[fraction of yearly demand]</t>
  </si>
  <si>
    <t>[unique text]</t>
  </si>
  <si>
    <t>[unique name]</t>
  </si>
  <si>
    <t>[%]</t>
  </si>
  <si>
    <t>[ref]</t>
  </si>
  <si>
    <t>[M$/PJ]</t>
  </si>
  <si>
    <t>[M$/GW]</t>
  </si>
  <si>
    <t>[%/year]</t>
  </si>
  <si>
    <t>[kton CO2/PJ]</t>
  </si>
  <si>
    <t>[Ref]</t>
  </si>
  <si>
    <t>[Y or N]</t>
  </si>
  <si>
    <t>[PJ]</t>
  </si>
  <si>
    <t>DiscountRate</t>
  </si>
  <si>
    <t>[Btu/kWh]</t>
  </si>
  <si>
    <t>[fraction]</t>
  </si>
  <si>
    <t>hr24</t>
  </si>
  <si>
    <t>Sys1</t>
  </si>
  <si>
    <t>Sys2</t>
  </si>
  <si>
    <t>Sys3</t>
  </si>
  <si>
    <t>Fuel1</t>
  </si>
  <si>
    <t>Fuel2</t>
  </si>
  <si>
    <t>Fuel3</t>
  </si>
  <si>
    <t>Fuel4</t>
  </si>
  <si>
    <t>title</t>
  </si>
  <si>
    <t>NATGAS</t>
  </si>
  <si>
    <t>SOLAR</t>
  </si>
  <si>
    <t>WIND</t>
  </si>
  <si>
    <t>HYDRO</t>
  </si>
  <si>
    <t>COAL</t>
  </si>
  <si>
    <t>Connect1</t>
  </si>
  <si>
    <t>Connect2</t>
  </si>
  <si>
    <t>TRANS</t>
  </si>
  <si>
    <t>ELC_DIST</t>
  </si>
  <si>
    <t>LOCAL</t>
  </si>
  <si>
    <t>ELC_LOCAL</t>
  </si>
  <si>
    <t>ELC_CENTRAL</t>
  </si>
  <si>
    <t>EX_COAL</t>
  </si>
  <si>
    <t>EX_HYDRO</t>
  </si>
  <si>
    <t>EX_NG_CC</t>
  </si>
  <si>
    <t>EX_SOLPV</t>
  </si>
  <si>
    <t>EX_WIND</t>
  </si>
  <si>
    <t>EC_BATT</t>
  </si>
  <si>
    <t>EC_BIO</t>
  </si>
  <si>
    <t>EC_NG_CC</t>
  </si>
  <si>
    <t>EC_NG_OC</t>
  </si>
  <si>
    <t>EC_SOLPV</t>
  </si>
  <si>
    <t>EC_WIND</t>
  </si>
  <si>
    <t>BIO</t>
  </si>
  <si>
    <t>OIL</t>
  </si>
  <si>
    <t>newBuilds</t>
  </si>
  <si>
    <t>renewable</t>
  </si>
  <si>
    <t>N</t>
  </si>
  <si>
    <t>Y</t>
  </si>
  <si>
    <t>ED_SOLPV</t>
  </si>
  <si>
    <t>Plant1</t>
  </si>
  <si>
    <t>Plant2</t>
  </si>
  <si>
    <t>Plant3</t>
  </si>
  <si>
    <t>Plant4</t>
  </si>
  <si>
    <t>Plant5</t>
  </si>
  <si>
    <t>Plant6</t>
  </si>
  <si>
    <t>Plant7</t>
  </si>
  <si>
    <t>Plant8</t>
  </si>
  <si>
    <t>Plant9</t>
  </si>
  <si>
    <t>Plant10</t>
  </si>
  <si>
    <t>Plant12</t>
  </si>
  <si>
    <t>RPS</t>
  </si>
  <si>
    <t>[MW]</t>
  </si>
  <si>
    <t>Plant13</t>
  </si>
  <si>
    <t>https://iea-etsap.org/E-TechDS/PDF/E12_el-t&amp;d_KV_Apr2014_GSOK.pdf</t>
  </si>
  <si>
    <t>https://www.aeepr.com/Documentos/Ley57/Generaci%C3%B3n%20Diaria%20Enero%202016.pdf</t>
  </si>
  <si>
    <t>http://www.iea-etsap.org/E-TechDS/PDF/E06-hydropower-GS-gct_ADfina_gs.pdf</t>
  </si>
  <si>
    <t>https://www.nrel.gov/docs/fy11osti/48595.pdf, "NREL-SEAC" for Capacity factors and lifetime</t>
  </si>
  <si>
    <t>https://www.eia.gov/analysis/studies/powerplants/capitalcost/, Table 1</t>
  </si>
  <si>
    <t>http://www.irena.org/publications/2017/Oct/Electricity-storage-and-renewables-costs-and-markets, 2030 lifetime reference case for Li-ion, Li-ion efficiency - small inverter for small-scale, large inverter for others</t>
  </si>
  <si>
    <t>Plant11</t>
  </si>
  <si>
    <t>https://www.nrel.gov/docs/fy15osti/64746.pdf</t>
  </si>
  <si>
    <t>https://www.nrel.gov/docs/fy17osti/67474.pdf</t>
  </si>
  <si>
    <t>Retirement</t>
  </si>
  <si>
    <t>[year]</t>
  </si>
  <si>
    <t>[years]</t>
  </si>
  <si>
    <t>dmdFrac</t>
  </si>
  <si>
    <t>timeFrac</t>
  </si>
  <si>
    <t>[fraction of year]</t>
  </si>
  <si>
    <t>ELC_DMD</t>
  </si>
  <si>
    <t>storage</t>
  </si>
  <si>
    <t>capacityFactor</t>
  </si>
  <si>
    <t>Assumption</t>
  </si>
  <si>
    <t>hr01</t>
  </si>
  <si>
    <t>hr02</t>
  </si>
  <si>
    <t>hr03</t>
  </si>
  <si>
    <t>hr04</t>
  </si>
  <si>
    <t>hr05</t>
  </si>
  <si>
    <t>hr06</t>
  </si>
  <si>
    <t>hr07</t>
  </si>
  <si>
    <t>hr08</t>
  </si>
  <si>
    <t>hr09</t>
  </si>
  <si>
    <t>Plant15</t>
  </si>
  <si>
    <t>SUB</t>
  </si>
  <si>
    <t>ELC_SUB</t>
  </si>
  <si>
    <t>Calc</t>
  </si>
  <si>
    <t>UGND_DIST</t>
  </si>
  <si>
    <t>UGND_TRANS</t>
  </si>
  <si>
    <t>DIST_COND</t>
  </si>
  <si>
    <t>DIST_TWR</t>
  </si>
  <si>
    <t>ELC_DIST_MID</t>
  </si>
  <si>
    <t>COAL_TAXED</t>
  </si>
  <si>
    <t>OIL_TAXED</t>
  </si>
  <si>
    <t>NATGAS_TAXED</t>
  </si>
  <si>
    <t>EC_COAL</t>
  </si>
  <si>
    <t>ATB</t>
  </si>
  <si>
    <t>EC_OIL_CC</t>
  </si>
  <si>
    <t>https://www.eia.gov/outlooks/aeo/assumptions/pdf/table_8.2.pdf, 2019</t>
  </si>
  <si>
    <t>CapacityCredit</t>
  </si>
  <si>
    <t>[fr]</t>
  </si>
  <si>
    <t>https://www.eia.gov/state/?sid=VA#tabs-2 https://github.com/coopercenter/EO43/</t>
  </si>
  <si>
    <t>NREL ATB</t>
  </si>
  <si>
    <t>https://atb.nrel.gov/</t>
  </si>
  <si>
    <t>NUCLEAR</t>
  </si>
  <si>
    <t>EX_NUCLEAR</t>
  </si>
  <si>
    <t>nei</t>
  </si>
  <si>
    <t>ATB/PJM</t>
  </si>
  <si>
    <t>summer</t>
  </si>
  <si>
    <t>winter</t>
  </si>
  <si>
    <t>EX_BIO</t>
  </si>
  <si>
    <t>Altavista_Hopwell_Southampton</t>
  </si>
  <si>
    <t>Boydton_Martinsvlle_Bassett</t>
  </si>
  <si>
    <t>PJM</t>
  </si>
  <si>
    <t>Greensville_Brunswick_Warren</t>
  </si>
  <si>
    <t>Dominion</t>
  </si>
  <si>
    <t>Birchwood_Clover_Richmond_Wise_Chesterfield</t>
  </si>
  <si>
    <t>Possumpoint_Yorktown</t>
  </si>
  <si>
    <t>EX_PUMP</t>
  </si>
  <si>
    <t>EC_PUMP</t>
  </si>
  <si>
    <t>EIA</t>
  </si>
  <si>
    <t>8% discount rate Virginia</t>
  </si>
  <si>
    <t>periods</t>
  </si>
  <si>
    <t>emis_comm</t>
  </si>
  <si>
    <t>emis_limit</t>
  </si>
  <si>
    <t>emis_limit_units</t>
  </si>
  <si>
    <t>emis_limit_notes</t>
  </si>
  <si>
    <t>int</t>
  </si>
  <si>
    <t>text</t>
  </si>
  <si>
    <t>real</t>
  </si>
  <si>
    <t>StorageDuration</t>
  </si>
  <si>
    <t>[%/yr]</t>
  </si>
  <si>
    <t>CostInvestIncr</t>
  </si>
  <si>
    <t>FirstBuild</t>
  </si>
  <si>
    <t>LastBuild</t>
  </si>
  <si>
    <t>Ref_BuildYears</t>
  </si>
  <si>
    <t>CostFixedIncr</t>
  </si>
  <si>
    <t>Ref_DiscountRate</t>
  </si>
  <si>
    <t>COAL_TAX_ON</t>
  </si>
  <si>
    <t>NATGAS_TAX_ON</t>
  </si>
  <si>
    <t>OIL_TAX_ON</t>
  </si>
  <si>
    <t>COAL_TAX_OFF</t>
  </si>
  <si>
    <t>OIL_TAX_OFF</t>
  </si>
  <si>
    <t>NATGAS_TAX_OFF</t>
  </si>
  <si>
    <t>EF_WIND</t>
  </si>
  <si>
    <t>[fraction of representativeDay demand]</t>
  </si>
  <si>
    <t>Technology</t>
  </si>
  <si>
    <t>VCEA</t>
  </si>
  <si>
    <t>MinCapacity</t>
  </si>
  <si>
    <t>Ref_MinCapacity</t>
  </si>
  <si>
    <t>EX_OIL</t>
  </si>
  <si>
    <t>EX_NG_CT</t>
  </si>
  <si>
    <t>Dominion GT + ST</t>
  </si>
  <si>
    <t>ELC_OFFSHORE</t>
  </si>
  <si>
    <t>OFFSHORE_TRANS</t>
  </si>
  <si>
    <t>NREL/TP-6A20-65298, Medium and Large buildings</t>
  </si>
  <si>
    <t>1% of VA land area</t>
  </si>
  <si>
    <t>CapacityCreditIncr</t>
  </si>
  <si>
    <t>VA IRP, 19890</t>
  </si>
  <si>
    <t>VA IRP, 300.68</t>
  </si>
  <si>
    <t>VA IRP, 14.35</t>
  </si>
  <si>
    <t>Luo [Mid Value]</t>
  </si>
  <si>
    <t>Immendoerfer 2017</t>
  </si>
  <si>
    <t>Abdulgafar 2014</t>
  </si>
  <si>
    <t>Rehman 2015</t>
  </si>
  <si>
    <t>https://www.eia.gov/outlooks/aeo/data/browser/#/?id=15-AEO2020&amp;cases=ref2020&amp;sourcekey=0</t>
  </si>
  <si>
    <t>https://www.eia.gov/outlooks/aeo/data/browser/#/?id=13-AEO2020&amp;cases=ref2020&amp;sourcekey=0</t>
  </si>
  <si>
    <t>NREL ATB &amp; https://www.eia.gov/outlooks/aeo/data/browser/#/?id=12-AEO2020&amp;cases=ref2020&amp;sourcekey=0</t>
  </si>
  <si>
    <t>https://www.eia.gov/state/seds/sep_fuel/html/pdf/fuel_pr_ww.pdf, NREL ATB</t>
  </si>
  <si>
    <t>low_renew</t>
  </si>
  <si>
    <t>spring_fall</t>
  </si>
  <si>
    <t>NATGAS_TO_CCS</t>
  </si>
  <si>
    <t>NATGAS_CCS</t>
  </si>
  <si>
    <t>98% capture, Mitchell et al</t>
  </si>
  <si>
    <t>BIO_TO_CCS</t>
  </si>
  <si>
    <t>BIO_CCS</t>
  </si>
  <si>
    <t>90% capture, GREET</t>
  </si>
  <si>
    <t>E_PV_DIST_RES</t>
  </si>
  <si>
    <t>E_SCO2</t>
  </si>
  <si>
    <t>E_OCAES</t>
  </si>
  <si>
    <t>E_BECCS</t>
  </si>
  <si>
    <t>NREL ATB, PV Dist Res Kansas City, moderate</t>
  </si>
  <si>
    <t>NREL ATB, PV Dist. Res</t>
  </si>
  <si>
    <t>Mitchell et al</t>
  </si>
  <si>
    <t>Mitchell et al. Flexible</t>
  </si>
  <si>
    <t>NREL ATB, Gas-CC-CC</t>
  </si>
  <si>
    <t>APEN paper</t>
  </si>
  <si>
    <t>NREL ATB, Biomass, Dedicated</t>
  </si>
  <si>
    <t>IJGGC paper, Membrane best-case</t>
  </si>
  <si>
    <t>NREL ATB, Biomass</t>
  </si>
  <si>
    <t>Assumption, same as wind and solar</t>
  </si>
  <si>
    <t>NREL ATB, Gas-CC-CC, 2025</t>
  </si>
  <si>
    <t>APEN paper (200 MW), incr assumed</t>
  </si>
  <si>
    <t>Projection</t>
  </si>
  <si>
    <t>NREL TP-6A20-65298, small buildings</t>
  </si>
  <si>
    <t>Mitchell et al, Flexible</t>
  </si>
  <si>
    <t>Fuel is limited</t>
  </si>
  <si>
    <t>Same as offshore shallow wind</t>
  </si>
  <si>
    <t>NREL ATB, 2020</t>
  </si>
  <si>
    <t>NREL ATB, 2020, 4hr</t>
  </si>
  <si>
    <t>NREL ATB, 2020, Dedicated</t>
  </si>
  <si>
    <t>NREL ATB, 2020, new</t>
  </si>
  <si>
    <t>NREL ATB, 2020, NG_CC</t>
  </si>
  <si>
    <t>NREL ATB, 2020, NG_CT</t>
  </si>
  <si>
    <t>NREL ATB, 2020, Utility</t>
  </si>
  <si>
    <t>NREL ATB, 2020, Cl4</t>
  </si>
  <si>
    <t>NREL ATB, 2020, Commercial</t>
  </si>
  <si>
    <t>NREL ATB, 2020, Cl12</t>
  </si>
  <si>
    <t>NREL ATB, 2020, Residential</t>
  </si>
  <si>
    <t>NREL ATB, 2020, NPD4</t>
  </si>
  <si>
    <t>APEN paper, incr assumed constant</t>
  </si>
  <si>
    <t>Bath County Pumped Storage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</si>
</sst>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0.000"/>
    <numFmt numFmtId="165" formatCode="0.000000000000000"/>
  </numFmts>
  <fonts count="1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FCE"/>
      </patternFill>
    </fill>
    <fill>
      <patternFill patternType="solid">
        <fgColor theme="4" tint="0.79998168889431442"/>
        <bgColor indexed="65"/>
      </patternFill>
    </fill>
    <fill>
      <patternFill patternType="solid">
        <fgColor rgb="FFFFEB9C"/>
      </patternFill>
    </fill>
    <fill>
      <patternFill patternType="solid">
        <fgColor theme="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4" fillId="0" borderId="0" applyNumberFormat="0" applyFill="0" applyBorder="0" applyAlignment="0" applyProtection="0"/>
    <xf numFmtId="0" fontId="7" fillId="4" borderId="0" applyNumberFormat="0" applyBorder="0" applyAlignment="0" applyProtection="0"/>
    <xf numFmtId="0" fontId="1" fillId="5" borderId="0" applyNumberFormat="0" applyBorder="0" applyAlignment="0" applyProtection="0"/>
    <xf numFmtId="0" fontId="8" fillId="6" borderId="0" applyNumberFormat="0" applyBorder="0" applyAlignment="0" applyProtection="0"/>
    <xf numFmtId="0" fontId="9" fillId="7" borderId="0" applyNumberFormat="0" applyBorder="0" applyAlignment="0" applyProtection="0"/>
    <xf numFmtId="44" fontId="10" fillId="0" borderId="0" applyFont="0" applyFill="0" applyBorder="0" applyAlignment="0" applyProtection="0"/>
  </cellStyleXfs>
  <cellXfs count="67">
    <xf numFmtId="0" fontId="0" fillId="0" borderId="0" xfId="0"/>
    <xf numFmtId="0" fontId="2" fillId="0" borderId="0" xfId="0" applyFont="1"/>
    <xf numFmtId="0" fontId="0" fillId="0" borderId="0" xfId="0" applyFill="1"/>
    <xf numFmtId="0" fontId="2" fillId="0" borderId="0" xfId="0" applyFont="1" applyFill="1"/>
    <xf numFmtId="0" fontId="2" fillId="0" borderId="0" xfId="0" applyFont="1" applyFill="1" applyBorder="1"/>
    <xf numFmtId="0" fontId="0" fillId="0" borderId="0" xfId="0" applyFill="1" applyBorder="1"/>
    <xf numFmtId="0" fontId="3" fillId="0" borderId="0" xfId="0" applyFont="1" applyFill="1" applyBorder="1"/>
    <xf numFmtId="0" fontId="2" fillId="0" borderId="0" xfId="0" applyFont="1" applyBorder="1"/>
    <xf numFmtId="0" fontId="0" fillId="0" borderId="0" xfId="0" applyBorder="1"/>
    <xf numFmtId="164" fontId="0" fillId="0" borderId="0" xfId="0" applyNumberFormat="1" applyFill="1" applyBorder="1"/>
    <xf numFmtId="0" fontId="4" fillId="0" borderId="0" xfId="1"/>
    <xf numFmtId="0" fontId="4" fillId="0" borderId="0" xfId="1" applyFill="1"/>
    <xf numFmtId="0" fontId="3" fillId="0" borderId="0" xfId="0" applyFont="1"/>
    <xf numFmtId="0" fontId="0" fillId="0" borderId="0" xfId="0" applyFont="1"/>
    <xf numFmtId="0" fontId="0" fillId="2" borderId="0" xfId="0" applyFill="1" applyBorder="1"/>
    <xf numFmtId="165" fontId="0" fillId="0" borderId="0" xfId="0" applyNumberFormat="1"/>
    <xf numFmtId="0" fontId="6" fillId="0" borderId="0" xfId="0" applyFont="1"/>
    <xf numFmtId="0" fontId="0" fillId="0" borderId="0" xfId="0" applyNumberFormat="1" applyBorder="1"/>
    <xf numFmtId="0" fontId="0" fillId="0" borderId="0" xfId="0" applyNumberFormat="1" applyFill="1" applyBorder="1"/>
    <xf numFmtId="0" fontId="0" fillId="3" borderId="0" xfId="0" applyFill="1"/>
    <xf numFmtId="0" fontId="2" fillId="3" borderId="0" xfId="0" applyFont="1" applyFill="1"/>
    <xf numFmtId="0" fontId="11" fillId="0" borderId="0" xfId="5" applyFont="1" applyFill="1"/>
    <xf numFmtId="0" fontId="3" fillId="0" borderId="0" xfId="0" applyFont="1" applyFill="1"/>
    <xf numFmtId="0" fontId="11" fillId="0" borderId="0" xfId="3" applyFont="1" applyFill="1"/>
    <xf numFmtId="0" fontId="1" fillId="0" borderId="0" xfId="3" applyFill="1"/>
    <xf numFmtId="0" fontId="0" fillId="9" borderId="0" xfId="0" applyFill="1" applyBorder="1"/>
    <xf numFmtId="0" fontId="0" fillId="9" borderId="0" xfId="0" applyFill="1"/>
    <xf numFmtId="0" fontId="3" fillId="9" borderId="0" xfId="0" applyFont="1" applyFill="1" applyBorder="1"/>
    <xf numFmtId="0" fontId="0" fillId="0" borderId="0" xfId="0" applyNumberFormat="1" applyFont="1" applyBorder="1"/>
    <xf numFmtId="0" fontId="0" fillId="0" borderId="0" xfId="0" applyFont="1" applyBorder="1"/>
    <xf numFmtId="0" fontId="0" fillId="0" borderId="0" xfId="0" applyFont="1" applyFill="1" applyBorder="1"/>
    <xf numFmtId="0" fontId="0" fillId="0" borderId="0" xfId="0" applyNumberFormat="1" applyFont="1" applyFill="1" applyBorder="1"/>
    <xf numFmtId="0" fontId="0" fillId="5" borderId="0" xfId="3" applyFont="1" applyBorder="1"/>
    <xf numFmtId="0" fontId="0" fillId="9" borderId="0" xfId="0" applyNumberFormat="1" applyFont="1" applyFill="1" applyBorder="1"/>
    <xf numFmtId="0" fontId="0" fillId="9" borderId="0" xfId="0" applyFont="1" applyFill="1"/>
    <xf numFmtId="0" fontId="0" fillId="9" borderId="0" xfId="0" applyFont="1" applyFill="1" applyBorder="1"/>
    <xf numFmtId="0" fontId="3" fillId="0" borderId="0" xfId="2" applyFont="1" applyFill="1" applyBorder="1"/>
    <xf numFmtId="0" fontId="11" fillId="10" borderId="0" xfId="4" applyFont="1" applyFill="1"/>
    <xf numFmtId="0" fontId="0" fillId="10" borderId="0" xfId="0" applyFill="1"/>
    <xf numFmtId="0" fontId="0" fillId="0" borderId="0" xfId="3" applyFont="1" applyFill="1" applyBorder="1"/>
    <xf numFmtId="0" fontId="0" fillId="9" borderId="0" xfId="3" applyFont="1" applyFill="1" applyBorder="1"/>
    <xf numFmtId="0" fontId="0" fillId="8" borderId="0" xfId="3" applyFont="1" applyFill="1"/>
    <xf numFmtId="0" fontId="3" fillId="10" borderId="0" xfId="0" applyFont="1" applyFill="1"/>
    <xf numFmtId="0" fontId="11" fillId="10" borderId="0" xfId="3" applyFont="1" applyFill="1"/>
    <xf numFmtId="0" fontId="0" fillId="0" borderId="0" xfId="3" applyFont="1" applyFill="1"/>
    <xf numFmtId="0" fontId="0" fillId="10" borderId="0" xfId="3" applyFont="1" applyFill="1"/>
    <xf numFmtId="0" fontId="0" fillId="0" borderId="0" xfId="0" applyFont="1" applyFill="1"/>
    <xf numFmtId="0" fontId="3" fillId="11" borderId="0" xfId="0" applyFont="1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164" fontId="0" fillId="11" borderId="0" xfId="0" applyNumberFormat="1" applyFill="1"/>
    <xf numFmtId="0" fontId="0" fillId="8" borderId="0" xfId="0" applyFill="1"/>
    <xf numFmtId="2" fontId="0" fillId="0" borderId="0" xfId="0" applyNumberFormat="1" applyFill="1"/>
    <xf numFmtId="2" fontId="0" fillId="0" borderId="0" xfId="6" applyNumberFormat="1" applyFont="1" applyFill="1"/>
    <xf numFmtId="0" fontId="10" fillId="11" borderId="0" xfId="0" applyFont="1" applyFill="1"/>
    <xf numFmtId="0" fontId="0" fillId="11" borderId="0" xfId="0" applyFont="1" applyFill="1"/>
    <xf numFmtId="0" fontId="3" fillId="11" borderId="0" xfId="0" applyFont="1" applyFill="1" applyBorder="1"/>
    <xf numFmtId="0" fontId="11" fillId="11" borderId="0" xfId="3" applyFont="1" applyFill="1" applyBorder="1"/>
    <xf numFmtId="0" fontId="10" fillId="11" borderId="0" xfId="3" applyFont="1" applyFill="1"/>
    <xf numFmtId="0" fontId="10" fillId="11" borderId="0" xfId="3" applyFont="1" applyFill="1" applyBorder="1"/>
    <xf numFmtId="0" fontId="11" fillId="11" borderId="0" xfId="5" applyNumberFormat="1" applyFont="1" applyFill="1" applyBorder="1"/>
    <xf numFmtId="0" fontId="1" fillId="11" borderId="0" xfId="3" applyNumberFormat="1" applyFill="1" applyBorder="1"/>
    <xf numFmtId="0" fontId="0" fillId="11" borderId="0" xfId="0" applyNumberFormat="1" applyFill="1" applyBorder="1"/>
    <xf numFmtId="0" fontId="3" fillId="11" borderId="0" xfId="0" applyNumberFormat="1" applyFont="1" applyFill="1" applyBorder="1"/>
    <xf numFmtId="0" fontId="3" fillId="13" borderId="0" xfId="0" applyFont="1" applyFill="1"/>
    <xf numFmtId="0" fontId="10" fillId="11" borderId="0" xfId="3" applyNumberFormat="1" applyFont="1" applyFill="1" applyBorder="1"/>
  </cellXfs>
  <cellStyles count="7">
    <cellStyle name="20% - Accent1" xfId="3" builtinId="30"/>
    <cellStyle name="Accent1" xfId="5" builtinId="29"/>
    <cellStyle name="Currency" xfId="6" builtinId="4"/>
    <cellStyle name="Good" xfId="2" builtinId="26"/>
    <cellStyle name="Hyperlink" xfId="1" builtinId="8"/>
    <cellStyle name="Neutral" xfId="4" builtinId="28"/>
    <cellStyle name="Normal" xfId="0" builtinId="0"/>
  </cellStyles>
  <dxfs count="6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nrel.gov/docs/fy15osti/64746.pdf" TargetMode="External"/><Relationship Id="rId3" Type="http://schemas.openxmlformats.org/officeDocument/2006/relationships/hyperlink" Target="https://www.nrel.gov/docs/fy11osti/48595.pdf,%20%22NREL-SEAC%22%20for%20Capacity%20factors%20and%20lifetime" TargetMode="External"/><Relationship Id="rId7" Type="http://schemas.openxmlformats.org/officeDocument/2006/relationships/hyperlink" Target="https://www.nrel.gov/docs/fy17osti/67474.pdf" TargetMode="External"/><Relationship Id="rId2" Type="http://schemas.openxmlformats.org/officeDocument/2006/relationships/hyperlink" Target="https://www.eia.gov/outlooks/aeo/assumptions/pdf/table_8.2.pdf,%202019" TargetMode="External"/><Relationship Id="rId1" Type="http://schemas.openxmlformats.org/officeDocument/2006/relationships/hyperlink" Target="https://iea-etsap.org/E-TechDS/PDF/E12_el-t&amp;d_KV_Apr2014_GSOK.pdf" TargetMode="External"/><Relationship Id="rId6" Type="http://schemas.openxmlformats.org/officeDocument/2006/relationships/hyperlink" Target="http://www.irena.org/publications/2017/Oct/Electricity-storage-and-renewables-costs-and-markets,%202030%20lifetime%20reference%20case%20for%20Li-ion,%20Li-ion%20efficiency%20-%20small%20inverter%20for%20small-scale,%20large%20inverter%20for%20others" TargetMode="External"/><Relationship Id="rId11" Type="http://schemas.openxmlformats.org/officeDocument/2006/relationships/hyperlink" Target="https://atb.nrel.gov/" TargetMode="External"/><Relationship Id="rId5" Type="http://schemas.openxmlformats.org/officeDocument/2006/relationships/hyperlink" Target="https://www.eia.gov/analysis/studies/powerplants/capitalcost/,%20Table%201" TargetMode="External"/><Relationship Id="rId10" Type="http://schemas.openxmlformats.org/officeDocument/2006/relationships/hyperlink" Target="https://atb.nrel.gov/" TargetMode="External"/><Relationship Id="rId4" Type="http://schemas.openxmlformats.org/officeDocument/2006/relationships/hyperlink" Target="http://www.iea-etsap.org/E-TechDS/PDF/E06-hydropower-GS-gct_ADfina_gs.pdf" TargetMode="External"/><Relationship Id="rId9" Type="http://schemas.openxmlformats.org/officeDocument/2006/relationships/hyperlink" Target="https://www.eia.gov/state/?sid=VA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ia.gov/outlooks/aeo/data/browser/" TargetMode="External"/><Relationship Id="rId2" Type="http://schemas.openxmlformats.org/officeDocument/2006/relationships/hyperlink" Target="https://www.eia.gov/outlooks/aeo/data/browser/" TargetMode="External"/><Relationship Id="rId1" Type="http://schemas.openxmlformats.org/officeDocument/2006/relationships/hyperlink" Target="https://www.eia.gov/state/seds/sep_fuel/html/pdf/fuel_pr_ww.pdf,%20NREL%20ATB" TargetMode="External"/><Relationship Id="rId5" Type="http://schemas.openxmlformats.org/officeDocument/2006/relationships/printerSettings" Target="../printerSettings/printerSettings4.bin"/><Relationship Id="rId4" Type="http://schemas.openxmlformats.org/officeDocument/2006/relationships/hyperlink" Target="https://www.eia.gov/outlooks/aeo/data/browser/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5"/>
  <sheetViews>
    <sheetView workbookViewId="0">
      <selection activeCell="C12" sqref="C12"/>
    </sheetView>
  </sheetViews>
  <sheetFormatPr defaultColWidth="8.77734375" defaultRowHeight="14.4" x14ac:dyDescent="0.3"/>
  <cols>
    <col min="1" max="1" width="22" bestFit="1" customWidth="1"/>
  </cols>
  <sheetData>
    <row r="1" spans="1:7" x14ac:dyDescent="0.3">
      <c r="A1" s="1" t="s">
        <v>16</v>
      </c>
      <c r="B1" s="1" t="s">
        <v>17</v>
      </c>
      <c r="C1" s="1" t="s">
        <v>90</v>
      </c>
      <c r="D1" s="1" t="s">
        <v>18</v>
      </c>
      <c r="E1" s="1" t="s">
        <v>62</v>
      </c>
      <c r="F1" s="1" t="s">
        <v>19</v>
      </c>
    </row>
    <row r="2" spans="1:7" x14ac:dyDescent="0.3">
      <c r="A2" t="s">
        <v>64</v>
      </c>
      <c r="B2" t="s">
        <v>65</v>
      </c>
      <c r="C2" t="s">
        <v>65</v>
      </c>
      <c r="D2" t="s">
        <v>66</v>
      </c>
      <c r="E2" t="s">
        <v>65</v>
      </c>
      <c r="F2" t="s">
        <v>65</v>
      </c>
    </row>
    <row r="3" spans="1:7" x14ac:dyDescent="0.3">
      <c r="A3" t="s">
        <v>83</v>
      </c>
      <c r="C3" s="2" t="s">
        <v>201</v>
      </c>
    </row>
    <row r="4" spans="1:7" x14ac:dyDescent="0.3">
      <c r="A4" t="s">
        <v>84</v>
      </c>
      <c r="E4" s="11" t="s">
        <v>181</v>
      </c>
      <c r="G4" s="10"/>
    </row>
    <row r="5" spans="1:7" x14ac:dyDescent="0.3">
      <c r="A5" t="s">
        <v>85</v>
      </c>
      <c r="E5" s="10"/>
    </row>
    <row r="6" spans="1:7" x14ac:dyDescent="0.3">
      <c r="A6" t="s">
        <v>86</v>
      </c>
      <c r="C6" t="s">
        <v>182</v>
      </c>
      <c r="E6" s="10" t="s">
        <v>183</v>
      </c>
    </row>
    <row r="7" spans="1:7" x14ac:dyDescent="0.3">
      <c r="A7" t="s">
        <v>87</v>
      </c>
      <c r="C7" t="s">
        <v>182</v>
      </c>
      <c r="E7" s="10" t="s">
        <v>183</v>
      </c>
    </row>
    <row r="8" spans="1:7" x14ac:dyDescent="0.3">
      <c r="A8" t="s">
        <v>88</v>
      </c>
      <c r="C8" t="s">
        <v>182</v>
      </c>
      <c r="E8" s="10" t="s">
        <v>183</v>
      </c>
    </row>
    <row r="9" spans="1:7" x14ac:dyDescent="0.3">
      <c r="A9" t="s">
        <v>89</v>
      </c>
      <c r="C9" t="s">
        <v>182</v>
      </c>
      <c r="E9" s="10" t="s">
        <v>183</v>
      </c>
    </row>
    <row r="10" spans="1:7" x14ac:dyDescent="0.3">
      <c r="A10" t="s">
        <v>96</v>
      </c>
      <c r="E10" s="10" t="s">
        <v>135</v>
      </c>
    </row>
    <row r="11" spans="1:7" x14ac:dyDescent="0.3">
      <c r="A11" t="s">
        <v>97</v>
      </c>
      <c r="D11" s="10"/>
      <c r="E11" s="10"/>
    </row>
    <row r="12" spans="1:7" x14ac:dyDescent="0.3">
      <c r="A12" t="s">
        <v>121</v>
      </c>
      <c r="C12" s="2"/>
    </row>
    <row r="13" spans="1:7" x14ac:dyDescent="0.3">
      <c r="A13" t="s">
        <v>122</v>
      </c>
      <c r="C13" s="2"/>
    </row>
    <row r="14" spans="1:7" x14ac:dyDescent="0.3">
      <c r="A14" t="s">
        <v>123</v>
      </c>
      <c r="C14" s="2"/>
    </row>
    <row r="15" spans="1:7" x14ac:dyDescent="0.3">
      <c r="A15" t="s">
        <v>124</v>
      </c>
      <c r="E15" t="s">
        <v>136</v>
      </c>
    </row>
    <row r="16" spans="1:7" x14ac:dyDescent="0.3">
      <c r="A16" t="s">
        <v>125</v>
      </c>
      <c r="E16" s="11" t="s">
        <v>137</v>
      </c>
    </row>
    <row r="17" spans="1:5" x14ac:dyDescent="0.3">
      <c r="A17" t="s">
        <v>126</v>
      </c>
      <c r="E17" s="10" t="s">
        <v>138</v>
      </c>
    </row>
    <row r="18" spans="1:5" x14ac:dyDescent="0.3">
      <c r="A18" t="s">
        <v>127</v>
      </c>
      <c r="E18" s="10" t="s">
        <v>178</v>
      </c>
    </row>
    <row r="19" spans="1:5" x14ac:dyDescent="0.3">
      <c r="A19" t="s">
        <v>128</v>
      </c>
      <c r="C19" s="12"/>
    </row>
    <row r="20" spans="1:5" x14ac:dyDescent="0.3">
      <c r="A20" t="s">
        <v>129</v>
      </c>
      <c r="E20" s="10" t="s">
        <v>139</v>
      </c>
    </row>
    <row r="21" spans="1:5" x14ac:dyDescent="0.3">
      <c r="A21" t="s">
        <v>130</v>
      </c>
      <c r="E21" s="10" t="s">
        <v>140</v>
      </c>
    </row>
    <row r="22" spans="1:5" x14ac:dyDescent="0.3">
      <c r="A22" t="s">
        <v>141</v>
      </c>
      <c r="E22" s="10" t="s">
        <v>142</v>
      </c>
    </row>
    <row r="23" spans="1:5" x14ac:dyDescent="0.3">
      <c r="A23" t="s">
        <v>131</v>
      </c>
      <c r="E23" s="10" t="s">
        <v>143</v>
      </c>
    </row>
    <row r="24" spans="1:5" x14ac:dyDescent="0.3">
      <c r="A24" t="s">
        <v>134</v>
      </c>
      <c r="C24" t="s">
        <v>187</v>
      </c>
    </row>
    <row r="25" spans="1:5" x14ac:dyDescent="0.3">
      <c r="A25" t="s">
        <v>163</v>
      </c>
      <c r="C25" t="s">
        <v>176</v>
      </c>
    </row>
  </sheetData>
  <hyperlinks>
    <hyperlink ref="E10" r:id="rId1" xr:uid="{00000000-0004-0000-0000-000003000000}"/>
    <hyperlink ref="E18" r:id="rId2" xr:uid="{00000000-0004-0000-0000-000004000000}"/>
    <hyperlink ref="E17" r:id="rId3" xr:uid="{00000000-0004-0000-0000-000005000000}"/>
    <hyperlink ref="E16" r:id="rId4" xr:uid="{00000000-0004-0000-0000-000006000000}"/>
    <hyperlink ref="E20" r:id="rId5" xr:uid="{00000000-0004-0000-0000-000007000000}"/>
    <hyperlink ref="E21" r:id="rId6" xr:uid="{00000000-0004-0000-0000-000008000000}"/>
    <hyperlink ref="E23" r:id="rId7" xr:uid="{00000000-0004-0000-0000-000009000000}"/>
    <hyperlink ref="E22" r:id="rId8" xr:uid="{00000000-0004-0000-0000-00000A000000}"/>
    <hyperlink ref="E4" r:id="rId9" location="tabs-2" display="https://www.eia.gov/state/?sid=VA#tabs-2" xr:uid="{F38B7400-39C0-5E4F-A23F-425D7821D9C6}"/>
    <hyperlink ref="E6" r:id="rId10" xr:uid="{7F428E1B-5EC1-7A47-8559-18213653525C}"/>
    <hyperlink ref="E7:E9" r:id="rId11" display="https://atb.nrel.gov/" xr:uid="{A5CF294D-5430-094E-A549-C90E4458D6BC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S11"/>
  <sheetViews>
    <sheetView zoomScale="110" zoomScaleNormal="110" workbookViewId="0">
      <selection activeCell="E14" sqref="E14"/>
    </sheetView>
  </sheetViews>
  <sheetFormatPr defaultColWidth="8.77734375" defaultRowHeight="14.4" x14ac:dyDescent="0.3"/>
  <cols>
    <col min="1" max="1" width="12.6640625" bestFit="1" customWidth="1"/>
    <col min="2" max="2" width="11.44140625" bestFit="1" customWidth="1"/>
    <col min="3" max="3" width="14.77734375" bestFit="1" customWidth="1"/>
    <col min="4" max="4" width="18.6640625" bestFit="1" customWidth="1"/>
    <col min="5" max="5" width="9.6640625" bestFit="1" customWidth="1"/>
    <col min="6" max="6" width="13.33203125" bestFit="1" customWidth="1"/>
    <col min="7" max="7" width="13.6640625" bestFit="1" customWidth="1"/>
    <col min="8" max="8" width="14.6640625" bestFit="1" customWidth="1"/>
    <col min="9" max="9" width="18.6640625" bestFit="1" customWidth="1"/>
    <col min="11" max="11" width="11.44140625" bestFit="1" customWidth="1"/>
    <col min="13" max="13" width="9.109375" bestFit="1" customWidth="1"/>
    <col min="15" max="15" width="14.109375" bestFit="1" customWidth="1"/>
    <col min="16" max="16" width="11.109375" bestFit="1" customWidth="1"/>
    <col min="17" max="17" width="15.109375" bestFit="1" customWidth="1"/>
    <col min="18" max="18" width="11.77734375" bestFit="1" customWidth="1"/>
    <col min="19" max="19" width="15.77734375" bestFit="1" customWidth="1"/>
  </cols>
  <sheetData>
    <row r="1" spans="1:19" x14ac:dyDescent="0.3">
      <c r="A1" s="1" t="s">
        <v>21</v>
      </c>
      <c r="B1" s="1" t="s">
        <v>5</v>
      </c>
      <c r="C1" s="1" t="s">
        <v>36</v>
      </c>
      <c r="D1" s="3" t="s">
        <v>6</v>
      </c>
      <c r="E1" s="1" t="s">
        <v>7</v>
      </c>
      <c r="F1" s="3" t="s">
        <v>212</v>
      </c>
      <c r="G1" s="1" t="s">
        <v>8</v>
      </c>
      <c r="H1" s="1" t="s">
        <v>22</v>
      </c>
      <c r="I1" s="1" t="s">
        <v>23</v>
      </c>
      <c r="J1" s="1" t="s">
        <v>9</v>
      </c>
      <c r="K1" s="1" t="s">
        <v>10</v>
      </c>
      <c r="L1" s="1" t="s">
        <v>144</v>
      </c>
      <c r="M1" s="3" t="s">
        <v>213</v>
      </c>
      <c r="N1" s="3" t="s">
        <v>214</v>
      </c>
      <c r="O1" s="3" t="s">
        <v>215</v>
      </c>
      <c r="P1" s="3" t="s">
        <v>31</v>
      </c>
      <c r="Q1" s="3" t="s">
        <v>32</v>
      </c>
      <c r="R1" s="20" t="s">
        <v>29</v>
      </c>
      <c r="S1" s="20" t="s">
        <v>30</v>
      </c>
    </row>
    <row r="2" spans="1:19" x14ac:dyDescent="0.3">
      <c r="A2" t="s">
        <v>69</v>
      </c>
      <c r="B2" t="s">
        <v>72</v>
      </c>
      <c r="C2" t="s">
        <v>74</v>
      </c>
      <c r="D2" t="s">
        <v>76</v>
      </c>
      <c r="E2" t="s">
        <v>73</v>
      </c>
      <c r="F2" s="2" t="s">
        <v>74</v>
      </c>
      <c r="G2" t="s">
        <v>76</v>
      </c>
      <c r="H2" t="s">
        <v>75</v>
      </c>
      <c r="I2" t="s">
        <v>76</v>
      </c>
      <c r="J2" t="s">
        <v>146</v>
      </c>
      <c r="K2" t="s">
        <v>76</v>
      </c>
      <c r="L2" t="s">
        <v>145</v>
      </c>
      <c r="M2" s="2" t="s">
        <v>145</v>
      </c>
      <c r="N2" s="2" t="s">
        <v>145</v>
      </c>
      <c r="O2" s="2" t="s">
        <v>76</v>
      </c>
      <c r="P2" s="2" t="s">
        <v>78</v>
      </c>
      <c r="Q2" s="2" t="s">
        <v>76</v>
      </c>
      <c r="R2" s="19" t="s">
        <v>133</v>
      </c>
      <c r="S2" s="19" t="s">
        <v>76</v>
      </c>
    </row>
    <row r="3" spans="1:19" ht="15.6" x14ac:dyDescent="0.3">
      <c r="A3" t="s">
        <v>114</v>
      </c>
      <c r="B3" s="43">
        <v>2.85</v>
      </c>
      <c r="C3" s="37">
        <v>0</v>
      </c>
      <c r="D3" s="10" t="s">
        <v>248</v>
      </c>
      <c r="H3" s="2">
        <v>0</v>
      </c>
      <c r="I3" s="2"/>
      <c r="J3">
        <v>50</v>
      </c>
      <c r="K3" t="s">
        <v>153</v>
      </c>
      <c r="P3" s="19">
        <f>14.35*2.99</f>
        <v>42.906500000000001</v>
      </c>
      <c r="Q3" s="19" t="s">
        <v>240</v>
      </c>
    </row>
    <row r="4" spans="1:19" ht="15.6" x14ac:dyDescent="0.3">
      <c r="A4" t="s">
        <v>95</v>
      </c>
      <c r="B4" s="21">
        <v>2.75</v>
      </c>
      <c r="C4" s="23">
        <v>-0.1</v>
      </c>
      <c r="D4" s="10" t="s">
        <v>245</v>
      </c>
      <c r="H4">
        <v>90.37</v>
      </c>
      <c r="I4" t="s">
        <v>87</v>
      </c>
      <c r="J4">
        <v>50</v>
      </c>
      <c r="K4" t="s">
        <v>153</v>
      </c>
    </row>
    <row r="5" spans="1:19" x14ac:dyDescent="0.3">
      <c r="A5" t="s">
        <v>94</v>
      </c>
      <c r="B5" s="22">
        <v>0</v>
      </c>
      <c r="C5" s="22"/>
      <c r="J5">
        <v>50</v>
      </c>
      <c r="K5" t="s">
        <v>153</v>
      </c>
    </row>
    <row r="6" spans="1:19" ht="15.6" x14ac:dyDescent="0.3">
      <c r="A6" t="s">
        <v>115</v>
      </c>
      <c r="B6" s="21">
        <v>11.29</v>
      </c>
      <c r="C6" s="23">
        <v>3.6</v>
      </c>
      <c r="D6" t="s">
        <v>247</v>
      </c>
      <c r="H6">
        <v>67.58</v>
      </c>
      <c r="I6" t="s">
        <v>87</v>
      </c>
      <c r="J6">
        <v>50</v>
      </c>
      <c r="K6" t="s">
        <v>153</v>
      </c>
    </row>
    <row r="7" spans="1:19" ht="15.6" x14ac:dyDescent="0.3">
      <c r="A7" t="s">
        <v>91</v>
      </c>
      <c r="B7" s="21">
        <v>3.91</v>
      </c>
      <c r="C7" s="23">
        <v>1.1000000000000001</v>
      </c>
      <c r="D7" t="s">
        <v>246</v>
      </c>
      <c r="H7">
        <v>50.3</v>
      </c>
      <c r="I7" t="s">
        <v>87</v>
      </c>
      <c r="J7">
        <v>50</v>
      </c>
      <c r="K7" t="s">
        <v>153</v>
      </c>
      <c r="P7" s="19">
        <f>300.68*1.11</f>
        <v>333.75480000000005</v>
      </c>
      <c r="Q7" s="19" t="s">
        <v>239</v>
      </c>
      <c r="R7" s="19">
        <v>19890</v>
      </c>
      <c r="S7" s="19" t="s">
        <v>238</v>
      </c>
    </row>
    <row r="8" spans="1:19" x14ac:dyDescent="0.3">
      <c r="A8" t="s">
        <v>92</v>
      </c>
      <c r="B8" s="22">
        <v>0</v>
      </c>
      <c r="C8" s="12"/>
      <c r="J8">
        <v>50</v>
      </c>
      <c r="K8" t="s">
        <v>153</v>
      </c>
    </row>
    <row r="9" spans="1:19" x14ac:dyDescent="0.3">
      <c r="A9" t="s">
        <v>93</v>
      </c>
      <c r="B9" s="22">
        <v>0</v>
      </c>
      <c r="C9" s="12"/>
      <c r="J9">
        <v>50</v>
      </c>
      <c r="K9" t="s">
        <v>153</v>
      </c>
    </row>
    <row r="10" spans="1:19" ht="15.6" x14ac:dyDescent="0.3">
      <c r="A10" t="s">
        <v>184</v>
      </c>
      <c r="B10" s="42">
        <v>0.63</v>
      </c>
      <c r="C10" s="12">
        <v>0</v>
      </c>
      <c r="D10" s="24" t="s">
        <v>182</v>
      </c>
      <c r="J10">
        <v>50</v>
      </c>
      <c r="K10" t="s">
        <v>153</v>
      </c>
    </row>
    <row r="11" spans="1:19" x14ac:dyDescent="0.3">
      <c r="B11" s="12"/>
      <c r="C11" s="12"/>
    </row>
  </sheetData>
  <hyperlinks>
    <hyperlink ref="D3" r:id="rId1" xr:uid="{9DFC07CD-4C36-0A47-9B34-2362D4146C12}"/>
    <hyperlink ref="D4" r:id="rId2" location="/?id=15-AEO2020&amp;cases=ref2020&amp;sourcekey=0" xr:uid="{8787F53A-30CD-074C-B037-EDC195177177}"/>
    <hyperlink ref="D7" r:id="rId3" location="/?id=13-AEO2020&amp;cases=ref2020&amp;sourcekey=0" xr:uid="{D4514A67-18FD-8F45-BB95-641739EA515E}"/>
    <hyperlink ref="D6" r:id="rId4" location="/?id=12-AEO2020&amp;cases=ref2020&amp;sourcekey=0" display="https://www.eia.gov/outlooks/aeo/data/browser/#/?id=12-AEO2020&amp;cases=ref2020&amp;sourcekey=0" xr:uid="{9B24FC26-FE76-2549-8935-E6553B98E315}"/>
  </hyperlinks>
  <pageMargins left="0.7" right="0.7" top="0.75" bottom="0.75" header="0.3" footer="0.3"/>
  <pageSetup orientation="portrait" r:id="rId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2"/>
  <sheetViews>
    <sheetView workbookViewId="0">
      <selection activeCell="A3" sqref="A3:C3"/>
    </sheetView>
  </sheetViews>
  <sheetFormatPr defaultColWidth="8.77734375" defaultRowHeight="14.4" x14ac:dyDescent="0.3"/>
  <cols>
    <col min="3" max="3" width="11.6640625" bestFit="1" customWidth="1"/>
  </cols>
  <sheetData>
    <row r="1" spans="1:4" x14ac:dyDescent="0.3">
      <c r="A1" s="1" t="s">
        <v>21</v>
      </c>
      <c r="B1" s="1" t="s">
        <v>11</v>
      </c>
      <c r="C1" s="1" t="s">
        <v>12</v>
      </c>
      <c r="D1" s="1" t="s">
        <v>35</v>
      </c>
    </row>
    <row r="2" spans="1:4" x14ac:dyDescent="0.3">
      <c r="A2" t="s">
        <v>65</v>
      </c>
      <c r="B2" t="s">
        <v>133</v>
      </c>
      <c r="C2" t="s">
        <v>66</v>
      </c>
      <c r="D2" t="s">
        <v>71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27"/>
  <sheetViews>
    <sheetView workbookViewId="0">
      <selection activeCell="A22" sqref="A22:XFD22"/>
    </sheetView>
  </sheetViews>
  <sheetFormatPr defaultColWidth="8.77734375" defaultRowHeight="14.4" x14ac:dyDescent="0.3"/>
  <cols>
    <col min="1" max="1" width="12.6640625" bestFit="1" customWidth="1"/>
    <col min="2" max="2" width="15.33203125" bestFit="1" customWidth="1"/>
    <col min="3" max="3" width="14" bestFit="1" customWidth="1"/>
    <col min="9" max="9" width="15.109375" bestFit="1" customWidth="1"/>
    <col min="10" max="10" width="13.44140625" bestFit="1" customWidth="1"/>
    <col min="11" max="11" width="16.77734375" bestFit="1" customWidth="1"/>
  </cols>
  <sheetData>
    <row r="1" spans="1:11" x14ac:dyDescent="0.3">
      <c r="A1" s="4" t="s">
        <v>24</v>
      </c>
      <c r="B1" s="4" t="s">
        <v>21</v>
      </c>
      <c r="C1" s="4" t="s">
        <v>2</v>
      </c>
      <c r="D1" s="4" t="s">
        <v>26</v>
      </c>
      <c r="E1" s="4" t="s">
        <v>25</v>
      </c>
      <c r="F1" s="4" t="s">
        <v>116</v>
      </c>
      <c r="G1" s="4" t="s">
        <v>117</v>
      </c>
      <c r="H1" s="4" t="s">
        <v>151</v>
      </c>
      <c r="I1" s="1" t="s">
        <v>210</v>
      </c>
      <c r="J1" s="1" t="s">
        <v>179</v>
      </c>
      <c r="K1" s="1" t="s">
        <v>237</v>
      </c>
    </row>
    <row r="2" spans="1:11" x14ac:dyDescent="0.3">
      <c r="A2" s="5" t="s">
        <v>69</v>
      </c>
      <c r="B2" s="5" t="s">
        <v>65</v>
      </c>
      <c r="C2" s="5" t="s">
        <v>65</v>
      </c>
      <c r="D2" s="5" t="s">
        <v>77</v>
      </c>
      <c r="E2" s="5" t="s">
        <v>77</v>
      </c>
      <c r="F2" s="5" t="s">
        <v>77</v>
      </c>
      <c r="G2" s="5" t="s">
        <v>77</v>
      </c>
      <c r="H2" s="5" t="s">
        <v>77</v>
      </c>
      <c r="I2" t="s">
        <v>180</v>
      </c>
      <c r="J2" t="s">
        <v>180</v>
      </c>
      <c r="K2" t="s">
        <v>70</v>
      </c>
    </row>
    <row r="3" spans="1:11" x14ac:dyDescent="0.3">
      <c r="A3" s="5" t="s">
        <v>103</v>
      </c>
      <c r="B3" s="5" t="s">
        <v>172</v>
      </c>
      <c r="C3" s="5" t="s">
        <v>102</v>
      </c>
      <c r="D3" s="5" t="s">
        <v>119</v>
      </c>
      <c r="E3" s="5" t="s">
        <v>119</v>
      </c>
      <c r="F3" s="6" t="s">
        <v>118</v>
      </c>
      <c r="G3" s="5" t="s">
        <v>118</v>
      </c>
      <c r="H3" s="5" t="s">
        <v>118</v>
      </c>
      <c r="J3" s="13">
        <v>0.9</v>
      </c>
      <c r="K3" s="13">
        <v>0</v>
      </c>
    </row>
    <row r="4" spans="1:11" x14ac:dyDescent="0.3">
      <c r="A4" s="5" t="s">
        <v>230</v>
      </c>
      <c r="B4" s="5" t="s">
        <v>173</v>
      </c>
      <c r="C4" s="5" t="s">
        <v>102</v>
      </c>
      <c r="D4" s="5" t="s">
        <v>119</v>
      </c>
      <c r="E4" s="5" t="s">
        <v>119</v>
      </c>
      <c r="F4" s="6" t="s">
        <v>118</v>
      </c>
      <c r="G4" s="5" t="s">
        <v>118</v>
      </c>
      <c r="H4" s="5" t="s">
        <v>118</v>
      </c>
      <c r="J4" s="44">
        <v>0.95</v>
      </c>
      <c r="K4" s="13">
        <v>0</v>
      </c>
    </row>
    <row r="5" spans="1:11" x14ac:dyDescent="0.3">
      <c r="A5" s="5" t="s">
        <v>104</v>
      </c>
      <c r="B5" s="5" t="s">
        <v>94</v>
      </c>
      <c r="C5" s="5" t="s">
        <v>102</v>
      </c>
      <c r="D5" s="5" t="s">
        <v>119</v>
      </c>
      <c r="E5" s="5" t="s">
        <v>119</v>
      </c>
      <c r="F5" s="6" t="s">
        <v>118</v>
      </c>
      <c r="G5" s="5" t="s">
        <v>119</v>
      </c>
      <c r="H5" s="5" t="s">
        <v>118</v>
      </c>
      <c r="J5" s="13">
        <v>0.95</v>
      </c>
      <c r="K5" s="13">
        <v>0</v>
      </c>
    </row>
    <row r="6" spans="1:11" x14ac:dyDescent="0.3">
      <c r="A6" s="5" t="s">
        <v>105</v>
      </c>
      <c r="B6" s="5" t="s">
        <v>174</v>
      </c>
      <c r="C6" s="5" t="s">
        <v>102</v>
      </c>
      <c r="D6" s="5" t="s">
        <v>119</v>
      </c>
      <c r="E6" s="5" t="s">
        <v>119</v>
      </c>
      <c r="F6" s="6" t="s">
        <v>118</v>
      </c>
      <c r="G6" s="5" t="s">
        <v>118</v>
      </c>
      <c r="H6" s="5" t="s">
        <v>118</v>
      </c>
      <c r="J6" s="13">
        <v>0.95</v>
      </c>
      <c r="K6" s="13">
        <v>0</v>
      </c>
    </row>
    <row r="7" spans="1:11" x14ac:dyDescent="0.3">
      <c r="A7" s="5" t="s">
        <v>231</v>
      </c>
      <c r="B7" s="5" t="s">
        <v>174</v>
      </c>
      <c r="C7" s="5" t="s">
        <v>102</v>
      </c>
      <c r="D7" s="5" t="s">
        <v>119</v>
      </c>
      <c r="E7" s="5" t="s">
        <v>119</v>
      </c>
      <c r="F7" s="6" t="s">
        <v>118</v>
      </c>
      <c r="G7" s="5" t="s">
        <v>118</v>
      </c>
      <c r="H7" s="5" t="s">
        <v>118</v>
      </c>
      <c r="J7" s="44">
        <v>0.91</v>
      </c>
      <c r="K7" s="13">
        <v>0</v>
      </c>
    </row>
    <row r="8" spans="1:11" x14ac:dyDescent="0.3">
      <c r="A8" s="5" t="s">
        <v>106</v>
      </c>
      <c r="B8" s="5" t="s">
        <v>92</v>
      </c>
      <c r="C8" s="5" t="s">
        <v>102</v>
      </c>
      <c r="D8" s="5" t="s">
        <v>119</v>
      </c>
      <c r="E8" s="5" t="s">
        <v>119</v>
      </c>
      <c r="F8" s="6" t="s">
        <v>118</v>
      </c>
      <c r="G8" s="5" t="s">
        <v>119</v>
      </c>
      <c r="H8" s="5" t="s">
        <v>118</v>
      </c>
      <c r="J8" s="45">
        <v>0.37</v>
      </c>
      <c r="K8" s="45">
        <v>-3.68</v>
      </c>
    </row>
    <row r="9" spans="1:11" x14ac:dyDescent="0.3">
      <c r="A9" s="5" t="s">
        <v>185</v>
      </c>
      <c r="B9" s="5" t="s">
        <v>184</v>
      </c>
      <c r="C9" s="5" t="s">
        <v>102</v>
      </c>
      <c r="D9" s="5" t="s">
        <v>119</v>
      </c>
      <c r="E9" s="5" t="s">
        <v>119</v>
      </c>
      <c r="F9" s="6" t="s">
        <v>118</v>
      </c>
      <c r="G9" s="5" t="s">
        <v>118</v>
      </c>
      <c r="H9" s="5" t="s">
        <v>118</v>
      </c>
      <c r="J9" s="13">
        <v>0.98</v>
      </c>
      <c r="K9" s="13">
        <v>0</v>
      </c>
    </row>
    <row r="10" spans="1:11" x14ac:dyDescent="0.3">
      <c r="A10" s="5" t="s">
        <v>107</v>
      </c>
      <c r="B10" s="5" t="s">
        <v>93</v>
      </c>
      <c r="C10" t="s">
        <v>233</v>
      </c>
      <c r="D10" s="5" t="s">
        <v>119</v>
      </c>
      <c r="E10" s="5" t="s">
        <v>119</v>
      </c>
      <c r="F10" s="6" t="s">
        <v>118</v>
      </c>
      <c r="G10" s="5" t="s">
        <v>119</v>
      </c>
      <c r="H10" s="5" t="s">
        <v>118</v>
      </c>
      <c r="J10" s="45">
        <v>0.51</v>
      </c>
      <c r="K10" s="45">
        <v>-2.84</v>
      </c>
    </row>
    <row r="11" spans="1:11" x14ac:dyDescent="0.3">
      <c r="A11" s="5" t="s">
        <v>198</v>
      </c>
      <c r="B11" s="5" t="s">
        <v>102</v>
      </c>
      <c r="C11" s="5" t="s">
        <v>102</v>
      </c>
      <c r="D11" s="5" t="s">
        <v>119</v>
      </c>
      <c r="E11" s="5" t="s">
        <v>118</v>
      </c>
      <c r="F11" s="6" t="s">
        <v>118</v>
      </c>
      <c r="G11" s="5" t="s">
        <v>118</v>
      </c>
      <c r="H11" s="5" t="s">
        <v>119</v>
      </c>
      <c r="I11">
        <v>12</v>
      </c>
      <c r="J11" s="44">
        <v>0.95</v>
      </c>
      <c r="K11" s="13">
        <v>0</v>
      </c>
    </row>
    <row r="12" spans="1:11" x14ac:dyDescent="0.3">
      <c r="A12" s="5" t="s">
        <v>190</v>
      </c>
      <c r="B12" s="5" t="s">
        <v>114</v>
      </c>
      <c r="C12" s="5" t="s">
        <v>102</v>
      </c>
      <c r="D12" s="5" t="s">
        <v>119</v>
      </c>
      <c r="E12" s="5" t="s">
        <v>119</v>
      </c>
      <c r="F12" s="14" t="s">
        <v>118</v>
      </c>
      <c r="G12" s="5" t="s">
        <v>119</v>
      </c>
      <c r="H12" s="5" t="s">
        <v>118</v>
      </c>
      <c r="J12" s="13">
        <v>0.95</v>
      </c>
      <c r="K12" s="13">
        <v>0</v>
      </c>
    </row>
    <row r="13" spans="1:11" x14ac:dyDescent="0.3">
      <c r="A13" s="14" t="s">
        <v>199</v>
      </c>
      <c r="B13" s="14" t="s">
        <v>102</v>
      </c>
      <c r="C13" s="14" t="s">
        <v>102</v>
      </c>
      <c r="D13" s="5" t="s">
        <v>119</v>
      </c>
      <c r="E13" s="5" t="s">
        <v>118</v>
      </c>
      <c r="F13" s="6" t="s">
        <v>119</v>
      </c>
      <c r="G13" s="5" t="s">
        <v>118</v>
      </c>
      <c r="H13" s="5" t="s">
        <v>119</v>
      </c>
      <c r="I13">
        <v>12</v>
      </c>
      <c r="J13" s="44">
        <v>0.95</v>
      </c>
      <c r="K13" s="13">
        <v>0</v>
      </c>
    </row>
    <row r="14" spans="1:11" x14ac:dyDescent="0.3">
      <c r="A14" s="14" t="s">
        <v>108</v>
      </c>
      <c r="B14" s="14" t="s">
        <v>102</v>
      </c>
      <c r="C14" s="14" t="s">
        <v>102</v>
      </c>
      <c r="D14" s="14" t="s">
        <v>119</v>
      </c>
      <c r="E14" s="14" t="s">
        <v>118</v>
      </c>
      <c r="F14" s="14" t="s">
        <v>119</v>
      </c>
      <c r="G14" s="14" t="s">
        <v>118</v>
      </c>
      <c r="H14" s="14" t="s">
        <v>119</v>
      </c>
      <c r="I14">
        <v>4</v>
      </c>
      <c r="J14" s="13">
        <v>0.75</v>
      </c>
      <c r="K14" s="13">
        <v>0</v>
      </c>
    </row>
    <row r="15" spans="1:11" x14ac:dyDescent="0.3">
      <c r="A15" s="14" t="s">
        <v>109</v>
      </c>
      <c r="B15" s="14" t="s">
        <v>114</v>
      </c>
      <c r="C15" s="14" t="s">
        <v>102</v>
      </c>
      <c r="D15" s="14" t="s">
        <v>118</v>
      </c>
      <c r="E15" s="14" t="s">
        <v>119</v>
      </c>
      <c r="F15" s="14" t="s">
        <v>119</v>
      </c>
      <c r="G15" s="14" t="s">
        <v>119</v>
      </c>
      <c r="H15" s="14" t="s">
        <v>118</v>
      </c>
      <c r="J15" s="44">
        <v>0.95</v>
      </c>
      <c r="K15" s="13">
        <v>0</v>
      </c>
    </row>
    <row r="16" spans="1:11" x14ac:dyDescent="0.3">
      <c r="A16" s="14" t="s">
        <v>175</v>
      </c>
      <c r="B16" s="14" t="s">
        <v>172</v>
      </c>
      <c r="C16" s="14" t="s">
        <v>102</v>
      </c>
      <c r="D16" s="5" t="s">
        <v>119</v>
      </c>
      <c r="E16" s="5" t="s">
        <v>119</v>
      </c>
      <c r="F16" s="14" t="s">
        <v>119</v>
      </c>
      <c r="G16" s="14" t="s">
        <v>118</v>
      </c>
      <c r="H16" s="14" t="s">
        <v>118</v>
      </c>
      <c r="J16" s="13">
        <v>0.9</v>
      </c>
      <c r="K16" s="13">
        <v>0</v>
      </c>
    </row>
    <row r="17" spans="1:11" x14ac:dyDescent="0.3">
      <c r="A17" s="14" t="s">
        <v>177</v>
      </c>
      <c r="B17" s="14" t="s">
        <v>173</v>
      </c>
      <c r="C17" s="14" t="s">
        <v>102</v>
      </c>
      <c r="D17" s="5" t="s">
        <v>119</v>
      </c>
      <c r="E17" s="5" t="s">
        <v>119</v>
      </c>
      <c r="F17" s="14" t="s">
        <v>119</v>
      </c>
      <c r="G17" s="14" t="s">
        <v>118</v>
      </c>
      <c r="H17" s="14" t="s">
        <v>118</v>
      </c>
      <c r="J17" s="13">
        <v>0.95</v>
      </c>
      <c r="K17" s="13">
        <v>0</v>
      </c>
    </row>
    <row r="18" spans="1:11" x14ac:dyDescent="0.3">
      <c r="A18" s="14" t="s">
        <v>110</v>
      </c>
      <c r="B18" s="14" t="s">
        <v>174</v>
      </c>
      <c r="C18" s="14" t="s">
        <v>102</v>
      </c>
      <c r="D18" s="14" t="s">
        <v>119</v>
      </c>
      <c r="E18" s="14" t="s">
        <v>119</v>
      </c>
      <c r="F18" s="14" t="s">
        <v>119</v>
      </c>
      <c r="G18" s="14" t="s">
        <v>118</v>
      </c>
      <c r="H18" s="14" t="s">
        <v>118</v>
      </c>
      <c r="J18" s="13">
        <v>0.95</v>
      </c>
      <c r="K18" s="13">
        <v>0</v>
      </c>
    </row>
    <row r="19" spans="1:11" x14ac:dyDescent="0.3">
      <c r="A19" s="14" t="s">
        <v>111</v>
      </c>
      <c r="B19" s="14" t="s">
        <v>174</v>
      </c>
      <c r="C19" s="14" t="s">
        <v>102</v>
      </c>
      <c r="D19" s="14" t="s">
        <v>118</v>
      </c>
      <c r="E19" s="14" t="s">
        <v>119</v>
      </c>
      <c r="F19" s="14" t="s">
        <v>119</v>
      </c>
      <c r="G19" s="14" t="s">
        <v>118</v>
      </c>
      <c r="H19" s="14" t="s">
        <v>118</v>
      </c>
      <c r="J19" s="13">
        <v>0.91</v>
      </c>
      <c r="K19" s="13">
        <v>0</v>
      </c>
    </row>
    <row r="20" spans="1:11" x14ac:dyDescent="0.3">
      <c r="A20" s="14" t="s">
        <v>112</v>
      </c>
      <c r="B20" s="14" t="s">
        <v>92</v>
      </c>
      <c r="C20" s="14" t="s">
        <v>102</v>
      </c>
      <c r="D20" s="14" t="s">
        <v>118</v>
      </c>
      <c r="E20" s="14" t="s">
        <v>119</v>
      </c>
      <c r="F20" s="14" t="s">
        <v>119</v>
      </c>
      <c r="G20" s="14" t="s">
        <v>119</v>
      </c>
      <c r="H20" s="14" t="s">
        <v>118</v>
      </c>
      <c r="J20" s="13">
        <v>0.23</v>
      </c>
      <c r="K20" s="45">
        <v>-2.95</v>
      </c>
    </row>
    <row r="21" spans="1:11" x14ac:dyDescent="0.3">
      <c r="A21" s="14" t="s">
        <v>113</v>
      </c>
      <c r="B21" s="14" t="s">
        <v>93</v>
      </c>
      <c r="C21" t="s">
        <v>233</v>
      </c>
      <c r="D21" s="14" t="s">
        <v>118</v>
      </c>
      <c r="E21" s="14" t="s">
        <v>119</v>
      </c>
      <c r="F21" s="14" t="s">
        <v>119</v>
      </c>
      <c r="G21" s="14" t="s">
        <v>119</v>
      </c>
      <c r="H21" s="14" t="s">
        <v>118</v>
      </c>
      <c r="J21" s="45">
        <v>0.33</v>
      </c>
      <c r="K21" s="44">
        <v>-2</v>
      </c>
    </row>
    <row r="22" spans="1:11" x14ac:dyDescent="0.3">
      <c r="A22" s="5" t="s">
        <v>120</v>
      </c>
      <c r="B22" s="5" t="s">
        <v>92</v>
      </c>
      <c r="C22" s="5" t="s">
        <v>99</v>
      </c>
      <c r="D22" s="5" t="s">
        <v>118</v>
      </c>
      <c r="E22" s="5" t="s">
        <v>119</v>
      </c>
      <c r="F22" s="14" t="s">
        <v>119</v>
      </c>
      <c r="G22" s="5" t="s">
        <v>119</v>
      </c>
      <c r="H22" s="5" t="s">
        <v>118</v>
      </c>
      <c r="J22" s="13">
        <v>0.23</v>
      </c>
      <c r="K22" s="45">
        <v>-2.95</v>
      </c>
    </row>
    <row r="23" spans="1:11" x14ac:dyDescent="0.3">
      <c r="A23" s="5" t="s">
        <v>224</v>
      </c>
      <c r="B23" s="5" t="s">
        <v>93</v>
      </c>
      <c r="C23" t="s">
        <v>233</v>
      </c>
      <c r="D23" s="5" t="s">
        <v>118</v>
      </c>
      <c r="E23" s="5" t="s">
        <v>119</v>
      </c>
      <c r="F23" s="14" t="s">
        <v>119</v>
      </c>
      <c r="G23" s="5" t="s">
        <v>119</v>
      </c>
      <c r="H23" s="5" t="s">
        <v>118</v>
      </c>
      <c r="J23" s="45">
        <v>0.33</v>
      </c>
      <c r="K23" s="44">
        <v>-2</v>
      </c>
    </row>
    <row r="24" spans="1:11" x14ac:dyDescent="0.3">
      <c r="A24" s="49" t="s">
        <v>257</v>
      </c>
      <c r="B24" s="49" t="s">
        <v>92</v>
      </c>
      <c r="C24" s="49" t="s">
        <v>99</v>
      </c>
      <c r="D24" t="s">
        <v>118</v>
      </c>
      <c r="E24" t="s">
        <v>118</v>
      </c>
      <c r="F24" t="s">
        <v>119</v>
      </c>
      <c r="G24" t="s">
        <v>119</v>
      </c>
      <c r="H24" t="s">
        <v>118</v>
      </c>
      <c r="I24" s="48"/>
      <c r="J24" s="48">
        <v>0.23</v>
      </c>
      <c r="K24" s="48">
        <v>-2.95</v>
      </c>
    </row>
    <row r="25" spans="1:11" x14ac:dyDescent="0.3">
      <c r="A25" s="49" t="s">
        <v>258</v>
      </c>
      <c r="B25" s="49" t="s">
        <v>252</v>
      </c>
      <c r="C25" s="49" t="s">
        <v>102</v>
      </c>
      <c r="D25" t="s">
        <v>119</v>
      </c>
      <c r="E25" t="s">
        <v>118</v>
      </c>
      <c r="F25" t="s">
        <v>119</v>
      </c>
      <c r="G25" t="s">
        <v>118</v>
      </c>
      <c r="H25" t="s">
        <v>118</v>
      </c>
      <c r="I25" s="48"/>
      <c r="J25" s="48">
        <v>0.95</v>
      </c>
      <c r="K25" s="48">
        <v>0</v>
      </c>
    </row>
    <row r="26" spans="1:11" x14ac:dyDescent="0.3">
      <c r="A26" s="49" t="s">
        <v>259</v>
      </c>
      <c r="B26" s="49" t="s">
        <v>233</v>
      </c>
      <c r="C26" s="49" t="s">
        <v>233</v>
      </c>
      <c r="D26" t="s">
        <v>119</v>
      </c>
      <c r="E26" t="s">
        <v>118</v>
      </c>
      <c r="F26" t="s">
        <v>119</v>
      </c>
      <c r="G26" t="s">
        <v>118</v>
      </c>
      <c r="H26" t="s">
        <v>119</v>
      </c>
      <c r="I26" s="48">
        <v>24</v>
      </c>
      <c r="J26" s="48">
        <v>0.95</v>
      </c>
      <c r="K26" s="48">
        <v>0</v>
      </c>
    </row>
    <row r="27" spans="1:11" x14ac:dyDescent="0.3">
      <c r="A27" s="49" t="s">
        <v>260</v>
      </c>
      <c r="B27" s="49" t="s">
        <v>255</v>
      </c>
      <c r="C27" s="49" t="s">
        <v>102</v>
      </c>
      <c r="D27" t="s">
        <v>118</v>
      </c>
      <c r="E27" t="s">
        <v>119</v>
      </c>
      <c r="F27" t="s">
        <v>119</v>
      </c>
      <c r="G27" t="s">
        <v>119</v>
      </c>
      <c r="H27" t="s">
        <v>118</v>
      </c>
      <c r="I27" s="48"/>
      <c r="J27" s="48">
        <v>0.95</v>
      </c>
      <c r="K27" s="48">
        <v>0</v>
      </c>
    </row>
  </sheetData>
  <conditionalFormatting sqref="D3:I11 D14:I23">
    <cfRule type="cellIs" dxfId="5" priority="8" operator="equal">
      <formula>"Y"</formula>
    </cfRule>
  </conditionalFormatting>
  <conditionalFormatting sqref="D12:I12">
    <cfRule type="cellIs" dxfId="4" priority="5" operator="equal">
      <formula>"Y"</formula>
    </cfRule>
  </conditionalFormatting>
  <conditionalFormatting sqref="D13:I13">
    <cfRule type="cellIs" dxfId="3" priority="4" operator="equal">
      <formula>"Y"</formula>
    </cfRule>
  </conditionalFormatting>
  <conditionalFormatting sqref="D27:I27">
    <cfRule type="cellIs" dxfId="2" priority="3" operator="equal">
      <formula>"Y"</formula>
    </cfRule>
  </conditionalFormatting>
  <conditionalFormatting sqref="D26:I26">
    <cfRule type="cellIs" dxfId="1" priority="2" operator="equal">
      <formula>"Y"</formula>
    </cfRule>
  </conditionalFormatting>
  <conditionalFormatting sqref="D25:I26">
    <cfRule type="cellIs" dxfId="0" priority="1" operator="equal">
      <formula>"Y"</formula>
    </cfRule>
  </conditionalFormatting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27"/>
  <sheetViews>
    <sheetView zoomScaleNormal="100" workbookViewId="0">
      <selection activeCell="A22" sqref="A22:XFD22"/>
    </sheetView>
  </sheetViews>
  <sheetFormatPr defaultColWidth="8.77734375" defaultRowHeight="14.4" x14ac:dyDescent="0.3"/>
  <cols>
    <col min="1" max="1" width="11.44140625" bestFit="1" customWidth="1"/>
    <col min="2" max="2" width="13.33203125" bestFit="1" customWidth="1"/>
    <col min="3" max="3" width="17.44140625" bestFit="1" customWidth="1"/>
    <col min="5" max="5" width="14.33203125" bestFit="1" customWidth="1"/>
    <col min="7" max="7" width="12.44140625" bestFit="1" customWidth="1"/>
    <col min="8" max="8" width="15.44140625" bestFit="1" customWidth="1"/>
    <col min="9" max="9" width="19.44140625" bestFit="1" customWidth="1"/>
  </cols>
  <sheetData>
    <row r="1" spans="1:9" x14ac:dyDescent="0.3">
      <c r="A1" s="7" t="s">
        <v>24</v>
      </c>
      <c r="B1" s="7" t="s">
        <v>37</v>
      </c>
      <c r="C1" s="7" t="s">
        <v>38</v>
      </c>
      <c r="D1" s="7" t="s">
        <v>39</v>
      </c>
      <c r="E1" s="7" t="s">
        <v>41</v>
      </c>
      <c r="F1" s="4" t="s">
        <v>40</v>
      </c>
      <c r="G1" s="4" t="s">
        <v>42</v>
      </c>
      <c r="H1" s="7" t="s">
        <v>43</v>
      </c>
      <c r="I1" s="7" t="s">
        <v>44</v>
      </c>
    </row>
    <row r="2" spans="1:9" x14ac:dyDescent="0.3">
      <c r="A2" s="8" t="s">
        <v>68</v>
      </c>
      <c r="B2" s="8" t="s">
        <v>70</v>
      </c>
      <c r="C2" s="8" t="s">
        <v>76</v>
      </c>
      <c r="D2" s="8" t="s">
        <v>70</v>
      </c>
      <c r="E2" s="8" t="s">
        <v>76</v>
      </c>
      <c r="F2" s="8" t="s">
        <v>80</v>
      </c>
      <c r="G2" s="8" t="s">
        <v>76</v>
      </c>
      <c r="H2" s="8" t="s">
        <v>66</v>
      </c>
      <c r="I2" s="8" t="s">
        <v>76</v>
      </c>
    </row>
    <row r="3" spans="1:9" x14ac:dyDescent="0.3">
      <c r="A3" s="5" t="s">
        <v>103</v>
      </c>
      <c r="B3" s="17">
        <v>29.1</v>
      </c>
      <c r="C3" s="8" t="s">
        <v>200</v>
      </c>
      <c r="D3" s="8">
        <v>39.4</v>
      </c>
      <c r="E3" s="8" t="s">
        <v>182</v>
      </c>
      <c r="F3" s="8"/>
      <c r="G3" s="8"/>
      <c r="H3" s="5">
        <v>60</v>
      </c>
      <c r="I3" s="5" t="s">
        <v>182</v>
      </c>
    </row>
    <row r="4" spans="1:9" x14ac:dyDescent="0.3">
      <c r="A4" s="5" t="s">
        <v>230</v>
      </c>
      <c r="B4" s="17">
        <v>85</v>
      </c>
      <c r="C4" s="8" t="s">
        <v>200</v>
      </c>
      <c r="D4" s="8">
        <v>35.299999999999997</v>
      </c>
      <c r="E4" s="8" t="s">
        <v>182</v>
      </c>
      <c r="F4" s="8"/>
      <c r="G4" s="8"/>
      <c r="H4" s="6">
        <v>55</v>
      </c>
      <c r="I4" s="5" t="s">
        <v>182</v>
      </c>
    </row>
    <row r="5" spans="1:9" x14ac:dyDescent="0.3">
      <c r="A5" s="5" t="s">
        <v>104</v>
      </c>
      <c r="B5" s="17">
        <v>23.3</v>
      </c>
      <c r="C5" s="8" t="s">
        <v>200</v>
      </c>
      <c r="D5" s="8">
        <v>90</v>
      </c>
      <c r="E5" s="8" t="s">
        <v>182</v>
      </c>
      <c r="F5" s="8"/>
      <c r="G5" s="8"/>
      <c r="H5" s="5">
        <v>100</v>
      </c>
      <c r="I5" s="5" t="s">
        <v>182</v>
      </c>
    </row>
    <row r="6" spans="1:9" x14ac:dyDescent="0.3">
      <c r="A6" s="5" t="s">
        <v>105</v>
      </c>
      <c r="B6" s="28">
        <v>87</v>
      </c>
      <c r="C6" s="29" t="s">
        <v>200</v>
      </c>
      <c r="D6" s="29">
        <v>54.1</v>
      </c>
      <c r="E6" s="29" t="s">
        <v>182</v>
      </c>
      <c r="F6" s="29"/>
      <c r="G6" s="29"/>
      <c r="H6" s="30">
        <v>35</v>
      </c>
      <c r="I6" s="30" t="s">
        <v>182</v>
      </c>
    </row>
    <row r="7" spans="1:9" x14ac:dyDescent="0.3">
      <c r="A7" s="5" t="s">
        <v>231</v>
      </c>
      <c r="B7" s="31">
        <v>30</v>
      </c>
      <c r="C7" s="29" t="s">
        <v>200</v>
      </c>
      <c r="D7" s="30">
        <v>54.1</v>
      </c>
      <c r="E7" s="30" t="s">
        <v>182</v>
      </c>
      <c r="F7" s="29"/>
      <c r="G7" s="29"/>
      <c r="H7" s="30">
        <v>35</v>
      </c>
      <c r="I7" s="30" t="s">
        <v>182</v>
      </c>
    </row>
    <row r="8" spans="1:9" x14ac:dyDescent="0.3">
      <c r="A8" s="5" t="s">
        <v>106</v>
      </c>
      <c r="B8" s="31">
        <v>23.2</v>
      </c>
      <c r="C8" s="29" t="s">
        <v>200</v>
      </c>
      <c r="D8" s="30">
        <v>20</v>
      </c>
      <c r="E8" s="29" t="s">
        <v>182</v>
      </c>
      <c r="F8" s="29"/>
      <c r="G8" s="29"/>
      <c r="H8" s="30">
        <v>30</v>
      </c>
      <c r="I8" s="30" t="s">
        <v>182</v>
      </c>
    </row>
    <row r="9" spans="1:9" x14ac:dyDescent="0.3">
      <c r="A9" s="5" t="s">
        <v>185</v>
      </c>
      <c r="B9" s="31">
        <v>93.6</v>
      </c>
      <c r="C9" s="29" t="s">
        <v>200</v>
      </c>
      <c r="D9" s="30">
        <v>32.6</v>
      </c>
      <c r="E9" s="29" t="s">
        <v>182</v>
      </c>
      <c r="F9" s="29"/>
      <c r="G9" s="29"/>
      <c r="H9" s="30">
        <v>100</v>
      </c>
      <c r="I9" s="30" t="s">
        <v>182</v>
      </c>
    </row>
    <row r="10" spans="1:9" x14ac:dyDescent="0.3">
      <c r="A10" s="5" t="s">
        <v>190</v>
      </c>
      <c r="B10" s="31">
        <v>61.9</v>
      </c>
      <c r="C10" s="29" t="s">
        <v>200</v>
      </c>
      <c r="D10" s="30">
        <v>35.299999999999997</v>
      </c>
      <c r="E10" s="29" t="s">
        <v>182</v>
      </c>
      <c r="F10" s="30"/>
      <c r="G10" s="29"/>
      <c r="H10" s="29">
        <v>45</v>
      </c>
      <c r="I10" s="30" t="s">
        <v>182</v>
      </c>
    </row>
    <row r="11" spans="1:9" x14ac:dyDescent="0.3">
      <c r="A11" s="5" t="s">
        <v>198</v>
      </c>
      <c r="B11" s="31">
        <v>50</v>
      </c>
      <c r="C11" s="29" t="s">
        <v>200</v>
      </c>
      <c r="D11" s="30">
        <v>80</v>
      </c>
      <c r="E11" s="32" t="s">
        <v>244</v>
      </c>
      <c r="F11" s="30"/>
      <c r="G11" s="29"/>
      <c r="H11" s="30">
        <v>100</v>
      </c>
      <c r="I11" s="39" t="s">
        <v>242</v>
      </c>
    </row>
    <row r="12" spans="1:9" x14ac:dyDescent="0.3">
      <c r="A12" s="5" t="s">
        <v>107</v>
      </c>
      <c r="B12" s="31">
        <v>48.5</v>
      </c>
      <c r="C12" s="29" t="s">
        <v>200</v>
      </c>
      <c r="D12" s="30">
        <v>50</v>
      </c>
      <c r="E12" s="29" t="s">
        <v>182</v>
      </c>
      <c r="F12" s="29"/>
      <c r="G12" s="29"/>
      <c r="H12" s="30">
        <v>30</v>
      </c>
      <c r="I12" s="30" t="s">
        <v>182</v>
      </c>
    </row>
    <row r="13" spans="1:9" x14ac:dyDescent="0.3">
      <c r="A13" s="25" t="s">
        <v>108</v>
      </c>
      <c r="B13" s="33">
        <v>50</v>
      </c>
      <c r="C13" s="34" t="s">
        <v>153</v>
      </c>
      <c r="D13" s="35">
        <v>85</v>
      </c>
      <c r="E13" s="35" t="s">
        <v>182</v>
      </c>
      <c r="F13" s="35"/>
      <c r="G13" s="35"/>
      <c r="H13" s="35">
        <v>15</v>
      </c>
      <c r="I13" s="35" t="s">
        <v>182</v>
      </c>
    </row>
    <row r="14" spans="1:9" x14ac:dyDescent="0.3">
      <c r="A14" s="25" t="s">
        <v>199</v>
      </c>
      <c r="B14" s="33">
        <v>50</v>
      </c>
      <c r="C14" s="34" t="s">
        <v>153</v>
      </c>
      <c r="D14" s="35">
        <v>80</v>
      </c>
      <c r="E14" s="32" t="s">
        <v>244</v>
      </c>
      <c r="F14" s="35"/>
      <c r="G14" s="35"/>
      <c r="H14" s="35">
        <v>100</v>
      </c>
      <c r="I14" s="40" t="s">
        <v>242</v>
      </c>
    </row>
    <row r="15" spans="1:9" x14ac:dyDescent="0.3">
      <c r="A15" s="25" t="s">
        <v>109</v>
      </c>
      <c r="B15" s="33">
        <v>61.9</v>
      </c>
      <c r="C15" s="35" t="s">
        <v>182</v>
      </c>
      <c r="D15" s="35">
        <v>35.299999999999997</v>
      </c>
      <c r="E15" s="35" t="s">
        <v>182</v>
      </c>
      <c r="F15" s="35"/>
      <c r="G15" s="35"/>
      <c r="H15" s="27">
        <v>45</v>
      </c>
      <c r="I15" s="35" t="s">
        <v>182</v>
      </c>
    </row>
    <row r="16" spans="1:9" x14ac:dyDescent="0.3">
      <c r="A16" s="25" t="s">
        <v>175</v>
      </c>
      <c r="B16" s="33">
        <v>30</v>
      </c>
      <c r="C16" s="35" t="s">
        <v>182</v>
      </c>
      <c r="D16" s="34">
        <v>39.4</v>
      </c>
      <c r="E16" s="35" t="s">
        <v>182</v>
      </c>
      <c r="F16" s="35"/>
      <c r="G16" s="35"/>
      <c r="H16" s="35">
        <v>40</v>
      </c>
      <c r="I16" s="35" t="s">
        <v>182</v>
      </c>
    </row>
    <row r="17" spans="1:9" x14ac:dyDescent="0.3">
      <c r="A17" s="25" t="s">
        <v>177</v>
      </c>
      <c r="B17" s="33">
        <v>87</v>
      </c>
      <c r="C17" s="35" t="s">
        <v>182</v>
      </c>
      <c r="D17" s="34">
        <v>51.7</v>
      </c>
      <c r="E17" s="35" t="s">
        <v>182</v>
      </c>
      <c r="F17" s="35"/>
      <c r="G17" s="35"/>
      <c r="H17" s="35">
        <v>45</v>
      </c>
      <c r="I17" s="35" t="s">
        <v>182</v>
      </c>
    </row>
    <row r="18" spans="1:9" x14ac:dyDescent="0.3">
      <c r="A18" s="25" t="s">
        <v>110</v>
      </c>
      <c r="B18" s="33">
        <v>87</v>
      </c>
      <c r="C18" s="35" t="s">
        <v>182</v>
      </c>
      <c r="D18" s="35">
        <v>54.1</v>
      </c>
      <c r="E18" s="35" t="s">
        <v>182</v>
      </c>
      <c r="F18" s="35"/>
      <c r="G18" s="35"/>
      <c r="H18" s="35">
        <v>30</v>
      </c>
      <c r="I18" s="35" t="s">
        <v>182</v>
      </c>
    </row>
    <row r="19" spans="1:9" x14ac:dyDescent="0.3">
      <c r="A19" s="25" t="s">
        <v>111</v>
      </c>
      <c r="B19" s="33">
        <v>30</v>
      </c>
      <c r="C19" s="35" t="s">
        <v>182</v>
      </c>
      <c r="D19" s="35">
        <v>42.47</v>
      </c>
      <c r="E19" s="35" t="s">
        <v>182</v>
      </c>
      <c r="F19" s="35"/>
      <c r="G19" s="35"/>
      <c r="H19" s="27">
        <v>55</v>
      </c>
      <c r="I19" s="35" t="s">
        <v>182</v>
      </c>
    </row>
    <row r="20" spans="1:9" x14ac:dyDescent="0.3">
      <c r="A20" s="25" t="s">
        <v>112</v>
      </c>
      <c r="B20" s="33">
        <v>23.2</v>
      </c>
      <c r="C20" s="35" t="s">
        <v>182</v>
      </c>
      <c r="D20" s="35">
        <v>20</v>
      </c>
      <c r="E20" s="41" t="s">
        <v>243</v>
      </c>
      <c r="F20" s="35"/>
      <c r="G20" s="35"/>
      <c r="H20" s="35">
        <v>30</v>
      </c>
      <c r="I20" s="35" t="s">
        <v>182</v>
      </c>
    </row>
    <row r="21" spans="1:9" x14ac:dyDescent="0.3">
      <c r="A21" s="25" t="s">
        <v>113</v>
      </c>
      <c r="B21" s="33">
        <v>48.5</v>
      </c>
      <c r="C21" s="35" t="s">
        <v>182</v>
      </c>
      <c r="D21" s="35">
        <v>50</v>
      </c>
      <c r="E21" s="35" t="s">
        <v>153</v>
      </c>
      <c r="F21" s="35"/>
      <c r="G21" s="35"/>
      <c r="H21" s="35">
        <v>30</v>
      </c>
      <c r="I21" s="35" t="s">
        <v>182</v>
      </c>
    </row>
    <row r="22" spans="1:9" x14ac:dyDescent="0.3">
      <c r="A22" s="5" t="s">
        <v>120</v>
      </c>
      <c r="B22" s="31">
        <v>23.2</v>
      </c>
      <c r="C22" s="29" t="s">
        <v>182</v>
      </c>
      <c r="D22" s="30">
        <v>20</v>
      </c>
      <c r="E22" s="41" t="s">
        <v>243</v>
      </c>
      <c r="F22" s="30"/>
      <c r="G22" s="29"/>
      <c r="H22" s="29">
        <v>30</v>
      </c>
      <c r="I22" s="30" t="s">
        <v>182</v>
      </c>
    </row>
    <row r="23" spans="1:9" x14ac:dyDescent="0.3">
      <c r="A23" s="5" t="s">
        <v>224</v>
      </c>
      <c r="B23" s="18">
        <v>46</v>
      </c>
      <c r="C23" s="8" t="s">
        <v>182</v>
      </c>
      <c r="D23" s="5">
        <v>25</v>
      </c>
      <c r="E23" s="8" t="s">
        <v>153</v>
      </c>
      <c r="F23" s="5"/>
      <c r="G23" s="8"/>
      <c r="H23" s="8">
        <v>30</v>
      </c>
      <c r="I23" s="5" t="s">
        <v>182</v>
      </c>
    </row>
    <row r="24" spans="1:9" x14ac:dyDescent="0.3">
      <c r="A24" s="49" t="s">
        <v>257</v>
      </c>
      <c r="B24" s="48">
        <v>16.7</v>
      </c>
      <c r="C24" s="48" t="s">
        <v>261</v>
      </c>
      <c r="D24" s="48">
        <v>25</v>
      </c>
      <c r="E24" s="48" t="s">
        <v>153</v>
      </c>
      <c r="F24" s="48"/>
      <c r="G24" s="48"/>
      <c r="H24" s="48">
        <v>30</v>
      </c>
      <c r="I24" s="48" t="s">
        <v>262</v>
      </c>
    </row>
    <row r="25" spans="1:9" x14ac:dyDescent="0.3">
      <c r="A25" s="49" t="s">
        <v>258</v>
      </c>
      <c r="B25" s="48">
        <v>90</v>
      </c>
      <c r="C25" s="48" t="s">
        <v>263</v>
      </c>
      <c r="D25" s="48">
        <v>66</v>
      </c>
      <c r="E25" s="48" t="s">
        <v>264</v>
      </c>
      <c r="F25" s="47"/>
      <c r="G25" s="48"/>
      <c r="H25" s="48">
        <v>55</v>
      </c>
      <c r="I25" s="48" t="s">
        <v>265</v>
      </c>
    </row>
    <row r="26" spans="1:9" x14ac:dyDescent="0.3">
      <c r="A26" s="49" t="s">
        <v>259</v>
      </c>
      <c r="B26" s="48">
        <v>50</v>
      </c>
      <c r="C26" s="48" t="s">
        <v>153</v>
      </c>
      <c r="D26" s="47">
        <v>70</v>
      </c>
      <c r="E26" s="47" t="s">
        <v>266</v>
      </c>
      <c r="F26" s="48"/>
      <c r="G26" s="48"/>
      <c r="H26" s="48">
        <v>25</v>
      </c>
      <c r="I26" s="47" t="s">
        <v>266</v>
      </c>
    </row>
    <row r="27" spans="1:9" x14ac:dyDescent="0.3">
      <c r="A27" s="49" t="s">
        <v>260</v>
      </c>
      <c r="B27" s="48">
        <v>60.6</v>
      </c>
      <c r="C27" s="48" t="s">
        <v>267</v>
      </c>
      <c r="D27" s="47">
        <f>25-3.5</f>
        <v>21.5</v>
      </c>
      <c r="E27" s="47" t="s">
        <v>268</v>
      </c>
      <c r="F27" s="48"/>
      <c r="G27" s="48"/>
      <c r="H27" s="47">
        <v>45</v>
      </c>
      <c r="I27" s="48" t="s">
        <v>269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27"/>
  <sheetViews>
    <sheetView tabSelected="1" zoomScaleNormal="100" workbookViewId="0">
      <selection activeCell="C14" sqref="C14"/>
    </sheetView>
  </sheetViews>
  <sheetFormatPr defaultColWidth="8.77734375" defaultRowHeight="14.4" x14ac:dyDescent="0.3"/>
  <cols>
    <col min="1" max="1" width="10.33203125" bestFit="1" customWidth="1"/>
    <col min="2" max="2" width="9.44140625" bestFit="1" customWidth="1"/>
    <col min="3" max="3" width="13.109375" bestFit="1" customWidth="1"/>
    <col min="4" max="4" width="44.5546875" bestFit="1" customWidth="1"/>
    <col min="5" max="5" width="9" bestFit="1" customWidth="1"/>
    <col min="6" max="6" width="12.44140625" bestFit="1" customWidth="1"/>
    <col min="7" max="7" width="25.6640625" bestFit="1" customWidth="1"/>
    <col min="8" max="8" width="11.33203125" bestFit="1" customWidth="1"/>
    <col min="9" max="9" width="15.109375" bestFit="1" customWidth="1"/>
    <col min="10" max="10" width="25.6640625" bestFit="1" customWidth="1"/>
    <col min="11" max="11" width="12.33203125" bestFit="1" customWidth="1"/>
    <col min="12" max="12" width="16.33203125" bestFit="1" customWidth="1"/>
    <col min="13" max="13" width="9.109375" customWidth="1"/>
  </cols>
  <sheetData>
    <row r="1" spans="1:12" x14ac:dyDescent="0.3">
      <c r="A1" s="3" t="s">
        <v>24</v>
      </c>
      <c r="B1" s="3" t="s">
        <v>7</v>
      </c>
      <c r="C1" s="3" t="s">
        <v>212</v>
      </c>
      <c r="D1" s="3" t="s">
        <v>8</v>
      </c>
      <c r="E1" s="3" t="s">
        <v>33</v>
      </c>
      <c r="F1" s="3" t="s">
        <v>216</v>
      </c>
      <c r="G1" s="3" t="s">
        <v>34</v>
      </c>
      <c r="H1" s="3" t="s">
        <v>5</v>
      </c>
      <c r="I1" s="3" t="s">
        <v>36</v>
      </c>
      <c r="J1" s="3" t="s">
        <v>6</v>
      </c>
      <c r="K1" s="3" t="s">
        <v>79</v>
      </c>
      <c r="L1" s="3" t="s">
        <v>217</v>
      </c>
    </row>
    <row r="2" spans="1:12" x14ac:dyDescent="0.3">
      <c r="A2" s="2" t="s">
        <v>65</v>
      </c>
      <c r="B2" s="2" t="s">
        <v>73</v>
      </c>
      <c r="C2" s="2" t="s">
        <v>74</v>
      </c>
      <c r="D2" s="2" t="s">
        <v>76</v>
      </c>
      <c r="E2" s="2" t="s">
        <v>73</v>
      </c>
      <c r="F2" s="2" t="s">
        <v>74</v>
      </c>
      <c r="G2" s="2" t="s">
        <v>76</v>
      </c>
      <c r="H2" s="2" t="s">
        <v>72</v>
      </c>
      <c r="I2" s="2" t="s">
        <v>74</v>
      </c>
      <c r="J2" s="2" t="s">
        <v>76</v>
      </c>
      <c r="K2" s="2" t="s">
        <v>81</v>
      </c>
      <c r="L2" s="2" t="s">
        <v>76</v>
      </c>
    </row>
    <row r="3" spans="1:12" x14ac:dyDescent="0.3">
      <c r="A3" s="36" t="s">
        <v>103</v>
      </c>
      <c r="B3" s="5"/>
      <c r="C3" s="5"/>
      <c r="D3" s="2"/>
      <c r="E3" s="48">
        <v>39.695481335952849</v>
      </c>
      <c r="F3" s="48">
        <v>0</v>
      </c>
      <c r="G3" s="2" t="s">
        <v>281</v>
      </c>
      <c r="H3" s="48">
        <v>1.2224405152691551</v>
      </c>
      <c r="I3" s="48">
        <v>0</v>
      </c>
      <c r="J3" s="2" t="str">
        <f>G3</f>
        <v>NREL ATB, 2020, new</v>
      </c>
      <c r="K3" s="2"/>
      <c r="L3" s="2"/>
    </row>
    <row r="4" spans="1:12" ht="15.6" x14ac:dyDescent="0.3">
      <c r="A4" s="36" t="s">
        <v>230</v>
      </c>
      <c r="B4" s="5"/>
      <c r="C4" s="5"/>
      <c r="D4" s="22"/>
      <c r="E4" s="61">
        <v>11.394891944990176</v>
      </c>
      <c r="F4" s="47">
        <v>0</v>
      </c>
      <c r="G4" s="2" t="s">
        <v>283</v>
      </c>
      <c r="H4" s="58">
        <v>1.2497271339135558</v>
      </c>
      <c r="I4" s="48">
        <v>0</v>
      </c>
      <c r="J4" s="2" t="str">
        <f t="shared" ref="J4:J10" si="0">G4</f>
        <v>NREL ATB, 2020, NG_CT</v>
      </c>
      <c r="K4" s="2"/>
      <c r="L4" s="2"/>
    </row>
    <row r="5" spans="1:12" ht="15.6" x14ac:dyDescent="0.3">
      <c r="A5" s="36" t="s">
        <v>104</v>
      </c>
      <c r="B5" s="5"/>
      <c r="C5" s="5"/>
      <c r="D5" s="2"/>
      <c r="E5" s="62">
        <v>43.627682762403708</v>
      </c>
      <c r="F5" s="48">
        <v>0</v>
      </c>
      <c r="G5" s="2" t="s">
        <v>289</v>
      </c>
      <c r="H5" s="59">
        <v>0</v>
      </c>
      <c r="I5" s="55">
        <v>0</v>
      </c>
      <c r="J5" s="2" t="str">
        <f t="shared" si="0"/>
        <v>NREL ATB, 2020, NPD4</v>
      </c>
      <c r="K5" s="2"/>
      <c r="L5" s="2"/>
    </row>
    <row r="6" spans="1:12" x14ac:dyDescent="0.3">
      <c r="A6" s="36" t="s">
        <v>105</v>
      </c>
      <c r="B6" s="5"/>
      <c r="C6" s="5"/>
      <c r="D6" s="2"/>
      <c r="E6" s="48">
        <v>12.86345776031434</v>
      </c>
      <c r="F6" s="48">
        <v>0</v>
      </c>
      <c r="G6" s="2" t="s">
        <v>282</v>
      </c>
      <c r="H6" s="48">
        <v>0.60030561017681727</v>
      </c>
      <c r="I6" s="56">
        <v>0</v>
      </c>
      <c r="J6" s="2" t="str">
        <f t="shared" si="0"/>
        <v>NREL ATB, 2020, NG_CC</v>
      </c>
      <c r="K6" s="2"/>
      <c r="L6" s="2"/>
    </row>
    <row r="7" spans="1:12" x14ac:dyDescent="0.3">
      <c r="A7" s="36" t="s">
        <v>231</v>
      </c>
      <c r="B7" s="5"/>
      <c r="C7" s="5"/>
      <c r="D7" s="2"/>
      <c r="E7" s="48">
        <v>11.394891944990176</v>
      </c>
      <c r="F7" s="48">
        <v>0</v>
      </c>
      <c r="G7" s="2" t="s">
        <v>283</v>
      </c>
      <c r="H7" s="48">
        <v>1.2497271339135558</v>
      </c>
      <c r="I7" s="56">
        <v>0</v>
      </c>
      <c r="J7" s="2" t="str">
        <f t="shared" si="0"/>
        <v>NREL ATB, 2020, NG_CT</v>
      </c>
      <c r="K7" s="2"/>
      <c r="L7" s="2"/>
    </row>
    <row r="8" spans="1:12" x14ac:dyDescent="0.3">
      <c r="A8" s="36" t="s">
        <v>106</v>
      </c>
      <c r="B8" s="5"/>
      <c r="C8" s="5"/>
      <c r="D8" s="2"/>
      <c r="E8" s="48">
        <v>15.851846923524111</v>
      </c>
      <c r="F8" s="48">
        <v>0</v>
      </c>
      <c r="G8" s="2" t="s">
        <v>284</v>
      </c>
      <c r="H8" s="48">
        <v>0</v>
      </c>
      <c r="I8" s="56">
        <v>0</v>
      </c>
      <c r="J8" s="2" t="str">
        <f t="shared" si="0"/>
        <v>NREL ATB, 2020, Utility</v>
      </c>
      <c r="K8" s="2"/>
      <c r="L8" s="2"/>
    </row>
    <row r="9" spans="1:12" x14ac:dyDescent="0.3">
      <c r="A9" s="36" t="s">
        <v>185</v>
      </c>
      <c r="B9" s="5"/>
      <c r="C9" s="5"/>
      <c r="D9" s="2"/>
      <c r="E9" s="63">
        <v>118.98821218074656</v>
      </c>
      <c r="F9" s="48">
        <v>0</v>
      </c>
      <c r="G9" s="2" t="s">
        <v>278</v>
      </c>
      <c r="H9" s="48">
        <v>0.64396420000785837</v>
      </c>
      <c r="I9" s="56">
        <v>0</v>
      </c>
      <c r="J9" s="2" t="str">
        <f t="shared" si="0"/>
        <v>NREL ATB, 2020</v>
      </c>
      <c r="K9" s="2"/>
      <c r="L9" s="2"/>
    </row>
    <row r="10" spans="1:12" x14ac:dyDescent="0.3">
      <c r="A10" s="36" t="s">
        <v>190</v>
      </c>
      <c r="B10" s="6"/>
      <c r="C10" s="6"/>
      <c r="D10" s="2"/>
      <c r="E10" s="64">
        <v>122.97642436149312</v>
      </c>
      <c r="F10" s="48">
        <v>0</v>
      </c>
      <c r="G10" s="2" t="s">
        <v>280</v>
      </c>
      <c r="H10" s="48">
        <v>1.3124863567956777</v>
      </c>
      <c r="I10" s="56">
        <v>0</v>
      </c>
      <c r="J10" s="2" t="str">
        <f t="shared" si="0"/>
        <v>NREL ATB, 2020, Dedicated</v>
      </c>
      <c r="K10" s="2"/>
      <c r="L10" s="2"/>
    </row>
    <row r="11" spans="1:12" ht="15.6" x14ac:dyDescent="0.3">
      <c r="A11" s="36" t="s">
        <v>198</v>
      </c>
      <c r="B11" s="6"/>
      <c r="C11" s="6"/>
      <c r="D11" s="2"/>
      <c r="E11" s="62">
        <v>3</v>
      </c>
      <c r="F11" s="47">
        <v>0</v>
      </c>
      <c r="G11" s="2" t="s">
        <v>241</v>
      </c>
      <c r="H11" s="60">
        <v>0.83299999999999996</v>
      </c>
      <c r="I11" s="47">
        <v>0</v>
      </c>
      <c r="J11" s="2" t="s">
        <v>241</v>
      </c>
      <c r="K11" s="2"/>
      <c r="L11" s="2"/>
    </row>
    <row r="12" spans="1:12" x14ac:dyDescent="0.3">
      <c r="A12" s="36" t="s">
        <v>107</v>
      </c>
      <c r="B12" s="5"/>
      <c r="C12" s="5"/>
      <c r="D12" s="2"/>
      <c r="E12" s="48">
        <v>115.19611187156212</v>
      </c>
      <c r="F12" s="48">
        <v>0</v>
      </c>
      <c r="G12" s="2" t="s">
        <v>278</v>
      </c>
      <c r="H12" s="57">
        <v>0</v>
      </c>
      <c r="I12" s="57">
        <v>0</v>
      </c>
      <c r="J12" s="9" t="str">
        <f>G12</f>
        <v>NREL ATB, 2020</v>
      </c>
      <c r="K12" s="2"/>
      <c r="L12" s="2"/>
    </row>
    <row r="13" spans="1:12" x14ac:dyDescent="0.3">
      <c r="A13" s="36" t="s">
        <v>108</v>
      </c>
      <c r="B13" s="48">
        <v>1454.6086639245243</v>
      </c>
      <c r="C13" s="50">
        <v>0</v>
      </c>
      <c r="D13" s="2" t="s">
        <v>279</v>
      </c>
      <c r="E13" s="48">
        <v>36.365216598113108</v>
      </c>
      <c r="F13" s="48">
        <v>-2.8808336430936872</v>
      </c>
      <c r="G13" s="2" t="str">
        <f>D13</f>
        <v>NREL ATB, 2020, 4hr</v>
      </c>
      <c r="H13" s="48">
        <v>0</v>
      </c>
      <c r="I13" s="48">
        <v>0</v>
      </c>
      <c r="J13" s="9" t="str">
        <f>G13</f>
        <v>NREL ATB, 2020, 4hr</v>
      </c>
      <c r="K13" s="2"/>
      <c r="L13" s="2"/>
    </row>
    <row r="14" spans="1:12" x14ac:dyDescent="0.3">
      <c r="A14" s="36" t="s">
        <v>199</v>
      </c>
      <c r="B14" s="66">
        <v>1179</v>
      </c>
      <c r="C14" s="6">
        <v>0</v>
      </c>
      <c r="D14" s="5" t="s">
        <v>291</v>
      </c>
      <c r="E14" s="66">
        <v>3</v>
      </c>
      <c r="F14" s="47">
        <v>0</v>
      </c>
      <c r="G14" s="2" t="s">
        <v>241</v>
      </c>
      <c r="H14" s="60">
        <v>0.83299999999999996</v>
      </c>
      <c r="I14" s="47">
        <v>0</v>
      </c>
      <c r="J14" s="2" t="s">
        <v>241</v>
      </c>
      <c r="K14" s="2"/>
      <c r="L14" s="2"/>
    </row>
    <row r="15" spans="1:12" x14ac:dyDescent="0.3">
      <c r="A15" s="36" t="s">
        <v>109</v>
      </c>
      <c r="B15" s="48">
        <v>4322.2883693518097</v>
      </c>
      <c r="C15" s="2">
        <v>-0.50347199522583952</v>
      </c>
      <c r="D15" s="2" t="s">
        <v>280</v>
      </c>
      <c r="E15" s="48">
        <v>122.97642436149312</v>
      </c>
      <c r="F15" s="48">
        <v>0</v>
      </c>
      <c r="G15" s="2" t="str">
        <f t="shared" ref="G15:G25" si="1">D15</f>
        <v>NREL ATB, 2020, Dedicated</v>
      </c>
      <c r="H15" s="48">
        <v>1.3124863567956777</v>
      </c>
      <c r="I15" s="57">
        <v>0</v>
      </c>
      <c r="J15" s="2" t="str">
        <f>G15</f>
        <v>NREL ATB, 2020, Dedicated</v>
      </c>
      <c r="K15" s="2"/>
      <c r="L15" s="2"/>
    </row>
    <row r="16" spans="1:12" x14ac:dyDescent="0.3">
      <c r="A16" s="36" t="s">
        <v>175</v>
      </c>
      <c r="B16" s="48">
        <v>4138.4608887828199</v>
      </c>
      <c r="C16" s="2">
        <v>-0.32526255007699106</v>
      </c>
      <c r="D16" s="2" t="s">
        <v>281</v>
      </c>
      <c r="E16" s="48">
        <v>39.695481335952849</v>
      </c>
      <c r="F16" s="48">
        <v>0</v>
      </c>
      <c r="G16" s="2" t="str">
        <f t="shared" si="1"/>
        <v>NREL ATB, 2020, new</v>
      </c>
      <c r="H16" s="48">
        <v>1.2224405152691551</v>
      </c>
      <c r="I16" s="57">
        <v>0</v>
      </c>
      <c r="J16" s="2" t="str">
        <f t="shared" ref="J16:J27" si="2">G16</f>
        <v>NREL ATB, 2020, new</v>
      </c>
      <c r="K16" s="2"/>
      <c r="L16" s="2"/>
    </row>
    <row r="17" spans="1:12" x14ac:dyDescent="0.3">
      <c r="A17" s="36" t="s">
        <v>177</v>
      </c>
      <c r="B17" s="48">
        <v>1065.9406009603063</v>
      </c>
      <c r="C17" s="2">
        <v>-0.51606544555465628</v>
      </c>
      <c r="D17" s="2" t="s">
        <v>282</v>
      </c>
      <c r="E17" s="48">
        <v>12.86345776031434</v>
      </c>
      <c r="F17" s="48">
        <v>0</v>
      </c>
      <c r="G17" s="2" t="str">
        <f t="shared" si="1"/>
        <v>NREL ATB, 2020, NG_CC</v>
      </c>
      <c r="H17" s="48">
        <v>0.60030561017681727</v>
      </c>
      <c r="I17" s="57">
        <v>0</v>
      </c>
      <c r="J17" s="2" t="str">
        <f t="shared" si="2"/>
        <v>NREL ATB, 2020, NG_CC</v>
      </c>
      <c r="K17" s="2"/>
      <c r="L17" s="2"/>
    </row>
    <row r="18" spans="1:12" x14ac:dyDescent="0.3">
      <c r="A18" s="36" t="s">
        <v>110</v>
      </c>
      <c r="B18" s="48">
        <v>1065.9406009603063</v>
      </c>
      <c r="C18" s="2">
        <v>-0.51606544555465628</v>
      </c>
      <c r="D18" s="2" t="s">
        <v>282</v>
      </c>
      <c r="E18" s="48">
        <v>12.86345776031434</v>
      </c>
      <c r="F18" s="48">
        <v>0</v>
      </c>
      <c r="G18" s="2" t="str">
        <f t="shared" si="1"/>
        <v>NREL ATB, 2020, NG_CC</v>
      </c>
      <c r="H18" s="48">
        <v>0.60030561017681727</v>
      </c>
      <c r="I18" s="57">
        <v>0</v>
      </c>
      <c r="J18" s="2" t="str">
        <f t="shared" si="2"/>
        <v>NREL ATB, 2020, NG_CC</v>
      </c>
      <c r="K18" s="2"/>
      <c r="L18" s="2"/>
    </row>
    <row r="19" spans="1:12" x14ac:dyDescent="0.3">
      <c r="A19" s="36" t="s">
        <v>111</v>
      </c>
      <c r="B19" s="48">
        <v>973.60573850312153</v>
      </c>
      <c r="C19" s="2">
        <v>-0.51434159624672549</v>
      </c>
      <c r="D19" s="2" t="s">
        <v>283</v>
      </c>
      <c r="E19" s="48">
        <v>11.394891944990176</v>
      </c>
      <c r="F19" s="48">
        <v>0</v>
      </c>
      <c r="G19" s="2" t="str">
        <f t="shared" si="1"/>
        <v>NREL ATB, 2020, NG_CT</v>
      </c>
      <c r="H19" s="48">
        <v>1.2497271339135558</v>
      </c>
      <c r="I19" s="57">
        <v>0</v>
      </c>
      <c r="J19" s="2" t="str">
        <f t="shared" si="2"/>
        <v>NREL ATB, 2020, NG_CT</v>
      </c>
      <c r="K19" s="2"/>
      <c r="L19" s="2"/>
    </row>
    <row r="20" spans="1:12" x14ac:dyDescent="0.3">
      <c r="A20" s="36" t="s">
        <v>112</v>
      </c>
      <c r="B20" s="48">
        <v>1353.5428568822824</v>
      </c>
      <c r="C20" s="50">
        <v>0</v>
      </c>
      <c r="D20" s="2" t="s">
        <v>284</v>
      </c>
      <c r="E20" s="48">
        <v>15.851846923524111</v>
      </c>
      <c r="F20" s="48">
        <v>-2.2566511329908701</v>
      </c>
      <c r="G20" s="2" t="str">
        <f t="shared" si="1"/>
        <v>NREL ATB, 2020, Utility</v>
      </c>
      <c r="H20" s="48">
        <v>0</v>
      </c>
      <c r="I20" s="57">
        <v>0</v>
      </c>
      <c r="J20" s="2" t="str">
        <f t="shared" si="2"/>
        <v>NREL ATB, 2020, Utility</v>
      </c>
      <c r="K20" s="2">
        <v>0.08</v>
      </c>
      <c r="L20" s="2" t="s">
        <v>153</v>
      </c>
    </row>
    <row r="21" spans="1:12" x14ac:dyDescent="0.3">
      <c r="A21" s="36" t="s">
        <v>113</v>
      </c>
      <c r="B21" s="48">
        <v>3987.9201200255211</v>
      </c>
      <c r="C21" s="50">
        <v>0</v>
      </c>
      <c r="D21" s="2" t="s">
        <v>285</v>
      </c>
      <c r="E21" s="48">
        <v>115.19611187156212</v>
      </c>
      <c r="F21" s="48">
        <v>-2.4441204658121647</v>
      </c>
      <c r="G21" s="2" t="str">
        <f t="shared" si="1"/>
        <v>NREL ATB, 2020, Cl4</v>
      </c>
      <c r="H21" s="48">
        <v>0</v>
      </c>
      <c r="I21" s="57">
        <v>0</v>
      </c>
      <c r="J21" s="2" t="str">
        <f t="shared" si="2"/>
        <v>NREL ATB, 2020, Cl4</v>
      </c>
      <c r="K21" s="2">
        <v>0.08</v>
      </c>
      <c r="L21" s="2" t="s">
        <v>153</v>
      </c>
    </row>
    <row r="22" spans="1:12" x14ac:dyDescent="0.3">
      <c r="A22" s="36" t="s">
        <v>120</v>
      </c>
      <c r="B22" s="48">
        <v>1742.0551673469477</v>
      </c>
      <c r="C22" s="50">
        <v>0</v>
      </c>
      <c r="D22" s="2" t="s">
        <v>286</v>
      </c>
      <c r="E22" s="48">
        <v>12.490545120180542</v>
      </c>
      <c r="F22" s="48">
        <v>-2.611397438874592</v>
      </c>
      <c r="G22" s="2" t="str">
        <f t="shared" si="1"/>
        <v>NREL ATB, 2020, Commercial</v>
      </c>
      <c r="H22" s="48">
        <v>0</v>
      </c>
      <c r="I22" s="57">
        <v>0</v>
      </c>
      <c r="J22" s="2" t="str">
        <f t="shared" si="2"/>
        <v>NREL ATB, 2020, Commercial</v>
      </c>
      <c r="K22" s="2">
        <v>0.08</v>
      </c>
      <c r="L22" s="2" t="s">
        <v>153</v>
      </c>
    </row>
    <row r="23" spans="1:12" x14ac:dyDescent="0.3">
      <c r="A23" s="36" t="s">
        <v>224</v>
      </c>
      <c r="B23" s="48">
        <v>5731.0127298245352</v>
      </c>
      <c r="C23" s="50">
        <v>0</v>
      </c>
      <c r="D23" s="2" t="s">
        <v>287</v>
      </c>
      <c r="E23" s="48">
        <v>98.189088055162102</v>
      </c>
      <c r="F23" s="48">
        <v>-2.4437991514549156</v>
      </c>
      <c r="G23" s="2" t="str">
        <f t="shared" si="1"/>
        <v>NREL ATB, 2020, Cl12</v>
      </c>
      <c r="H23" s="48">
        <v>0</v>
      </c>
      <c r="I23" s="57">
        <v>0</v>
      </c>
      <c r="J23" s="2" t="str">
        <f t="shared" si="2"/>
        <v>NREL ATB, 2020, Cl12</v>
      </c>
      <c r="K23" s="2">
        <v>0.08</v>
      </c>
      <c r="L23" s="2" t="s">
        <v>153</v>
      </c>
    </row>
    <row r="24" spans="1:12" x14ac:dyDescent="0.3">
      <c r="A24" s="2" t="s">
        <v>257</v>
      </c>
      <c r="B24" s="48">
        <v>2644.2786630962364</v>
      </c>
      <c r="C24" s="50">
        <v>0</v>
      </c>
      <c r="D24" s="2" t="s">
        <v>288</v>
      </c>
      <c r="E24" s="48">
        <v>19.832089973221773</v>
      </c>
      <c r="F24" s="48">
        <v>-3.7531641335752619</v>
      </c>
      <c r="G24" s="2" t="str">
        <f t="shared" si="1"/>
        <v>NREL ATB, 2020, Residential</v>
      </c>
      <c r="H24" s="48">
        <v>0</v>
      </c>
      <c r="I24" s="57">
        <v>0</v>
      </c>
      <c r="J24" s="2" t="str">
        <f t="shared" si="2"/>
        <v>NREL ATB, 2020, Residential</v>
      </c>
      <c r="K24" s="2">
        <v>0.08</v>
      </c>
      <c r="L24" s="2" t="s">
        <v>270</v>
      </c>
    </row>
    <row r="25" spans="1:12" x14ac:dyDescent="0.3">
      <c r="A25" s="2" t="s">
        <v>258</v>
      </c>
      <c r="B25" s="48">
        <v>2697.019961679217</v>
      </c>
      <c r="C25" s="50">
        <v>0</v>
      </c>
      <c r="D25" s="2" t="s">
        <v>271</v>
      </c>
      <c r="E25" s="48">
        <v>26.994106090373279</v>
      </c>
      <c r="F25" s="2">
        <v>-1.0317377259688025</v>
      </c>
      <c r="G25" s="2" t="str">
        <f t="shared" si="1"/>
        <v>NREL ATB, Gas-CC-CC, 2025</v>
      </c>
      <c r="H25" s="51">
        <v>1.5880812051041255</v>
      </c>
      <c r="I25" s="48">
        <v>0</v>
      </c>
      <c r="J25" s="2" t="str">
        <f t="shared" si="2"/>
        <v>NREL ATB, Gas-CC-CC, 2025</v>
      </c>
      <c r="K25" s="2"/>
      <c r="L25" s="2"/>
    </row>
    <row r="26" spans="1:12" x14ac:dyDescent="0.3">
      <c r="A26" s="2" t="s">
        <v>259</v>
      </c>
      <c r="B26" s="2">
        <v>1457</v>
      </c>
      <c r="C26" s="50">
        <v>0</v>
      </c>
      <c r="D26" s="2" t="s">
        <v>272</v>
      </c>
      <c r="E26" s="2">
        <v>16.3</v>
      </c>
      <c r="F26" s="48">
        <v>0</v>
      </c>
      <c r="G26" s="2" t="s">
        <v>290</v>
      </c>
      <c r="H26" s="53">
        <v>2.57</v>
      </c>
      <c r="I26" s="48">
        <v>0</v>
      </c>
      <c r="J26" s="2" t="str">
        <f t="shared" si="2"/>
        <v>APEN paper, incr assumed constant</v>
      </c>
      <c r="K26" s="2"/>
      <c r="L26" s="2"/>
    </row>
    <row r="27" spans="1:12" x14ac:dyDescent="0.3">
      <c r="A27" s="2" t="s">
        <v>260</v>
      </c>
      <c r="B27" s="54">
        <v>6874</v>
      </c>
      <c r="C27" s="65">
        <v>0</v>
      </c>
      <c r="D27" s="2" t="s">
        <v>273</v>
      </c>
      <c r="E27" s="22">
        <v>180.4</v>
      </c>
      <c r="F27" s="22"/>
      <c r="G27" s="2" t="s">
        <v>273</v>
      </c>
      <c r="H27" s="22">
        <v>3.2</v>
      </c>
      <c r="I27" s="47">
        <v>0</v>
      </c>
      <c r="J27" s="2" t="str">
        <f t="shared" si="2"/>
        <v>Projection</v>
      </c>
      <c r="K27" s="2"/>
      <c r="L27" s="2"/>
    </row>
  </sheetData>
  <phoneticPr fontId="5" type="noConversion"/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27"/>
  <sheetViews>
    <sheetView workbookViewId="0">
      <selection activeCell="A22" sqref="A22:XFD22"/>
    </sheetView>
  </sheetViews>
  <sheetFormatPr defaultColWidth="8.77734375" defaultRowHeight="14.4" x14ac:dyDescent="0.3"/>
  <cols>
    <col min="1" max="1" width="11.88671875" bestFit="1" customWidth="1"/>
    <col min="2" max="2" width="9.44140625" bestFit="1" customWidth="1"/>
    <col min="3" max="3" width="13.33203125" bestFit="1" customWidth="1"/>
    <col min="4" max="4" width="11.44140625" bestFit="1" customWidth="1"/>
    <col min="5" max="5" width="15.44140625" bestFit="1" customWidth="1"/>
    <col min="6" max="6" width="10.44140625" bestFit="1" customWidth="1"/>
    <col min="7" max="7" width="15.109375" bestFit="1" customWidth="1"/>
    <col min="8" max="8" width="9.109375" bestFit="1" customWidth="1"/>
    <col min="10" max="10" width="14.109375" bestFit="1" customWidth="1"/>
  </cols>
  <sheetData>
    <row r="1" spans="1:10" x14ac:dyDescent="0.3">
      <c r="A1" s="1" t="s">
        <v>24</v>
      </c>
      <c r="B1" s="1" t="s">
        <v>27</v>
      </c>
      <c r="C1" s="1" t="s">
        <v>28</v>
      </c>
      <c r="D1" s="1" t="s">
        <v>29</v>
      </c>
      <c r="E1" s="1" t="s">
        <v>30</v>
      </c>
      <c r="F1" s="1" t="s">
        <v>31</v>
      </c>
      <c r="G1" s="1" t="s">
        <v>32</v>
      </c>
      <c r="H1" s="3" t="s">
        <v>213</v>
      </c>
      <c r="I1" s="3" t="s">
        <v>214</v>
      </c>
      <c r="J1" s="3" t="s">
        <v>215</v>
      </c>
    </row>
    <row r="2" spans="1:10" x14ac:dyDescent="0.3">
      <c r="A2" t="s">
        <v>65</v>
      </c>
      <c r="B2" t="s">
        <v>81</v>
      </c>
      <c r="C2" t="s">
        <v>76</v>
      </c>
      <c r="D2" s="2" t="s">
        <v>133</v>
      </c>
      <c r="E2" t="s">
        <v>76</v>
      </c>
      <c r="F2" t="s">
        <v>78</v>
      </c>
      <c r="G2" t="s">
        <v>76</v>
      </c>
      <c r="H2" s="2" t="s">
        <v>145</v>
      </c>
      <c r="I2" s="2" t="s">
        <v>145</v>
      </c>
      <c r="J2" s="2" t="s">
        <v>76</v>
      </c>
    </row>
    <row r="3" spans="1:10" x14ac:dyDescent="0.3">
      <c r="A3" s="5" t="s">
        <v>103</v>
      </c>
      <c r="B3" s="5">
        <v>0.01</v>
      </c>
      <c r="C3" s="5"/>
      <c r="H3" s="2"/>
    </row>
    <row r="4" spans="1:10" x14ac:dyDescent="0.3">
      <c r="A4" s="5" t="s">
        <v>230</v>
      </c>
      <c r="B4" s="5">
        <v>0.67</v>
      </c>
      <c r="C4" s="5"/>
      <c r="H4" s="2"/>
    </row>
    <row r="5" spans="1:10" x14ac:dyDescent="0.3">
      <c r="A5" s="5" t="s">
        <v>104</v>
      </c>
      <c r="B5" s="5"/>
      <c r="C5" s="5"/>
      <c r="H5" s="2"/>
    </row>
    <row r="6" spans="1:10" x14ac:dyDescent="0.3">
      <c r="A6" s="5" t="s">
        <v>105</v>
      </c>
      <c r="B6" s="5"/>
      <c r="C6" s="5"/>
      <c r="H6" s="2"/>
    </row>
    <row r="7" spans="1:10" x14ac:dyDescent="0.3">
      <c r="A7" s="5" t="s">
        <v>231</v>
      </c>
      <c r="B7" s="5"/>
      <c r="C7" s="5"/>
      <c r="H7" s="2"/>
    </row>
    <row r="8" spans="1:10" x14ac:dyDescent="0.3">
      <c r="A8" s="5" t="s">
        <v>106</v>
      </c>
      <c r="B8" s="5"/>
      <c r="C8" s="5"/>
      <c r="H8" s="2"/>
    </row>
    <row r="9" spans="1:10" x14ac:dyDescent="0.3">
      <c r="A9" s="5" t="s">
        <v>185</v>
      </c>
      <c r="B9" s="5">
        <v>0.01</v>
      </c>
      <c r="C9" s="5"/>
      <c r="H9" s="2"/>
    </row>
    <row r="10" spans="1:10" x14ac:dyDescent="0.3">
      <c r="A10" s="5" t="s">
        <v>190</v>
      </c>
      <c r="B10" s="5">
        <v>0.01</v>
      </c>
      <c r="C10" s="5"/>
      <c r="H10" s="2"/>
    </row>
    <row r="11" spans="1:10" x14ac:dyDescent="0.3">
      <c r="A11" s="5" t="s">
        <v>198</v>
      </c>
      <c r="B11" s="5"/>
      <c r="C11" s="5"/>
      <c r="H11" s="2"/>
    </row>
    <row r="12" spans="1:10" x14ac:dyDescent="0.3">
      <c r="A12" s="5" t="s">
        <v>107</v>
      </c>
      <c r="B12" s="5"/>
      <c r="C12" s="5"/>
      <c r="H12" s="38"/>
    </row>
    <row r="13" spans="1:10" x14ac:dyDescent="0.3">
      <c r="A13" s="25" t="s">
        <v>108</v>
      </c>
      <c r="B13" s="25"/>
      <c r="C13" s="25"/>
      <c r="D13" s="26"/>
      <c r="E13" s="26"/>
      <c r="F13" s="26"/>
      <c r="G13" s="26"/>
      <c r="H13" s="38"/>
      <c r="I13" s="26"/>
      <c r="J13" s="26"/>
    </row>
    <row r="14" spans="1:10" x14ac:dyDescent="0.3">
      <c r="A14" s="25" t="s">
        <v>199</v>
      </c>
      <c r="B14" s="25"/>
      <c r="C14" s="25"/>
      <c r="D14" s="26">
        <v>300</v>
      </c>
      <c r="E14" s="26" t="s">
        <v>227</v>
      </c>
      <c r="F14" s="26"/>
      <c r="G14" s="26"/>
      <c r="H14" s="38"/>
      <c r="I14" s="26"/>
      <c r="J14" s="26"/>
    </row>
    <row r="15" spans="1:10" x14ac:dyDescent="0.3">
      <c r="A15" s="25" t="s">
        <v>109</v>
      </c>
      <c r="B15" s="26">
        <v>0.01</v>
      </c>
      <c r="C15" s="26"/>
      <c r="D15" s="26"/>
      <c r="E15" s="26"/>
      <c r="F15" s="26"/>
      <c r="G15" s="26"/>
      <c r="H15" s="38"/>
      <c r="I15" s="26"/>
      <c r="J15" s="26"/>
    </row>
    <row r="16" spans="1:10" x14ac:dyDescent="0.3">
      <c r="A16" s="25" t="s">
        <v>175</v>
      </c>
      <c r="B16" s="26">
        <v>0.01</v>
      </c>
      <c r="C16" s="26"/>
      <c r="D16" s="26"/>
      <c r="E16" s="26"/>
      <c r="F16" s="26"/>
      <c r="G16" s="26"/>
      <c r="H16" s="38"/>
      <c r="I16" s="26"/>
      <c r="J16" s="26"/>
    </row>
    <row r="17" spans="1:10" x14ac:dyDescent="0.3">
      <c r="A17" s="25" t="s">
        <v>177</v>
      </c>
      <c r="B17" s="25">
        <v>0.67</v>
      </c>
      <c r="C17" s="25"/>
      <c r="D17" s="26"/>
      <c r="E17" s="26"/>
      <c r="F17" s="26"/>
      <c r="G17" s="26"/>
      <c r="H17" s="38"/>
      <c r="I17" s="26"/>
      <c r="J17" s="26"/>
    </row>
    <row r="18" spans="1:10" x14ac:dyDescent="0.3">
      <c r="A18" s="25" t="s">
        <v>110</v>
      </c>
      <c r="B18" s="26"/>
      <c r="C18" s="26"/>
      <c r="D18" s="26"/>
      <c r="E18" s="26"/>
      <c r="F18" s="26"/>
      <c r="G18" s="26"/>
      <c r="H18" s="38"/>
      <c r="I18" s="26"/>
      <c r="J18" s="26"/>
    </row>
    <row r="19" spans="1:10" x14ac:dyDescent="0.3">
      <c r="A19" s="25" t="s">
        <v>111</v>
      </c>
      <c r="B19" s="26"/>
      <c r="C19" s="26"/>
      <c r="D19" s="26"/>
      <c r="E19" s="26"/>
      <c r="F19" s="26"/>
      <c r="G19" s="26"/>
      <c r="H19" s="38"/>
      <c r="I19" s="26"/>
      <c r="J19" s="26"/>
    </row>
    <row r="20" spans="1:10" x14ac:dyDescent="0.3">
      <c r="A20" s="25" t="s">
        <v>112</v>
      </c>
      <c r="B20" s="26"/>
      <c r="C20" s="26"/>
      <c r="D20" s="26">
        <v>40000</v>
      </c>
      <c r="E20" s="26" t="s">
        <v>236</v>
      </c>
      <c r="F20" s="26"/>
      <c r="G20" s="26"/>
      <c r="H20" s="38"/>
      <c r="I20" s="26"/>
      <c r="J20" s="26"/>
    </row>
    <row r="21" spans="1:10" x14ac:dyDescent="0.3">
      <c r="A21" s="25" t="s">
        <v>113</v>
      </c>
      <c r="B21" s="26"/>
      <c r="C21" s="26"/>
      <c r="D21" s="26">
        <v>5200</v>
      </c>
      <c r="E21" s="26" t="s">
        <v>227</v>
      </c>
      <c r="F21" s="26"/>
      <c r="G21" s="26"/>
      <c r="H21" s="38"/>
      <c r="I21" s="26"/>
      <c r="J21" s="26"/>
    </row>
    <row r="22" spans="1:10" x14ac:dyDescent="0.3">
      <c r="A22" s="5" t="s">
        <v>120</v>
      </c>
      <c r="D22">
        <v>10200</v>
      </c>
      <c r="E22" t="s">
        <v>235</v>
      </c>
      <c r="H22" s="38"/>
    </row>
    <row r="23" spans="1:10" x14ac:dyDescent="0.3">
      <c r="A23" s="5" t="s">
        <v>224</v>
      </c>
      <c r="H23" s="38"/>
    </row>
    <row r="24" spans="1:10" x14ac:dyDescent="0.3">
      <c r="A24" s="49" t="s">
        <v>257</v>
      </c>
      <c r="B24" s="48"/>
      <c r="C24" s="48"/>
      <c r="D24" s="48">
        <v>18300</v>
      </c>
      <c r="E24" s="48" t="s">
        <v>274</v>
      </c>
      <c r="F24" s="48"/>
      <c r="G24" s="48"/>
      <c r="H24" s="48"/>
      <c r="I24" s="48"/>
    </row>
    <row r="25" spans="1:10" x14ac:dyDescent="0.3">
      <c r="A25" s="49" t="s">
        <v>258</v>
      </c>
      <c r="B25" s="48">
        <v>1</v>
      </c>
      <c r="C25" s="48" t="s">
        <v>275</v>
      </c>
      <c r="D25" s="48"/>
      <c r="E25" s="48"/>
      <c r="F25" s="48"/>
      <c r="G25" s="48" t="s">
        <v>276</v>
      </c>
      <c r="H25" s="48"/>
      <c r="I25" s="48"/>
    </row>
    <row r="26" spans="1:10" x14ac:dyDescent="0.3">
      <c r="A26" s="49" t="s">
        <v>259</v>
      </c>
      <c r="B26" s="48"/>
      <c r="C26" s="48"/>
      <c r="D26" s="48">
        <v>5200</v>
      </c>
      <c r="E26" s="48" t="s">
        <v>277</v>
      </c>
      <c r="F26" s="48"/>
      <c r="G26" s="48"/>
      <c r="H26" s="48"/>
      <c r="I26" s="48"/>
    </row>
    <row r="27" spans="1:10" x14ac:dyDescent="0.3">
      <c r="A27" s="49" t="s">
        <v>260</v>
      </c>
      <c r="B27" s="52"/>
      <c r="C27" s="52"/>
      <c r="D27" s="48"/>
      <c r="E27" s="48"/>
      <c r="F27" s="48"/>
      <c r="G27" s="48" t="s">
        <v>276</v>
      </c>
      <c r="H27" s="48"/>
      <c r="I27" s="48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13"/>
  <sheetViews>
    <sheetView zoomScale="110" zoomScaleNormal="110" workbookViewId="0">
      <selection activeCell="M18" sqref="M18"/>
    </sheetView>
  </sheetViews>
  <sheetFormatPr defaultColWidth="8.77734375" defaultRowHeight="14.4" x14ac:dyDescent="0.3"/>
  <cols>
    <col min="1" max="1" width="12.6640625" bestFit="1" customWidth="1"/>
    <col min="2" max="2" width="8.33203125" bestFit="1" customWidth="1"/>
    <col min="3" max="3" width="11.6640625" bestFit="1" customWidth="1"/>
  </cols>
  <sheetData>
    <row r="1" spans="1:4" x14ac:dyDescent="0.3">
      <c r="A1" s="1" t="s">
        <v>24</v>
      </c>
      <c r="B1" s="1" t="s">
        <v>11</v>
      </c>
      <c r="C1" s="1" t="s">
        <v>12</v>
      </c>
      <c r="D1" s="1" t="s">
        <v>35</v>
      </c>
    </row>
    <row r="2" spans="1:4" x14ac:dyDescent="0.3">
      <c r="A2" t="s">
        <v>65</v>
      </c>
      <c r="B2" t="s">
        <v>133</v>
      </c>
      <c r="C2" t="s">
        <v>66</v>
      </c>
      <c r="D2" t="s">
        <v>76</v>
      </c>
    </row>
    <row r="3" spans="1:4" x14ac:dyDescent="0.3">
      <c r="A3" t="s">
        <v>103</v>
      </c>
      <c r="B3">
        <v>3780</v>
      </c>
      <c r="C3">
        <v>1964</v>
      </c>
      <c r="D3" t="s">
        <v>196</v>
      </c>
    </row>
    <row r="4" spans="1:4" x14ac:dyDescent="0.3">
      <c r="A4" t="s">
        <v>230</v>
      </c>
      <c r="B4">
        <v>2343</v>
      </c>
      <c r="C4">
        <v>1967</v>
      </c>
      <c r="D4" t="s">
        <v>197</v>
      </c>
    </row>
    <row r="5" spans="1:4" x14ac:dyDescent="0.3">
      <c r="A5" t="s">
        <v>104</v>
      </c>
      <c r="B5">
        <v>866</v>
      </c>
      <c r="C5">
        <v>1985</v>
      </c>
      <c r="D5" t="s">
        <v>192</v>
      </c>
    </row>
    <row r="6" spans="1:4" x14ac:dyDescent="0.3">
      <c r="A6" t="s">
        <v>105</v>
      </c>
      <c r="B6">
        <v>4695</v>
      </c>
      <c r="C6">
        <v>1990</v>
      </c>
      <c r="D6" t="s">
        <v>195</v>
      </c>
    </row>
    <row r="7" spans="1:4" x14ac:dyDescent="0.3">
      <c r="A7" t="s">
        <v>105</v>
      </c>
      <c r="B7">
        <v>4538</v>
      </c>
      <c r="C7">
        <v>2016</v>
      </c>
      <c r="D7" t="s">
        <v>194</v>
      </c>
    </row>
    <row r="8" spans="1:4" x14ac:dyDescent="0.3">
      <c r="A8" t="s">
        <v>231</v>
      </c>
      <c r="B8">
        <v>5317</v>
      </c>
      <c r="C8">
        <v>1990</v>
      </c>
      <c r="D8" t="s">
        <v>232</v>
      </c>
    </row>
    <row r="9" spans="1:4" x14ac:dyDescent="0.3">
      <c r="A9" t="s">
        <v>106</v>
      </c>
      <c r="B9">
        <v>392.5</v>
      </c>
      <c r="C9">
        <v>2015</v>
      </c>
      <c r="D9" t="s">
        <v>200</v>
      </c>
    </row>
    <row r="10" spans="1:4" x14ac:dyDescent="0.3">
      <c r="A10" t="s">
        <v>107</v>
      </c>
      <c r="B10">
        <v>1</v>
      </c>
      <c r="C10">
        <v>2015</v>
      </c>
      <c r="D10" t="s">
        <v>193</v>
      </c>
    </row>
    <row r="11" spans="1:4" x14ac:dyDescent="0.3">
      <c r="A11" t="s">
        <v>185</v>
      </c>
      <c r="B11">
        <v>3568</v>
      </c>
      <c r="C11">
        <v>2015</v>
      </c>
      <c r="D11" t="s">
        <v>186</v>
      </c>
    </row>
    <row r="12" spans="1:4" x14ac:dyDescent="0.3">
      <c r="A12" t="s">
        <v>190</v>
      </c>
      <c r="B12">
        <v>892</v>
      </c>
      <c r="C12">
        <v>1992</v>
      </c>
      <c r="D12" t="s">
        <v>191</v>
      </c>
    </row>
    <row r="13" spans="1:4" x14ac:dyDescent="0.3">
      <c r="A13" t="s">
        <v>198</v>
      </c>
      <c r="B13">
        <v>3241</v>
      </c>
      <c r="C13">
        <v>1985</v>
      </c>
      <c r="D13" t="s">
        <v>200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2EA99-FD3E-46B3-B04D-E80D1698DC88}">
  <dimension ref="A1:D16"/>
  <sheetViews>
    <sheetView workbookViewId="0">
      <selection activeCell="G7" sqref="G7"/>
    </sheetView>
  </sheetViews>
  <sheetFormatPr defaultColWidth="8.77734375" defaultRowHeight="14.4" x14ac:dyDescent="0.3"/>
  <cols>
    <col min="2" max="2" width="10.77734375" bestFit="1" customWidth="1"/>
    <col min="3" max="3" width="11.44140625" bestFit="1" customWidth="1"/>
    <col min="4" max="4" width="11.77734375" bestFit="1" customWidth="1"/>
  </cols>
  <sheetData>
    <row r="1" spans="1:4" x14ac:dyDescent="0.3">
      <c r="A1" s="1" t="s">
        <v>13</v>
      </c>
      <c r="B1" s="1" t="s">
        <v>226</v>
      </c>
      <c r="C1" s="1" t="s">
        <v>228</v>
      </c>
      <c r="D1" s="1" t="s">
        <v>229</v>
      </c>
    </row>
    <row r="2" spans="1:4" x14ac:dyDescent="0.3">
      <c r="A2" t="s">
        <v>66</v>
      </c>
      <c r="B2" t="s">
        <v>65</v>
      </c>
      <c r="C2" s="2" t="s">
        <v>133</v>
      </c>
      <c r="D2" t="s">
        <v>76</v>
      </c>
    </row>
    <row r="3" spans="1:4" x14ac:dyDescent="0.3">
      <c r="A3" s="13">
        <v>2025</v>
      </c>
      <c r="B3" s="5" t="s">
        <v>113</v>
      </c>
      <c r="C3" s="13">
        <v>2600</v>
      </c>
      <c r="D3" s="13" t="s">
        <v>227</v>
      </c>
    </row>
    <row r="4" spans="1:4" x14ac:dyDescent="0.3">
      <c r="A4" s="13">
        <v>2030</v>
      </c>
      <c r="B4" s="5" t="s">
        <v>113</v>
      </c>
      <c r="C4" s="13">
        <v>2600</v>
      </c>
      <c r="D4" s="13" t="s">
        <v>227</v>
      </c>
    </row>
    <row r="5" spans="1:4" x14ac:dyDescent="0.3">
      <c r="A5" s="13">
        <v>2035</v>
      </c>
      <c r="B5" s="5" t="s">
        <v>113</v>
      </c>
      <c r="C5" s="13">
        <v>5200</v>
      </c>
      <c r="D5" s="13" t="s">
        <v>227</v>
      </c>
    </row>
    <row r="6" spans="1:4" x14ac:dyDescent="0.3">
      <c r="A6" s="13">
        <v>2040</v>
      </c>
      <c r="B6" s="5" t="s">
        <v>113</v>
      </c>
      <c r="C6" s="13">
        <v>5200</v>
      </c>
      <c r="D6" s="13" t="s">
        <v>227</v>
      </c>
    </row>
    <row r="7" spans="1:4" x14ac:dyDescent="0.3">
      <c r="A7" s="13">
        <v>2045</v>
      </c>
      <c r="B7" s="5" t="s">
        <v>113</v>
      </c>
      <c r="C7" s="13">
        <v>5200</v>
      </c>
      <c r="D7" s="13" t="s">
        <v>227</v>
      </c>
    </row>
    <row r="8" spans="1:4" x14ac:dyDescent="0.3">
      <c r="A8" s="13">
        <v>2050</v>
      </c>
      <c r="B8" s="5" t="s">
        <v>113</v>
      </c>
      <c r="C8" s="13">
        <v>5200</v>
      </c>
      <c r="D8" s="13" t="s">
        <v>227</v>
      </c>
    </row>
    <row r="9" spans="1:4" x14ac:dyDescent="0.3">
      <c r="A9" s="34">
        <v>2035</v>
      </c>
      <c r="B9" s="25" t="s">
        <v>112</v>
      </c>
      <c r="C9" s="34">
        <v>16100</v>
      </c>
      <c r="D9" s="34" t="s">
        <v>227</v>
      </c>
    </row>
    <row r="10" spans="1:4" x14ac:dyDescent="0.3">
      <c r="A10" s="34">
        <v>2040</v>
      </c>
      <c r="B10" s="25" t="s">
        <v>112</v>
      </c>
      <c r="C10" s="34">
        <v>16100</v>
      </c>
      <c r="D10" s="34" t="s">
        <v>227</v>
      </c>
    </row>
    <row r="11" spans="1:4" x14ac:dyDescent="0.3">
      <c r="A11" s="34">
        <v>2045</v>
      </c>
      <c r="B11" s="25" t="s">
        <v>112</v>
      </c>
      <c r="C11" s="34">
        <v>16100</v>
      </c>
      <c r="D11" s="34" t="s">
        <v>227</v>
      </c>
    </row>
    <row r="12" spans="1:4" x14ac:dyDescent="0.3">
      <c r="A12" s="34">
        <v>2050</v>
      </c>
      <c r="B12" s="25" t="s">
        <v>112</v>
      </c>
      <c r="C12" s="34">
        <v>16100</v>
      </c>
      <c r="D12" s="34" t="s">
        <v>227</v>
      </c>
    </row>
    <row r="13" spans="1:4" x14ac:dyDescent="0.3">
      <c r="A13" s="13">
        <v>2035</v>
      </c>
      <c r="B13" s="5" t="s">
        <v>108</v>
      </c>
      <c r="C13" s="13">
        <v>2700</v>
      </c>
      <c r="D13" s="13" t="s">
        <v>227</v>
      </c>
    </row>
    <row r="14" spans="1:4" x14ac:dyDescent="0.3">
      <c r="A14" s="13">
        <v>2040</v>
      </c>
      <c r="B14" s="5" t="s">
        <v>108</v>
      </c>
      <c r="C14" s="13">
        <v>2700</v>
      </c>
      <c r="D14" s="13" t="s">
        <v>227</v>
      </c>
    </row>
    <row r="15" spans="1:4" x14ac:dyDescent="0.3">
      <c r="A15" s="13">
        <v>2045</v>
      </c>
      <c r="B15" s="5" t="s">
        <v>108</v>
      </c>
      <c r="C15" s="13">
        <v>2700</v>
      </c>
      <c r="D15" s="13" t="s">
        <v>227</v>
      </c>
    </row>
    <row r="16" spans="1:4" x14ac:dyDescent="0.3">
      <c r="A16" s="13">
        <v>2050</v>
      </c>
      <c r="B16" s="5" t="s">
        <v>108</v>
      </c>
      <c r="C16" s="13">
        <v>2700</v>
      </c>
      <c r="D16" s="13" t="s">
        <v>227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3"/>
  <sheetViews>
    <sheetView workbookViewId="0">
      <selection activeCell="G8" sqref="G8"/>
    </sheetView>
  </sheetViews>
  <sheetFormatPr defaultColWidth="8.77734375" defaultRowHeight="14.4" x14ac:dyDescent="0.3"/>
  <cols>
    <col min="1" max="1" width="13.33203125" bestFit="1" customWidth="1"/>
    <col min="2" max="2" width="17" bestFit="1" customWidth="1"/>
    <col min="3" max="3" width="9.109375" customWidth="1"/>
  </cols>
  <sheetData>
    <row r="1" spans="1:2" x14ac:dyDescent="0.3">
      <c r="A1" s="1" t="s">
        <v>45</v>
      </c>
      <c r="B1" s="1" t="s">
        <v>46</v>
      </c>
    </row>
    <row r="2" spans="1:2" x14ac:dyDescent="0.3">
      <c r="A2" t="s">
        <v>81</v>
      </c>
      <c r="B2" t="s">
        <v>76</v>
      </c>
    </row>
    <row r="3" spans="1:2" ht="15.6" x14ac:dyDescent="0.3">
      <c r="A3" s="21">
        <v>0.41860000000000003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194"/>
  <sheetViews>
    <sheetView topLeftCell="A157" workbookViewId="0">
      <selection activeCell="D171" sqref="D171:D194"/>
    </sheetView>
  </sheetViews>
  <sheetFormatPr defaultColWidth="8.77734375" defaultRowHeight="14.4" x14ac:dyDescent="0.3"/>
  <cols>
    <col min="1" max="1" width="10.33203125" bestFit="1" customWidth="1"/>
    <col min="2" max="2" width="16" bestFit="1" customWidth="1"/>
    <col min="3" max="3" width="10.44140625" bestFit="1" customWidth="1"/>
    <col min="4" max="4" width="13.6640625" bestFit="1" customWidth="1"/>
  </cols>
  <sheetData>
    <row r="1" spans="1:5" x14ac:dyDescent="0.3">
      <c r="A1" s="1" t="s">
        <v>21</v>
      </c>
      <c r="B1" s="1" t="s">
        <v>47</v>
      </c>
      <c r="C1" s="1" t="s">
        <v>63</v>
      </c>
      <c r="D1" s="1" t="s">
        <v>152</v>
      </c>
      <c r="E1" s="1" t="s">
        <v>35</v>
      </c>
    </row>
    <row r="2" spans="1:5" x14ac:dyDescent="0.3">
      <c r="A2" t="s">
        <v>65</v>
      </c>
      <c r="B2" t="s">
        <v>65</v>
      </c>
      <c r="C2" t="s">
        <v>65</v>
      </c>
      <c r="D2" t="s">
        <v>81</v>
      </c>
      <c r="E2" t="s">
        <v>76</v>
      </c>
    </row>
    <row r="3" spans="1:5" x14ac:dyDescent="0.3">
      <c r="A3" s="2" t="s">
        <v>92</v>
      </c>
      <c r="B3" t="s">
        <v>250</v>
      </c>
      <c r="C3" s="13" t="s">
        <v>154</v>
      </c>
      <c r="D3">
        <v>0</v>
      </c>
      <c r="E3" t="s">
        <v>134</v>
      </c>
    </row>
    <row r="4" spans="1:5" x14ac:dyDescent="0.3">
      <c r="A4" s="2" t="s">
        <v>92</v>
      </c>
      <c r="B4" t="s">
        <v>250</v>
      </c>
      <c r="C4" s="13" t="s">
        <v>155</v>
      </c>
      <c r="D4">
        <v>0</v>
      </c>
      <c r="E4" t="s">
        <v>134</v>
      </c>
    </row>
    <row r="5" spans="1:5" x14ac:dyDescent="0.3">
      <c r="A5" s="2" t="s">
        <v>92</v>
      </c>
      <c r="B5" t="s">
        <v>250</v>
      </c>
      <c r="C5" s="13" t="s">
        <v>156</v>
      </c>
      <c r="D5">
        <v>0</v>
      </c>
      <c r="E5" t="s">
        <v>134</v>
      </c>
    </row>
    <row r="6" spans="1:5" x14ac:dyDescent="0.3">
      <c r="A6" s="2" t="s">
        <v>92</v>
      </c>
      <c r="B6" t="s">
        <v>250</v>
      </c>
      <c r="C6" s="13" t="s">
        <v>157</v>
      </c>
      <c r="D6">
        <v>0</v>
      </c>
      <c r="E6" t="s">
        <v>134</v>
      </c>
    </row>
    <row r="7" spans="1:5" x14ac:dyDescent="0.3">
      <c r="A7" s="2" t="s">
        <v>92</v>
      </c>
      <c r="B7" t="s">
        <v>250</v>
      </c>
      <c r="C7" s="13" t="s">
        <v>158</v>
      </c>
      <c r="D7">
        <v>0</v>
      </c>
      <c r="E7" t="s">
        <v>134</v>
      </c>
    </row>
    <row r="8" spans="1:5" x14ac:dyDescent="0.3">
      <c r="A8" s="2" t="s">
        <v>92</v>
      </c>
      <c r="B8" t="s">
        <v>250</v>
      </c>
      <c r="C8" s="13" t="s">
        <v>159</v>
      </c>
      <c r="D8">
        <v>0</v>
      </c>
      <c r="E8" t="s">
        <v>134</v>
      </c>
    </row>
    <row r="9" spans="1:5" x14ac:dyDescent="0.3">
      <c r="A9" s="2" t="s">
        <v>92</v>
      </c>
      <c r="B9" t="s">
        <v>250</v>
      </c>
      <c r="C9" s="13" t="s">
        <v>160</v>
      </c>
      <c r="D9">
        <v>6.5151613927753579E-2</v>
      </c>
      <c r="E9" t="s">
        <v>134</v>
      </c>
    </row>
    <row r="10" spans="1:5" x14ac:dyDescent="0.3">
      <c r="A10" s="2" t="s">
        <v>92</v>
      </c>
      <c r="B10" t="s">
        <v>250</v>
      </c>
      <c r="C10" s="13" t="s">
        <v>161</v>
      </c>
      <c r="D10">
        <v>0.51710729986794368</v>
      </c>
      <c r="E10" t="s">
        <v>134</v>
      </c>
    </row>
    <row r="11" spans="1:5" x14ac:dyDescent="0.3">
      <c r="A11" s="2" t="s">
        <v>92</v>
      </c>
      <c r="B11" t="s">
        <v>250</v>
      </c>
      <c r="C11" s="13" t="s">
        <v>162</v>
      </c>
      <c r="D11">
        <v>1.4080047807699383</v>
      </c>
      <c r="E11" t="s">
        <v>134</v>
      </c>
    </row>
    <row r="12" spans="1:5" x14ac:dyDescent="0.3">
      <c r="A12" s="2" t="s">
        <v>92</v>
      </c>
      <c r="B12" t="s">
        <v>250</v>
      </c>
      <c r="C12" s="13" t="s">
        <v>48</v>
      </c>
      <c r="D12">
        <v>2.3170650920214642</v>
      </c>
      <c r="E12" t="s">
        <v>134</v>
      </c>
    </row>
    <row r="13" spans="1:5" x14ac:dyDescent="0.3">
      <c r="A13" s="2" t="s">
        <v>92</v>
      </c>
      <c r="B13" t="s">
        <v>250</v>
      </c>
      <c r="C13" s="13" t="s">
        <v>49</v>
      </c>
      <c r="D13">
        <v>2.9657135215552537</v>
      </c>
      <c r="E13" t="s">
        <v>134</v>
      </c>
    </row>
    <row r="14" spans="1:5" x14ac:dyDescent="0.3">
      <c r="A14" s="2" t="s">
        <v>92</v>
      </c>
      <c r="B14" t="s">
        <v>250</v>
      </c>
      <c r="C14" s="13" t="s">
        <v>50</v>
      </c>
      <c r="D14">
        <v>3.3662870467880248</v>
      </c>
      <c r="E14" t="s">
        <v>134</v>
      </c>
    </row>
    <row r="15" spans="1:5" x14ac:dyDescent="0.3">
      <c r="A15" s="2" t="s">
        <v>92</v>
      </c>
      <c r="B15" t="s">
        <v>250</v>
      </c>
      <c r="C15" s="13" t="s">
        <v>51</v>
      </c>
      <c r="D15">
        <v>3.5088012971599545</v>
      </c>
      <c r="E15" t="s">
        <v>134</v>
      </c>
    </row>
    <row r="16" spans="1:5" x14ac:dyDescent="0.3">
      <c r="A16" s="2" t="s">
        <v>92</v>
      </c>
      <c r="B16" t="s">
        <v>250</v>
      </c>
      <c r="C16" s="13" t="s">
        <v>52</v>
      </c>
      <c r="D16">
        <v>3.4843814252043517</v>
      </c>
      <c r="E16" t="s">
        <v>134</v>
      </c>
    </row>
    <row r="17" spans="1:5" x14ac:dyDescent="0.3">
      <c r="A17" s="2" t="s">
        <v>92</v>
      </c>
      <c r="B17" t="s">
        <v>250</v>
      </c>
      <c r="C17" s="13" t="s">
        <v>53</v>
      </c>
      <c r="D17">
        <v>3.3241196529762793</v>
      </c>
      <c r="E17" t="s">
        <v>134</v>
      </c>
    </row>
    <row r="18" spans="1:5" x14ac:dyDescent="0.3">
      <c r="A18" s="2" t="s">
        <v>92</v>
      </c>
      <c r="B18" t="s">
        <v>250</v>
      </c>
      <c r="C18" s="13" t="s">
        <v>54</v>
      </c>
      <c r="D18">
        <v>2.9143805058255179</v>
      </c>
      <c r="E18" t="s">
        <v>134</v>
      </c>
    </row>
    <row r="19" spans="1:5" x14ac:dyDescent="0.3">
      <c r="A19" s="2" t="s">
        <v>92</v>
      </c>
      <c r="B19" t="s">
        <v>250</v>
      </c>
      <c r="C19" s="13" t="s">
        <v>55</v>
      </c>
      <c r="D19">
        <v>2.2592273038797788</v>
      </c>
      <c r="E19" t="s">
        <v>134</v>
      </c>
    </row>
    <row r="20" spans="1:5" x14ac:dyDescent="0.3">
      <c r="A20" s="2" t="s">
        <v>92</v>
      </c>
      <c r="B20" t="s">
        <v>250</v>
      </c>
      <c r="C20" s="13" t="s">
        <v>56</v>
      </c>
      <c r="D20">
        <v>1.4246780502482324</v>
      </c>
      <c r="E20" t="s">
        <v>134</v>
      </c>
    </row>
    <row r="21" spans="1:5" x14ac:dyDescent="0.3">
      <c r="A21" s="2" t="s">
        <v>92</v>
      </c>
      <c r="B21" t="s">
        <v>250</v>
      </c>
      <c r="C21" s="13" t="s">
        <v>57</v>
      </c>
      <c r="D21">
        <v>0.52272896711966943</v>
      </c>
      <c r="E21" t="s">
        <v>134</v>
      </c>
    </row>
    <row r="22" spans="1:5" x14ac:dyDescent="0.3">
      <c r="A22" s="2" t="s">
        <v>92</v>
      </c>
      <c r="B22" t="s">
        <v>250</v>
      </c>
      <c r="C22" s="13" t="s">
        <v>58</v>
      </c>
      <c r="D22">
        <v>5.9752854253380804E-2</v>
      </c>
      <c r="E22" t="s">
        <v>134</v>
      </c>
    </row>
    <row r="23" spans="1:5" x14ac:dyDescent="0.3">
      <c r="A23" s="2" t="s">
        <v>92</v>
      </c>
      <c r="B23" t="s">
        <v>250</v>
      </c>
      <c r="C23" s="13" t="s">
        <v>59</v>
      </c>
      <c r="D23">
        <v>0</v>
      </c>
      <c r="E23" t="s">
        <v>134</v>
      </c>
    </row>
    <row r="24" spans="1:5" x14ac:dyDescent="0.3">
      <c r="A24" s="2" t="s">
        <v>92</v>
      </c>
      <c r="B24" t="s">
        <v>250</v>
      </c>
      <c r="C24" s="13" t="s">
        <v>60</v>
      </c>
      <c r="D24">
        <v>0</v>
      </c>
      <c r="E24" t="s">
        <v>134</v>
      </c>
    </row>
    <row r="25" spans="1:5" x14ac:dyDescent="0.3">
      <c r="A25" s="2" t="s">
        <v>92</v>
      </c>
      <c r="B25" t="s">
        <v>250</v>
      </c>
      <c r="C25" s="13" t="s">
        <v>61</v>
      </c>
      <c r="D25">
        <v>0</v>
      </c>
      <c r="E25" t="s">
        <v>134</v>
      </c>
    </row>
    <row r="26" spans="1:5" x14ac:dyDescent="0.3">
      <c r="A26" s="2" t="s">
        <v>92</v>
      </c>
      <c r="B26" t="s">
        <v>250</v>
      </c>
      <c r="C26" s="13" t="s">
        <v>82</v>
      </c>
      <c r="D26">
        <v>0</v>
      </c>
      <c r="E26" t="s">
        <v>134</v>
      </c>
    </row>
    <row r="27" spans="1:5" x14ac:dyDescent="0.3">
      <c r="A27" s="2" t="s">
        <v>92</v>
      </c>
      <c r="B27" t="s">
        <v>188</v>
      </c>
      <c r="C27" s="13" t="s">
        <v>154</v>
      </c>
      <c r="D27">
        <v>0</v>
      </c>
      <c r="E27" t="s">
        <v>134</v>
      </c>
    </row>
    <row r="28" spans="1:5" x14ac:dyDescent="0.3">
      <c r="A28" s="2" t="s">
        <v>92</v>
      </c>
      <c r="B28" t="s">
        <v>188</v>
      </c>
      <c r="C28" s="13" t="s">
        <v>155</v>
      </c>
      <c r="D28">
        <v>0</v>
      </c>
      <c r="E28" t="s">
        <v>134</v>
      </c>
    </row>
    <row r="29" spans="1:5" x14ac:dyDescent="0.3">
      <c r="A29" s="2" t="s">
        <v>92</v>
      </c>
      <c r="B29" t="s">
        <v>188</v>
      </c>
      <c r="C29" s="13" t="s">
        <v>156</v>
      </c>
      <c r="D29">
        <v>0</v>
      </c>
      <c r="E29" t="s">
        <v>134</v>
      </c>
    </row>
    <row r="30" spans="1:5" x14ac:dyDescent="0.3">
      <c r="A30" s="2" t="s">
        <v>92</v>
      </c>
      <c r="B30" t="s">
        <v>188</v>
      </c>
      <c r="C30" s="13" t="s">
        <v>157</v>
      </c>
      <c r="D30">
        <v>0</v>
      </c>
      <c r="E30" t="s">
        <v>134</v>
      </c>
    </row>
    <row r="31" spans="1:5" x14ac:dyDescent="0.3">
      <c r="A31" s="2" t="s">
        <v>92</v>
      </c>
      <c r="B31" t="s">
        <v>188</v>
      </c>
      <c r="C31" s="13" t="s">
        <v>158</v>
      </c>
      <c r="D31">
        <v>0</v>
      </c>
      <c r="E31" t="s">
        <v>134</v>
      </c>
    </row>
    <row r="32" spans="1:5" x14ac:dyDescent="0.3">
      <c r="A32" s="2" t="s">
        <v>92</v>
      </c>
      <c r="B32" t="s">
        <v>188</v>
      </c>
      <c r="C32" s="13" t="s">
        <v>159</v>
      </c>
      <c r="D32">
        <v>0</v>
      </c>
      <c r="E32" t="s">
        <v>134</v>
      </c>
    </row>
    <row r="33" spans="1:5" x14ac:dyDescent="0.3">
      <c r="A33" s="2" t="s">
        <v>92</v>
      </c>
      <c r="B33" t="s">
        <v>188</v>
      </c>
      <c r="C33" s="13" t="s">
        <v>160</v>
      </c>
      <c r="D33">
        <v>0.17960986159169545</v>
      </c>
      <c r="E33" t="s">
        <v>134</v>
      </c>
    </row>
    <row r="34" spans="1:5" x14ac:dyDescent="0.3">
      <c r="A34" s="2" t="s">
        <v>92</v>
      </c>
      <c r="B34" t="s">
        <v>188</v>
      </c>
      <c r="C34" s="13" t="s">
        <v>161</v>
      </c>
      <c r="D34">
        <v>0.96234111880046114</v>
      </c>
      <c r="E34" t="s">
        <v>134</v>
      </c>
    </row>
    <row r="35" spans="1:5" x14ac:dyDescent="0.3">
      <c r="A35" s="2" t="s">
        <v>92</v>
      </c>
      <c r="B35" t="s">
        <v>188</v>
      </c>
      <c r="C35" s="13" t="s">
        <v>162</v>
      </c>
      <c r="D35">
        <v>2.0715934256055348</v>
      </c>
      <c r="E35" t="s">
        <v>134</v>
      </c>
    </row>
    <row r="36" spans="1:5" x14ac:dyDescent="0.3">
      <c r="A36" s="2" t="s">
        <v>92</v>
      </c>
      <c r="B36" t="s">
        <v>188</v>
      </c>
      <c r="C36" s="13" t="s">
        <v>48</v>
      </c>
      <c r="D36">
        <v>3.0472691272587453</v>
      </c>
      <c r="E36" t="s">
        <v>134</v>
      </c>
    </row>
    <row r="37" spans="1:5" x14ac:dyDescent="0.3">
      <c r="A37" s="2" t="s">
        <v>92</v>
      </c>
      <c r="B37" t="s">
        <v>188</v>
      </c>
      <c r="C37" s="13" t="s">
        <v>49</v>
      </c>
      <c r="D37">
        <v>3.8972426951172601</v>
      </c>
      <c r="E37" t="s">
        <v>134</v>
      </c>
    </row>
    <row r="38" spans="1:5" x14ac:dyDescent="0.3">
      <c r="A38" s="2" t="s">
        <v>92</v>
      </c>
      <c r="B38" t="s">
        <v>188</v>
      </c>
      <c r="C38" s="13" t="s">
        <v>50</v>
      </c>
      <c r="D38">
        <v>4.2245385428681281</v>
      </c>
      <c r="E38" t="s">
        <v>134</v>
      </c>
    </row>
    <row r="39" spans="1:5" x14ac:dyDescent="0.3">
      <c r="A39" s="2" t="s">
        <v>92</v>
      </c>
      <c r="B39" t="s">
        <v>188</v>
      </c>
      <c r="C39" s="13" t="s">
        <v>51</v>
      </c>
      <c r="D39">
        <v>4.2589632833525499</v>
      </c>
      <c r="E39" t="s">
        <v>134</v>
      </c>
    </row>
    <row r="40" spans="1:5" x14ac:dyDescent="0.3">
      <c r="A40" s="2" t="s">
        <v>92</v>
      </c>
      <c r="B40" t="s">
        <v>188</v>
      </c>
      <c r="C40" s="13" t="s">
        <v>52</v>
      </c>
      <c r="D40">
        <v>4.2665792003075742</v>
      </c>
      <c r="E40" t="s">
        <v>134</v>
      </c>
    </row>
    <row r="41" spans="1:5" x14ac:dyDescent="0.3">
      <c r="A41" s="2" t="s">
        <v>92</v>
      </c>
      <c r="B41" t="s">
        <v>188</v>
      </c>
      <c r="C41" s="13" t="s">
        <v>53</v>
      </c>
      <c r="D41">
        <v>4.1128616878123783</v>
      </c>
      <c r="E41" t="s">
        <v>134</v>
      </c>
    </row>
    <row r="42" spans="1:5" x14ac:dyDescent="0.3">
      <c r="A42" s="2" t="s">
        <v>92</v>
      </c>
      <c r="B42" t="s">
        <v>188</v>
      </c>
      <c r="C42" s="13" t="s">
        <v>54</v>
      </c>
      <c r="D42">
        <v>3.7373002691272581</v>
      </c>
      <c r="E42" t="s">
        <v>134</v>
      </c>
    </row>
    <row r="43" spans="1:5" x14ac:dyDescent="0.3">
      <c r="A43" s="2" t="s">
        <v>92</v>
      </c>
      <c r="B43" t="s">
        <v>188</v>
      </c>
      <c r="C43" s="13" t="s">
        <v>55</v>
      </c>
      <c r="D43">
        <v>3.016870049980775</v>
      </c>
      <c r="E43" t="s">
        <v>134</v>
      </c>
    </row>
    <row r="44" spans="1:5" x14ac:dyDescent="0.3">
      <c r="A44" s="2" t="s">
        <v>92</v>
      </c>
      <c r="B44" t="s">
        <v>188</v>
      </c>
      <c r="C44" s="13" t="s">
        <v>56</v>
      </c>
      <c r="D44">
        <v>2.1133196847366391</v>
      </c>
      <c r="E44" t="s">
        <v>134</v>
      </c>
    </row>
    <row r="45" spans="1:5" x14ac:dyDescent="0.3">
      <c r="A45" s="2" t="s">
        <v>92</v>
      </c>
      <c r="B45" t="s">
        <v>188</v>
      </c>
      <c r="C45" s="13" t="s">
        <v>57</v>
      </c>
      <c r="D45">
        <v>1.0572132833525567</v>
      </c>
      <c r="E45" t="s">
        <v>134</v>
      </c>
    </row>
    <row r="46" spans="1:5" x14ac:dyDescent="0.3">
      <c r="A46" s="2" t="s">
        <v>92</v>
      </c>
      <c r="B46" t="s">
        <v>188</v>
      </c>
      <c r="C46" s="13" t="s">
        <v>58</v>
      </c>
      <c r="D46">
        <v>0.24639331026528258</v>
      </c>
      <c r="E46" t="s">
        <v>134</v>
      </c>
    </row>
    <row r="47" spans="1:5" x14ac:dyDescent="0.3">
      <c r="A47" s="2" t="s">
        <v>92</v>
      </c>
      <c r="B47" t="s">
        <v>188</v>
      </c>
      <c r="C47" s="13" t="s">
        <v>59</v>
      </c>
      <c r="D47">
        <v>4.8337178008458275E-3</v>
      </c>
      <c r="E47" t="s">
        <v>134</v>
      </c>
    </row>
    <row r="48" spans="1:5" x14ac:dyDescent="0.3">
      <c r="A48" s="2" t="s">
        <v>92</v>
      </c>
      <c r="B48" t="s">
        <v>188</v>
      </c>
      <c r="C48" s="13" t="s">
        <v>60</v>
      </c>
      <c r="D48">
        <v>0</v>
      </c>
      <c r="E48" t="s">
        <v>134</v>
      </c>
    </row>
    <row r="49" spans="1:5" x14ac:dyDescent="0.3">
      <c r="A49" s="2" t="s">
        <v>92</v>
      </c>
      <c r="B49" t="s">
        <v>188</v>
      </c>
      <c r="C49" s="13" t="s">
        <v>61</v>
      </c>
      <c r="D49">
        <v>0</v>
      </c>
      <c r="E49" t="s">
        <v>134</v>
      </c>
    </row>
    <row r="50" spans="1:5" x14ac:dyDescent="0.3">
      <c r="A50" s="2" t="s">
        <v>92</v>
      </c>
      <c r="B50" t="s">
        <v>188</v>
      </c>
      <c r="C50" s="13" t="s">
        <v>82</v>
      </c>
      <c r="D50">
        <v>0</v>
      </c>
      <c r="E50" t="s">
        <v>134</v>
      </c>
    </row>
    <row r="51" spans="1:5" x14ac:dyDescent="0.3">
      <c r="A51" s="2" t="s">
        <v>92</v>
      </c>
      <c r="B51" t="s">
        <v>189</v>
      </c>
      <c r="C51" s="13" t="s">
        <v>154</v>
      </c>
      <c r="D51">
        <v>0</v>
      </c>
      <c r="E51" t="s">
        <v>134</v>
      </c>
    </row>
    <row r="52" spans="1:5" x14ac:dyDescent="0.3">
      <c r="A52" s="2" t="s">
        <v>92</v>
      </c>
      <c r="B52" t="s">
        <v>189</v>
      </c>
      <c r="C52" s="13" t="s">
        <v>155</v>
      </c>
      <c r="D52">
        <v>0</v>
      </c>
      <c r="E52" t="s">
        <v>134</v>
      </c>
    </row>
    <row r="53" spans="1:5" x14ac:dyDescent="0.3">
      <c r="A53" s="2" t="s">
        <v>92</v>
      </c>
      <c r="B53" t="s">
        <v>189</v>
      </c>
      <c r="C53" s="13" t="s">
        <v>156</v>
      </c>
      <c r="D53">
        <v>0</v>
      </c>
      <c r="E53" t="s">
        <v>134</v>
      </c>
    </row>
    <row r="54" spans="1:5" x14ac:dyDescent="0.3">
      <c r="A54" s="2" t="s">
        <v>92</v>
      </c>
      <c r="B54" t="s">
        <v>189</v>
      </c>
      <c r="C54" s="13" t="s">
        <v>157</v>
      </c>
      <c r="D54">
        <v>0</v>
      </c>
      <c r="E54" t="s">
        <v>134</v>
      </c>
    </row>
    <row r="55" spans="1:5" x14ac:dyDescent="0.3">
      <c r="A55" s="2" t="s">
        <v>92</v>
      </c>
      <c r="B55" t="s">
        <v>189</v>
      </c>
      <c r="C55" s="13" t="s">
        <v>158</v>
      </c>
      <c r="D55">
        <v>0</v>
      </c>
      <c r="E55" t="s">
        <v>134</v>
      </c>
    </row>
    <row r="56" spans="1:5" x14ac:dyDescent="0.3">
      <c r="A56" s="2" t="s">
        <v>92</v>
      </c>
      <c r="B56" t="s">
        <v>189</v>
      </c>
      <c r="C56" s="13" t="s">
        <v>159</v>
      </c>
      <c r="D56">
        <v>0</v>
      </c>
      <c r="E56" t="s">
        <v>134</v>
      </c>
    </row>
    <row r="57" spans="1:5" x14ac:dyDescent="0.3">
      <c r="A57" s="2" t="s">
        <v>92</v>
      </c>
      <c r="B57" t="s">
        <v>189</v>
      </c>
      <c r="C57" s="13" t="s">
        <v>160</v>
      </c>
      <c r="D57">
        <v>0</v>
      </c>
      <c r="E57" t="s">
        <v>134</v>
      </c>
    </row>
    <row r="58" spans="1:5" x14ac:dyDescent="0.3">
      <c r="A58" s="2" t="s">
        <v>92</v>
      </c>
      <c r="B58" t="s">
        <v>189</v>
      </c>
      <c r="C58" s="13" t="s">
        <v>161</v>
      </c>
      <c r="D58">
        <v>0.15447689350249896</v>
      </c>
      <c r="E58" t="s">
        <v>134</v>
      </c>
    </row>
    <row r="59" spans="1:5" x14ac:dyDescent="0.3">
      <c r="A59" s="2" t="s">
        <v>92</v>
      </c>
      <c r="B59" t="s">
        <v>189</v>
      </c>
      <c r="C59" s="13" t="s">
        <v>162</v>
      </c>
      <c r="D59">
        <v>0.98771159810329334</v>
      </c>
      <c r="E59" t="s">
        <v>134</v>
      </c>
    </row>
    <row r="60" spans="1:5" x14ac:dyDescent="0.3">
      <c r="A60" s="2" t="s">
        <v>92</v>
      </c>
      <c r="B60" t="s">
        <v>189</v>
      </c>
      <c r="C60" s="13" t="s">
        <v>48</v>
      </c>
      <c r="D60">
        <v>1.9578785595283872</v>
      </c>
      <c r="E60" t="s">
        <v>134</v>
      </c>
    </row>
    <row r="61" spans="1:5" x14ac:dyDescent="0.3">
      <c r="A61" s="2" t="s">
        <v>92</v>
      </c>
      <c r="B61" t="s">
        <v>189</v>
      </c>
      <c r="C61" s="13" t="s">
        <v>49</v>
      </c>
      <c r="D61">
        <v>2.5197013456362933</v>
      </c>
      <c r="E61" t="s">
        <v>134</v>
      </c>
    </row>
    <row r="62" spans="1:5" x14ac:dyDescent="0.3">
      <c r="A62" s="2" t="s">
        <v>92</v>
      </c>
      <c r="B62" t="s">
        <v>189</v>
      </c>
      <c r="C62" s="13" t="s">
        <v>50</v>
      </c>
      <c r="D62">
        <v>2.742158349352811</v>
      </c>
      <c r="E62" t="s">
        <v>134</v>
      </c>
    </row>
    <row r="63" spans="1:5" x14ac:dyDescent="0.3">
      <c r="A63" s="2" t="s">
        <v>92</v>
      </c>
      <c r="B63" t="s">
        <v>189</v>
      </c>
      <c r="C63" s="13" t="s">
        <v>51</v>
      </c>
      <c r="D63">
        <v>2.71040799692426</v>
      </c>
      <c r="E63" t="s">
        <v>134</v>
      </c>
    </row>
    <row r="64" spans="1:5" x14ac:dyDescent="0.3">
      <c r="A64" s="2" t="s">
        <v>92</v>
      </c>
      <c r="B64" t="s">
        <v>189</v>
      </c>
      <c r="C64" s="13" t="s">
        <v>52</v>
      </c>
      <c r="D64">
        <v>2.5016416250160196</v>
      </c>
      <c r="E64" t="s">
        <v>134</v>
      </c>
    </row>
    <row r="65" spans="1:5" x14ac:dyDescent="0.3">
      <c r="A65" s="2" t="s">
        <v>92</v>
      </c>
      <c r="B65" t="s">
        <v>189</v>
      </c>
      <c r="C65" s="13" t="s">
        <v>53</v>
      </c>
      <c r="D65">
        <v>1.9596483403819043</v>
      </c>
      <c r="E65" t="s">
        <v>134</v>
      </c>
    </row>
    <row r="66" spans="1:5" x14ac:dyDescent="0.3">
      <c r="A66" s="2" t="s">
        <v>92</v>
      </c>
      <c r="B66" t="s">
        <v>189</v>
      </c>
      <c r="C66" s="13" t="s">
        <v>54</v>
      </c>
      <c r="D66">
        <v>1.1472564910931693</v>
      </c>
      <c r="E66" t="s">
        <v>134</v>
      </c>
    </row>
    <row r="67" spans="1:5" x14ac:dyDescent="0.3">
      <c r="A67" s="2" t="s">
        <v>92</v>
      </c>
      <c r="B67" t="s">
        <v>189</v>
      </c>
      <c r="C67" s="13" t="s">
        <v>55</v>
      </c>
      <c r="D67">
        <v>0.31937275406894788</v>
      </c>
      <c r="E67" t="s">
        <v>134</v>
      </c>
    </row>
    <row r="68" spans="1:5" x14ac:dyDescent="0.3">
      <c r="A68" s="2" t="s">
        <v>92</v>
      </c>
      <c r="B68" t="s">
        <v>189</v>
      </c>
      <c r="C68" s="13" t="s">
        <v>56</v>
      </c>
      <c r="D68">
        <v>1.0062283737024223E-2</v>
      </c>
      <c r="E68" t="s">
        <v>134</v>
      </c>
    </row>
    <row r="69" spans="1:5" x14ac:dyDescent="0.3">
      <c r="A69" s="2" t="s">
        <v>92</v>
      </c>
      <c r="B69" t="s">
        <v>189</v>
      </c>
      <c r="C69" s="13" t="s">
        <v>57</v>
      </c>
      <c r="D69">
        <v>0</v>
      </c>
      <c r="E69" t="s">
        <v>134</v>
      </c>
    </row>
    <row r="70" spans="1:5" x14ac:dyDescent="0.3">
      <c r="A70" s="2" t="s">
        <v>92</v>
      </c>
      <c r="B70" t="s">
        <v>189</v>
      </c>
      <c r="C70" s="13" t="s">
        <v>58</v>
      </c>
      <c r="D70">
        <v>0</v>
      </c>
      <c r="E70" t="s">
        <v>134</v>
      </c>
    </row>
    <row r="71" spans="1:5" x14ac:dyDescent="0.3">
      <c r="A71" s="2" t="s">
        <v>92</v>
      </c>
      <c r="B71" t="s">
        <v>189</v>
      </c>
      <c r="C71" s="13" t="s">
        <v>59</v>
      </c>
      <c r="D71">
        <v>0</v>
      </c>
      <c r="E71" t="s">
        <v>134</v>
      </c>
    </row>
    <row r="72" spans="1:5" x14ac:dyDescent="0.3">
      <c r="A72" s="2" t="s">
        <v>92</v>
      </c>
      <c r="B72" t="s">
        <v>189</v>
      </c>
      <c r="C72" s="13" t="s">
        <v>60</v>
      </c>
      <c r="D72">
        <v>0</v>
      </c>
      <c r="E72" t="s">
        <v>134</v>
      </c>
    </row>
    <row r="73" spans="1:5" x14ac:dyDescent="0.3">
      <c r="A73" s="2" t="s">
        <v>92</v>
      </c>
      <c r="B73" t="s">
        <v>189</v>
      </c>
      <c r="C73" s="13" t="s">
        <v>61</v>
      </c>
      <c r="D73">
        <v>0</v>
      </c>
      <c r="E73" t="s">
        <v>134</v>
      </c>
    </row>
    <row r="74" spans="1:5" x14ac:dyDescent="0.3">
      <c r="A74" s="2" t="s">
        <v>92</v>
      </c>
      <c r="B74" t="s">
        <v>189</v>
      </c>
      <c r="C74" s="13" t="s">
        <v>82</v>
      </c>
      <c r="D74">
        <v>0</v>
      </c>
      <c r="E74" t="s">
        <v>134</v>
      </c>
    </row>
    <row r="75" spans="1:5" x14ac:dyDescent="0.3">
      <c r="A75" s="2" t="s">
        <v>92</v>
      </c>
      <c r="B75" t="s">
        <v>249</v>
      </c>
      <c r="C75" s="13" t="s">
        <v>154</v>
      </c>
      <c r="D75">
        <v>0</v>
      </c>
      <c r="E75" t="s">
        <v>134</v>
      </c>
    </row>
    <row r="76" spans="1:5" x14ac:dyDescent="0.3">
      <c r="A76" s="2" t="s">
        <v>92</v>
      </c>
      <c r="B76" t="s">
        <v>249</v>
      </c>
      <c r="C76" s="13" t="s">
        <v>155</v>
      </c>
      <c r="D76">
        <v>0</v>
      </c>
      <c r="E76" t="s">
        <v>134</v>
      </c>
    </row>
    <row r="77" spans="1:5" x14ac:dyDescent="0.3">
      <c r="A77" s="2" t="s">
        <v>92</v>
      </c>
      <c r="B77" t="s">
        <v>249</v>
      </c>
      <c r="C77" s="13" t="s">
        <v>156</v>
      </c>
      <c r="D77">
        <v>0</v>
      </c>
      <c r="E77" t="s">
        <v>134</v>
      </c>
    </row>
    <row r="78" spans="1:5" x14ac:dyDescent="0.3">
      <c r="A78" s="2" t="s">
        <v>92</v>
      </c>
      <c r="B78" t="s">
        <v>249</v>
      </c>
      <c r="C78" s="13" t="s">
        <v>157</v>
      </c>
      <c r="D78">
        <v>0</v>
      </c>
      <c r="E78" t="s">
        <v>134</v>
      </c>
    </row>
    <row r="79" spans="1:5" x14ac:dyDescent="0.3">
      <c r="A79" s="2" t="s">
        <v>92</v>
      </c>
      <c r="B79" t="s">
        <v>249</v>
      </c>
      <c r="C79" s="13" t="s">
        <v>158</v>
      </c>
      <c r="D79">
        <v>0</v>
      </c>
      <c r="E79" t="s">
        <v>134</v>
      </c>
    </row>
    <row r="80" spans="1:5" x14ac:dyDescent="0.3">
      <c r="A80" s="2" t="s">
        <v>92</v>
      </c>
      <c r="B80" t="s">
        <v>249</v>
      </c>
      <c r="C80" s="13" t="s">
        <v>159</v>
      </c>
      <c r="D80">
        <v>0</v>
      </c>
      <c r="E80" t="s">
        <v>134</v>
      </c>
    </row>
    <row r="81" spans="1:5" x14ac:dyDescent="0.3">
      <c r="A81" s="2" t="s">
        <v>92</v>
      </c>
      <c r="B81" t="s">
        <v>249</v>
      </c>
      <c r="C81" s="13" t="s">
        <v>160</v>
      </c>
      <c r="D81">
        <v>0</v>
      </c>
      <c r="E81" t="s">
        <v>134</v>
      </c>
    </row>
    <row r="82" spans="1:5" x14ac:dyDescent="0.3">
      <c r="A82" s="2" t="s">
        <v>92</v>
      </c>
      <c r="B82" t="s">
        <v>249</v>
      </c>
      <c r="C82" s="13" t="s">
        <v>161</v>
      </c>
      <c r="D82">
        <v>2.5746148917083163E-2</v>
      </c>
      <c r="E82" t="s">
        <v>134</v>
      </c>
    </row>
    <row r="83" spans="1:5" x14ac:dyDescent="0.3">
      <c r="A83" s="2" t="s">
        <v>92</v>
      </c>
      <c r="B83" t="s">
        <v>249</v>
      </c>
      <c r="C83" s="13" t="s">
        <v>162</v>
      </c>
      <c r="D83">
        <v>0.16461859968388226</v>
      </c>
      <c r="E83" t="s">
        <v>134</v>
      </c>
    </row>
    <row r="84" spans="1:5" x14ac:dyDescent="0.3">
      <c r="A84" s="2" t="s">
        <v>92</v>
      </c>
      <c r="B84" t="s">
        <v>249</v>
      </c>
      <c r="C84" s="13" t="s">
        <v>48</v>
      </c>
      <c r="D84">
        <v>0.32631309325473123</v>
      </c>
      <c r="E84" t="s">
        <v>134</v>
      </c>
    </row>
    <row r="85" spans="1:5" x14ac:dyDescent="0.3">
      <c r="A85" s="2" t="s">
        <v>92</v>
      </c>
      <c r="B85" t="s">
        <v>249</v>
      </c>
      <c r="C85" s="13" t="s">
        <v>49</v>
      </c>
      <c r="D85">
        <v>0.41995022427271556</v>
      </c>
      <c r="E85" t="s">
        <v>134</v>
      </c>
    </row>
    <row r="86" spans="1:5" x14ac:dyDescent="0.3">
      <c r="A86" s="2" t="s">
        <v>92</v>
      </c>
      <c r="B86" t="s">
        <v>249</v>
      </c>
      <c r="C86" s="13" t="s">
        <v>50</v>
      </c>
      <c r="D86">
        <v>0.45702639155880187</v>
      </c>
      <c r="E86" t="s">
        <v>134</v>
      </c>
    </row>
    <row r="87" spans="1:5" x14ac:dyDescent="0.3">
      <c r="A87" s="2" t="s">
        <v>92</v>
      </c>
      <c r="B87" t="s">
        <v>249</v>
      </c>
      <c r="C87" s="13" t="s">
        <v>51</v>
      </c>
      <c r="D87">
        <v>0.4517346661540434</v>
      </c>
      <c r="E87" t="s">
        <v>134</v>
      </c>
    </row>
    <row r="88" spans="1:5" x14ac:dyDescent="0.3">
      <c r="A88" s="2" t="s">
        <v>92</v>
      </c>
      <c r="B88" t="s">
        <v>249</v>
      </c>
      <c r="C88" s="13" t="s">
        <v>52</v>
      </c>
      <c r="D88">
        <v>0.41694027083600327</v>
      </c>
      <c r="E88" t="s">
        <v>134</v>
      </c>
    </row>
    <row r="89" spans="1:5" x14ac:dyDescent="0.3">
      <c r="A89" s="2" t="s">
        <v>92</v>
      </c>
      <c r="B89" t="s">
        <v>249</v>
      </c>
      <c r="C89" s="13" t="s">
        <v>53</v>
      </c>
      <c r="D89">
        <v>0.3266080567303174</v>
      </c>
      <c r="E89" t="s">
        <v>134</v>
      </c>
    </row>
    <row r="90" spans="1:5" x14ac:dyDescent="0.3">
      <c r="A90" s="2" t="s">
        <v>92</v>
      </c>
      <c r="B90" t="s">
        <v>249</v>
      </c>
      <c r="C90" s="13" t="s">
        <v>54</v>
      </c>
      <c r="D90">
        <v>0.19120941518219492</v>
      </c>
      <c r="E90" t="s">
        <v>134</v>
      </c>
    </row>
    <row r="91" spans="1:5" x14ac:dyDescent="0.3">
      <c r="A91" s="2" t="s">
        <v>92</v>
      </c>
      <c r="B91" t="s">
        <v>249</v>
      </c>
      <c r="C91" s="13" t="s">
        <v>55</v>
      </c>
      <c r="D91">
        <v>5.3228792344824652E-2</v>
      </c>
      <c r="E91" t="s">
        <v>134</v>
      </c>
    </row>
    <row r="92" spans="1:5" x14ac:dyDescent="0.3">
      <c r="A92" s="2" t="s">
        <v>92</v>
      </c>
      <c r="B92" t="s">
        <v>249</v>
      </c>
      <c r="C92" s="13" t="s">
        <v>56</v>
      </c>
      <c r="D92">
        <v>1.6770472895040374E-3</v>
      </c>
      <c r="E92" t="s">
        <v>134</v>
      </c>
    </row>
    <row r="93" spans="1:5" x14ac:dyDescent="0.3">
      <c r="A93" s="2" t="s">
        <v>92</v>
      </c>
      <c r="B93" t="s">
        <v>249</v>
      </c>
      <c r="C93" s="13" t="s">
        <v>57</v>
      </c>
      <c r="D93">
        <v>0</v>
      </c>
      <c r="E93" t="s">
        <v>134</v>
      </c>
    </row>
    <row r="94" spans="1:5" x14ac:dyDescent="0.3">
      <c r="A94" s="2" t="s">
        <v>92</v>
      </c>
      <c r="B94" t="s">
        <v>249</v>
      </c>
      <c r="C94" s="13" t="s">
        <v>58</v>
      </c>
      <c r="D94">
        <v>0</v>
      </c>
      <c r="E94" t="s">
        <v>134</v>
      </c>
    </row>
    <row r="95" spans="1:5" x14ac:dyDescent="0.3">
      <c r="A95" s="2" t="s">
        <v>92</v>
      </c>
      <c r="B95" t="s">
        <v>249</v>
      </c>
      <c r="C95" s="13" t="s">
        <v>59</v>
      </c>
      <c r="D95">
        <v>0</v>
      </c>
      <c r="E95" t="s">
        <v>134</v>
      </c>
    </row>
    <row r="96" spans="1:5" x14ac:dyDescent="0.3">
      <c r="A96" s="2" t="s">
        <v>92</v>
      </c>
      <c r="B96" t="s">
        <v>249</v>
      </c>
      <c r="C96" s="13" t="s">
        <v>60</v>
      </c>
      <c r="D96">
        <v>0</v>
      </c>
      <c r="E96" t="s">
        <v>134</v>
      </c>
    </row>
    <row r="97" spans="1:5" x14ac:dyDescent="0.3">
      <c r="A97" s="2" t="s">
        <v>92</v>
      </c>
      <c r="B97" t="s">
        <v>249</v>
      </c>
      <c r="C97" s="13" t="s">
        <v>61</v>
      </c>
      <c r="D97">
        <v>0</v>
      </c>
      <c r="E97" t="s">
        <v>134</v>
      </c>
    </row>
    <row r="98" spans="1:5" x14ac:dyDescent="0.3">
      <c r="A98" s="2" t="s">
        <v>92</v>
      </c>
      <c r="B98" t="s">
        <v>249</v>
      </c>
      <c r="C98" s="13" t="s">
        <v>82</v>
      </c>
      <c r="D98">
        <v>0</v>
      </c>
      <c r="E98" t="s">
        <v>134</v>
      </c>
    </row>
    <row r="99" spans="1:5" x14ac:dyDescent="0.3">
      <c r="A99" s="2" t="s">
        <v>93</v>
      </c>
      <c r="B99" t="s">
        <v>250</v>
      </c>
      <c r="C99" s="13" t="s">
        <v>154</v>
      </c>
      <c r="D99">
        <v>1.1554536082474227</v>
      </c>
      <c r="E99" t="s">
        <v>134</v>
      </c>
    </row>
    <row r="100" spans="1:5" x14ac:dyDescent="0.3">
      <c r="A100" s="2" t="s">
        <v>93</v>
      </c>
      <c r="B100" t="s">
        <v>250</v>
      </c>
      <c r="C100" s="13" t="s">
        <v>155</v>
      </c>
      <c r="D100">
        <v>1.1594819243986256</v>
      </c>
      <c r="E100" t="s">
        <v>134</v>
      </c>
    </row>
    <row r="101" spans="1:5" x14ac:dyDescent="0.3">
      <c r="A101" s="2" t="s">
        <v>93</v>
      </c>
      <c r="B101" t="s">
        <v>250</v>
      </c>
      <c r="C101" s="13" t="s">
        <v>156</v>
      </c>
      <c r="D101">
        <v>1.2116105841924398</v>
      </c>
      <c r="E101" t="s">
        <v>134</v>
      </c>
    </row>
    <row r="102" spans="1:5" x14ac:dyDescent="0.3">
      <c r="A102" s="2" t="s">
        <v>93</v>
      </c>
      <c r="B102" t="s">
        <v>250</v>
      </c>
      <c r="C102" s="13" t="s">
        <v>157</v>
      </c>
      <c r="D102">
        <v>1.2471928522336768</v>
      </c>
      <c r="E102" t="s">
        <v>134</v>
      </c>
    </row>
    <row r="103" spans="1:5" x14ac:dyDescent="0.3">
      <c r="A103" s="2" t="s">
        <v>93</v>
      </c>
      <c r="B103" t="s">
        <v>250</v>
      </c>
      <c r="C103" s="13" t="s">
        <v>158</v>
      </c>
      <c r="D103">
        <v>1.2250734020618557</v>
      </c>
      <c r="E103" t="s">
        <v>134</v>
      </c>
    </row>
    <row r="104" spans="1:5" x14ac:dyDescent="0.3">
      <c r="A104" s="2" t="s">
        <v>93</v>
      </c>
      <c r="B104" t="s">
        <v>250</v>
      </c>
      <c r="C104" s="13" t="s">
        <v>159</v>
      </c>
      <c r="D104">
        <v>1.2236000687285224</v>
      </c>
      <c r="E104" t="s">
        <v>134</v>
      </c>
    </row>
    <row r="105" spans="1:5" x14ac:dyDescent="0.3">
      <c r="A105" s="2" t="s">
        <v>93</v>
      </c>
      <c r="B105" t="s">
        <v>250</v>
      </c>
      <c r="C105" s="13" t="s">
        <v>160</v>
      </c>
      <c r="D105">
        <v>1.269471615120275</v>
      </c>
      <c r="E105" t="s">
        <v>134</v>
      </c>
    </row>
    <row r="106" spans="1:5" x14ac:dyDescent="0.3">
      <c r="A106" s="2" t="s">
        <v>93</v>
      </c>
      <c r="B106" t="s">
        <v>250</v>
      </c>
      <c r="C106" s="13" t="s">
        <v>161</v>
      </c>
      <c r="D106">
        <v>1.2459049484536082</v>
      </c>
      <c r="E106" t="s">
        <v>134</v>
      </c>
    </row>
    <row r="107" spans="1:5" x14ac:dyDescent="0.3">
      <c r="A107" s="2" t="s">
        <v>93</v>
      </c>
      <c r="B107" t="s">
        <v>250</v>
      </c>
      <c r="C107" s="13" t="s">
        <v>162</v>
      </c>
      <c r="D107">
        <v>1.1986987628865979</v>
      </c>
      <c r="E107" t="s">
        <v>134</v>
      </c>
    </row>
    <row r="108" spans="1:5" x14ac:dyDescent="0.3">
      <c r="A108" s="2" t="s">
        <v>93</v>
      </c>
      <c r="B108" t="s">
        <v>250</v>
      </c>
      <c r="C108" s="13" t="s">
        <v>48</v>
      </c>
      <c r="D108">
        <v>1.1830810996563574</v>
      </c>
      <c r="E108" t="s">
        <v>134</v>
      </c>
    </row>
    <row r="109" spans="1:5" x14ac:dyDescent="0.3">
      <c r="A109" s="2" t="s">
        <v>93</v>
      </c>
      <c r="B109" t="s">
        <v>250</v>
      </c>
      <c r="C109" s="13" t="s">
        <v>49</v>
      </c>
      <c r="D109">
        <v>1.2029348453608246</v>
      </c>
      <c r="E109" t="s">
        <v>134</v>
      </c>
    </row>
    <row r="110" spans="1:5" x14ac:dyDescent="0.3">
      <c r="A110" s="2" t="s">
        <v>93</v>
      </c>
      <c r="B110" t="s">
        <v>250</v>
      </c>
      <c r="C110" s="13" t="s">
        <v>50</v>
      </c>
      <c r="D110">
        <v>1.1969397250859108</v>
      </c>
      <c r="E110" t="s">
        <v>134</v>
      </c>
    </row>
    <row r="111" spans="1:5" x14ac:dyDescent="0.3">
      <c r="A111" s="2" t="s">
        <v>93</v>
      </c>
      <c r="B111" t="s">
        <v>250</v>
      </c>
      <c r="C111" s="13" t="s">
        <v>51</v>
      </c>
      <c r="D111">
        <v>1.1610441237113402</v>
      </c>
      <c r="E111" t="s">
        <v>134</v>
      </c>
    </row>
    <row r="112" spans="1:5" x14ac:dyDescent="0.3">
      <c r="A112" s="2" t="s">
        <v>93</v>
      </c>
      <c r="B112" t="s">
        <v>250</v>
      </c>
      <c r="C112" s="13" t="s">
        <v>52</v>
      </c>
      <c r="D112">
        <v>1.1242072852233675</v>
      </c>
      <c r="E112" t="s">
        <v>134</v>
      </c>
    </row>
    <row r="113" spans="1:5" x14ac:dyDescent="0.3">
      <c r="A113" s="2" t="s">
        <v>93</v>
      </c>
      <c r="B113" t="s">
        <v>250</v>
      </c>
      <c r="C113" s="13" t="s">
        <v>53</v>
      </c>
      <c r="D113">
        <v>1.073711408934708</v>
      </c>
      <c r="E113" t="s">
        <v>134</v>
      </c>
    </row>
    <row r="114" spans="1:5" x14ac:dyDescent="0.3">
      <c r="A114" s="2" t="s">
        <v>93</v>
      </c>
      <c r="B114" t="s">
        <v>250</v>
      </c>
      <c r="C114" s="13" t="s">
        <v>54</v>
      </c>
      <c r="D114">
        <v>1.0144912714776633</v>
      </c>
      <c r="E114" t="s">
        <v>134</v>
      </c>
    </row>
    <row r="115" spans="1:5" x14ac:dyDescent="0.3">
      <c r="A115" s="2" t="s">
        <v>93</v>
      </c>
      <c r="B115" t="s">
        <v>250</v>
      </c>
      <c r="C115" s="13" t="s">
        <v>55</v>
      </c>
      <c r="D115">
        <v>0.96214570446735392</v>
      </c>
      <c r="E115" t="s">
        <v>134</v>
      </c>
    </row>
    <row r="116" spans="1:5" x14ac:dyDescent="0.3">
      <c r="A116" s="2" t="s">
        <v>93</v>
      </c>
      <c r="B116" t="s">
        <v>250</v>
      </c>
      <c r="C116" s="13" t="s">
        <v>56</v>
      </c>
      <c r="D116">
        <v>0.94084206185567021</v>
      </c>
      <c r="E116" t="s">
        <v>134</v>
      </c>
    </row>
    <row r="117" spans="1:5" x14ac:dyDescent="0.3">
      <c r="A117" s="2" t="s">
        <v>93</v>
      </c>
      <c r="B117" t="s">
        <v>250</v>
      </c>
      <c r="C117" s="13" t="s">
        <v>57</v>
      </c>
      <c r="D117">
        <v>0.92393993127147767</v>
      </c>
      <c r="E117" t="s">
        <v>134</v>
      </c>
    </row>
    <row r="118" spans="1:5" x14ac:dyDescent="0.3">
      <c r="A118" s="2" t="s">
        <v>93</v>
      </c>
      <c r="B118" t="s">
        <v>250</v>
      </c>
      <c r="C118" s="13" t="s">
        <v>58</v>
      </c>
      <c r="D118">
        <v>0.9992430927835052</v>
      </c>
      <c r="E118" t="s">
        <v>134</v>
      </c>
    </row>
    <row r="119" spans="1:5" x14ac:dyDescent="0.3">
      <c r="A119" s="2" t="s">
        <v>93</v>
      </c>
      <c r="B119" t="s">
        <v>250</v>
      </c>
      <c r="C119" s="13" t="s">
        <v>59</v>
      </c>
      <c r="D119">
        <v>1.0121810996563574</v>
      </c>
      <c r="E119" t="s">
        <v>134</v>
      </c>
    </row>
    <row r="120" spans="1:5" x14ac:dyDescent="0.3">
      <c r="A120" s="2" t="s">
        <v>93</v>
      </c>
      <c r="B120" t="s">
        <v>250</v>
      </c>
      <c r="C120" s="13" t="s">
        <v>60</v>
      </c>
      <c r="D120">
        <v>1.0649843986254295</v>
      </c>
      <c r="E120" t="s">
        <v>134</v>
      </c>
    </row>
    <row r="121" spans="1:5" x14ac:dyDescent="0.3">
      <c r="A121" s="2" t="s">
        <v>93</v>
      </c>
      <c r="B121" t="s">
        <v>250</v>
      </c>
      <c r="C121" s="13" t="s">
        <v>61</v>
      </c>
      <c r="D121">
        <v>1.0855740206185567</v>
      </c>
      <c r="E121" t="s">
        <v>134</v>
      </c>
    </row>
    <row r="122" spans="1:5" x14ac:dyDescent="0.3">
      <c r="A122" s="2" t="s">
        <v>93</v>
      </c>
      <c r="B122" t="s">
        <v>250</v>
      </c>
      <c r="C122" s="13" t="s">
        <v>82</v>
      </c>
      <c r="D122">
        <v>1.1591992439862542</v>
      </c>
      <c r="E122" t="s">
        <v>134</v>
      </c>
    </row>
    <row r="123" spans="1:5" x14ac:dyDescent="0.3">
      <c r="A123" s="2" t="s">
        <v>93</v>
      </c>
      <c r="B123" t="s">
        <v>188</v>
      </c>
      <c r="C123" s="13" t="s">
        <v>154</v>
      </c>
      <c r="D123">
        <v>0.81452950859106532</v>
      </c>
      <c r="E123" t="s">
        <v>134</v>
      </c>
    </row>
    <row r="124" spans="1:5" x14ac:dyDescent="0.3">
      <c r="A124" s="2" t="s">
        <v>93</v>
      </c>
      <c r="B124" t="s">
        <v>188</v>
      </c>
      <c r="C124" s="13" t="s">
        <v>155</v>
      </c>
      <c r="D124">
        <v>0.81143067353951903</v>
      </c>
      <c r="E124" t="s">
        <v>134</v>
      </c>
    </row>
    <row r="125" spans="1:5" x14ac:dyDescent="0.3">
      <c r="A125" s="2" t="s">
        <v>93</v>
      </c>
      <c r="B125" t="s">
        <v>188</v>
      </c>
      <c r="C125" s="13" t="s">
        <v>156</v>
      </c>
      <c r="D125">
        <v>0.84421278694158086</v>
      </c>
      <c r="E125" t="s">
        <v>134</v>
      </c>
    </row>
    <row r="126" spans="1:5" x14ac:dyDescent="0.3">
      <c r="A126" s="2" t="s">
        <v>93</v>
      </c>
      <c r="B126" t="s">
        <v>188</v>
      </c>
      <c r="C126" s="13" t="s">
        <v>157</v>
      </c>
      <c r="D126">
        <v>0.83288927835051541</v>
      </c>
      <c r="E126" t="s">
        <v>134</v>
      </c>
    </row>
    <row r="127" spans="1:5" x14ac:dyDescent="0.3">
      <c r="A127" s="2" t="s">
        <v>93</v>
      </c>
      <c r="B127" t="s">
        <v>188</v>
      </c>
      <c r="C127" s="13" t="s">
        <v>158</v>
      </c>
      <c r="D127">
        <v>0.79513197250859102</v>
      </c>
      <c r="E127" t="s">
        <v>134</v>
      </c>
    </row>
    <row r="128" spans="1:5" x14ac:dyDescent="0.3">
      <c r="A128" s="2" t="s">
        <v>93</v>
      </c>
      <c r="B128" t="s">
        <v>188</v>
      </c>
      <c r="C128" s="13" t="s">
        <v>159</v>
      </c>
      <c r="D128">
        <v>0.73662993127147769</v>
      </c>
      <c r="E128" t="s">
        <v>134</v>
      </c>
    </row>
    <row r="129" spans="1:5" x14ac:dyDescent="0.3">
      <c r="A129" s="2" t="s">
        <v>93</v>
      </c>
      <c r="B129" t="s">
        <v>188</v>
      </c>
      <c r="C129" s="13" t="s">
        <v>160</v>
      </c>
      <c r="D129">
        <v>0.68633991752577317</v>
      </c>
      <c r="E129" t="s">
        <v>134</v>
      </c>
    </row>
    <row r="130" spans="1:5" x14ac:dyDescent="0.3">
      <c r="A130" s="2" t="s">
        <v>93</v>
      </c>
      <c r="B130" t="s">
        <v>188</v>
      </c>
      <c r="C130" s="13" t="s">
        <v>161</v>
      </c>
      <c r="D130">
        <v>0.67258568041237099</v>
      </c>
      <c r="E130" t="s">
        <v>134</v>
      </c>
    </row>
    <row r="131" spans="1:5" x14ac:dyDescent="0.3">
      <c r="A131" s="2" t="s">
        <v>93</v>
      </c>
      <c r="B131" t="s">
        <v>188</v>
      </c>
      <c r="C131" s="13" t="s">
        <v>162</v>
      </c>
      <c r="D131">
        <v>0.67914320962199315</v>
      </c>
      <c r="E131" t="s">
        <v>134</v>
      </c>
    </row>
    <row r="132" spans="1:5" x14ac:dyDescent="0.3">
      <c r="A132" s="2" t="s">
        <v>93</v>
      </c>
      <c r="B132" t="s">
        <v>188</v>
      </c>
      <c r="C132" s="13" t="s">
        <v>48</v>
      </c>
      <c r="D132">
        <v>0.64681216494845362</v>
      </c>
      <c r="E132" t="s">
        <v>134</v>
      </c>
    </row>
    <row r="133" spans="1:5" x14ac:dyDescent="0.3">
      <c r="A133" s="2" t="s">
        <v>93</v>
      </c>
      <c r="B133" t="s">
        <v>188</v>
      </c>
      <c r="C133" s="13" t="s">
        <v>49</v>
      </c>
      <c r="D133">
        <v>0.6391564054982819</v>
      </c>
      <c r="E133" t="s">
        <v>134</v>
      </c>
    </row>
    <row r="134" spans="1:5" x14ac:dyDescent="0.3">
      <c r="A134" s="2" t="s">
        <v>93</v>
      </c>
      <c r="B134" t="s">
        <v>188</v>
      </c>
      <c r="C134" s="13" t="s">
        <v>50</v>
      </c>
      <c r="D134">
        <v>0.62004957044673525</v>
      </c>
      <c r="E134" t="s">
        <v>134</v>
      </c>
    </row>
    <row r="135" spans="1:5" x14ac:dyDescent="0.3">
      <c r="A135" s="2" t="s">
        <v>93</v>
      </c>
      <c r="B135" t="s">
        <v>188</v>
      </c>
      <c r="C135" s="13" t="s">
        <v>51</v>
      </c>
      <c r="D135">
        <v>0.58305094845360816</v>
      </c>
      <c r="E135" t="s">
        <v>134</v>
      </c>
    </row>
    <row r="136" spans="1:5" x14ac:dyDescent="0.3">
      <c r="A136" s="2" t="s">
        <v>93</v>
      </c>
      <c r="B136" t="s">
        <v>188</v>
      </c>
      <c r="C136" s="13" t="s">
        <v>52</v>
      </c>
      <c r="D136">
        <v>0.55974878694158081</v>
      </c>
      <c r="E136" t="s">
        <v>134</v>
      </c>
    </row>
    <row r="137" spans="1:5" x14ac:dyDescent="0.3">
      <c r="A137" s="2" t="s">
        <v>93</v>
      </c>
      <c r="B137" t="s">
        <v>188</v>
      </c>
      <c r="C137" s="13" t="s">
        <v>53</v>
      </c>
      <c r="D137">
        <v>0.53390002749140886</v>
      </c>
      <c r="E137" t="s">
        <v>134</v>
      </c>
    </row>
    <row r="138" spans="1:5" x14ac:dyDescent="0.3">
      <c r="A138" s="2" t="s">
        <v>93</v>
      </c>
      <c r="B138" t="s">
        <v>188</v>
      </c>
      <c r="C138" s="13" t="s">
        <v>54</v>
      </c>
      <c r="D138">
        <v>0.53592149828178681</v>
      </c>
      <c r="E138" t="s">
        <v>134</v>
      </c>
    </row>
    <row r="139" spans="1:5" x14ac:dyDescent="0.3">
      <c r="A139" s="2" t="s">
        <v>93</v>
      </c>
      <c r="B139" t="s">
        <v>188</v>
      </c>
      <c r="C139" s="13" t="s">
        <v>55</v>
      </c>
      <c r="D139">
        <v>0.5546033470790378</v>
      </c>
      <c r="E139" t="s">
        <v>134</v>
      </c>
    </row>
    <row r="140" spans="1:5" x14ac:dyDescent="0.3">
      <c r="A140" s="2" t="s">
        <v>93</v>
      </c>
      <c r="B140" t="s">
        <v>188</v>
      </c>
      <c r="C140" s="13" t="s">
        <v>56</v>
      </c>
      <c r="D140">
        <v>0.56957863917525764</v>
      </c>
      <c r="E140" t="s">
        <v>134</v>
      </c>
    </row>
    <row r="141" spans="1:5" x14ac:dyDescent="0.3">
      <c r="A141" s="2" t="s">
        <v>93</v>
      </c>
      <c r="B141" t="s">
        <v>188</v>
      </c>
      <c r="C141" s="13" t="s">
        <v>57</v>
      </c>
      <c r="D141">
        <v>0.63400282474226788</v>
      </c>
      <c r="E141" t="s">
        <v>134</v>
      </c>
    </row>
    <row r="142" spans="1:5" x14ac:dyDescent="0.3">
      <c r="A142" s="2" t="s">
        <v>93</v>
      </c>
      <c r="B142" t="s">
        <v>188</v>
      </c>
      <c r="C142" s="13" t="s">
        <v>58</v>
      </c>
      <c r="D142">
        <v>0.67879354639175249</v>
      </c>
      <c r="E142" t="s">
        <v>134</v>
      </c>
    </row>
    <row r="143" spans="1:5" x14ac:dyDescent="0.3">
      <c r="A143" s="2" t="s">
        <v>93</v>
      </c>
      <c r="B143" t="s">
        <v>188</v>
      </c>
      <c r="C143" s="13" t="s">
        <v>59</v>
      </c>
      <c r="D143">
        <v>0.68514976632302393</v>
      </c>
      <c r="E143" t="s">
        <v>134</v>
      </c>
    </row>
    <row r="144" spans="1:5" x14ac:dyDescent="0.3">
      <c r="A144" s="2" t="s">
        <v>93</v>
      </c>
      <c r="B144" t="s">
        <v>188</v>
      </c>
      <c r="C144" s="13" t="s">
        <v>60</v>
      </c>
      <c r="D144">
        <v>0.75714885567010304</v>
      </c>
      <c r="E144" t="s">
        <v>134</v>
      </c>
    </row>
    <row r="145" spans="1:5" x14ac:dyDescent="0.3">
      <c r="A145" s="2" t="s">
        <v>93</v>
      </c>
      <c r="B145" t="s">
        <v>188</v>
      </c>
      <c r="C145" s="13" t="s">
        <v>61</v>
      </c>
      <c r="D145">
        <v>0.7993956666666665</v>
      </c>
      <c r="E145" t="s">
        <v>134</v>
      </c>
    </row>
    <row r="146" spans="1:5" x14ac:dyDescent="0.3">
      <c r="A146" s="2" t="s">
        <v>93</v>
      </c>
      <c r="B146" t="s">
        <v>188</v>
      </c>
      <c r="C146" s="13" t="s">
        <v>82</v>
      </c>
      <c r="D146">
        <v>0.83346198625429557</v>
      </c>
      <c r="E146" t="s">
        <v>134</v>
      </c>
    </row>
    <row r="147" spans="1:5" x14ac:dyDescent="0.3">
      <c r="A147" s="2" t="s">
        <v>93</v>
      </c>
      <c r="B147" t="s">
        <v>189</v>
      </c>
      <c r="C147" s="13" t="s">
        <v>154</v>
      </c>
      <c r="D147">
        <v>1.3158176494845359</v>
      </c>
      <c r="E147" t="s">
        <v>134</v>
      </c>
    </row>
    <row r="148" spans="1:5" x14ac:dyDescent="0.3">
      <c r="A148" s="2" t="s">
        <v>93</v>
      </c>
      <c r="B148" t="s">
        <v>189</v>
      </c>
      <c r="C148" s="13" t="s">
        <v>155</v>
      </c>
      <c r="D148">
        <v>1.3528322474226804</v>
      </c>
      <c r="E148" t="s">
        <v>134</v>
      </c>
    </row>
    <row r="149" spans="1:5" x14ac:dyDescent="0.3">
      <c r="A149" s="2" t="s">
        <v>93</v>
      </c>
      <c r="B149" t="s">
        <v>189</v>
      </c>
      <c r="C149" s="13" t="s">
        <v>156</v>
      </c>
      <c r="D149">
        <v>1.3852005773195877</v>
      </c>
      <c r="E149" t="s">
        <v>134</v>
      </c>
    </row>
    <row r="150" spans="1:5" x14ac:dyDescent="0.3">
      <c r="A150" s="2" t="s">
        <v>93</v>
      </c>
      <c r="B150" t="s">
        <v>189</v>
      </c>
      <c r="C150" s="13" t="s">
        <v>157</v>
      </c>
      <c r="D150">
        <v>1.4454283711340206</v>
      </c>
      <c r="E150" t="s">
        <v>134</v>
      </c>
    </row>
    <row r="151" spans="1:5" x14ac:dyDescent="0.3">
      <c r="A151" s="2" t="s">
        <v>93</v>
      </c>
      <c r="B151" t="s">
        <v>189</v>
      </c>
      <c r="C151" s="13" t="s">
        <v>158</v>
      </c>
      <c r="D151">
        <v>1.4943879587628865</v>
      </c>
      <c r="E151" t="s">
        <v>134</v>
      </c>
    </row>
    <row r="152" spans="1:5" x14ac:dyDescent="0.3">
      <c r="A152" s="2" t="s">
        <v>93</v>
      </c>
      <c r="B152" t="s">
        <v>189</v>
      </c>
      <c r="C152" s="13" t="s">
        <v>159</v>
      </c>
      <c r="D152">
        <v>1.5540264742268042</v>
      </c>
      <c r="E152" t="s">
        <v>134</v>
      </c>
    </row>
    <row r="153" spans="1:5" x14ac:dyDescent="0.3">
      <c r="A153" s="2" t="s">
        <v>93</v>
      </c>
      <c r="B153" t="s">
        <v>189</v>
      </c>
      <c r="C153" s="13" t="s">
        <v>160</v>
      </c>
      <c r="D153">
        <v>1.5727851546391751</v>
      </c>
      <c r="E153" t="s">
        <v>134</v>
      </c>
    </row>
    <row r="154" spans="1:5" x14ac:dyDescent="0.3">
      <c r="A154" s="2" t="s">
        <v>93</v>
      </c>
      <c r="B154" t="s">
        <v>189</v>
      </c>
      <c r="C154" s="13" t="s">
        <v>161</v>
      </c>
      <c r="D154">
        <v>1.5573128247422681</v>
      </c>
      <c r="E154" t="s">
        <v>134</v>
      </c>
    </row>
    <row r="155" spans="1:5" x14ac:dyDescent="0.3">
      <c r="A155" s="2" t="s">
        <v>93</v>
      </c>
      <c r="B155" t="s">
        <v>189</v>
      </c>
      <c r="C155" s="13" t="s">
        <v>162</v>
      </c>
      <c r="D155">
        <v>1.5857520000000001</v>
      </c>
      <c r="E155" t="s">
        <v>134</v>
      </c>
    </row>
    <row r="156" spans="1:5" x14ac:dyDescent="0.3">
      <c r="A156" s="2" t="s">
        <v>93</v>
      </c>
      <c r="B156" t="s">
        <v>189</v>
      </c>
      <c r="C156" s="13" t="s">
        <v>48</v>
      </c>
      <c r="D156">
        <v>1.524982680412371</v>
      </c>
      <c r="E156" t="s">
        <v>134</v>
      </c>
    </row>
    <row r="157" spans="1:5" x14ac:dyDescent="0.3">
      <c r="A157" s="2" t="s">
        <v>93</v>
      </c>
      <c r="B157" t="s">
        <v>189</v>
      </c>
      <c r="C157" s="13" t="s">
        <v>49</v>
      </c>
      <c r="D157">
        <v>1.5130860206185566</v>
      </c>
      <c r="E157" t="s">
        <v>134</v>
      </c>
    </row>
    <row r="158" spans="1:5" x14ac:dyDescent="0.3">
      <c r="A158" s="2" t="s">
        <v>93</v>
      </c>
      <c r="B158" t="s">
        <v>189</v>
      </c>
      <c r="C158" s="13" t="s">
        <v>50</v>
      </c>
      <c r="D158">
        <v>1.4689154639175257</v>
      </c>
      <c r="E158" t="s">
        <v>134</v>
      </c>
    </row>
    <row r="159" spans="1:5" x14ac:dyDescent="0.3">
      <c r="A159" s="2" t="s">
        <v>93</v>
      </c>
      <c r="B159" t="s">
        <v>189</v>
      </c>
      <c r="C159" s="13" t="s">
        <v>51</v>
      </c>
      <c r="D159">
        <v>1.422855587628866</v>
      </c>
      <c r="E159" t="s">
        <v>134</v>
      </c>
    </row>
    <row r="160" spans="1:5" x14ac:dyDescent="0.3">
      <c r="A160" s="2" t="s">
        <v>93</v>
      </c>
      <c r="B160" t="s">
        <v>189</v>
      </c>
      <c r="C160" s="13" t="s">
        <v>52</v>
      </c>
      <c r="D160">
        <v>1.3067413608247422</v>
      </c>
      <c r="E160" t="s">
        <v>134</v>
      </c>
    </row>
    <row r="161" spans="1:5" x14ac:dyDescent="0.3">
      <c r="A161" s="2" t="s">
        <v>93</v>
      </c>
      <c r="B161" t="s">
        <v>189</v>
      </c>
      <c r="C161" s="13" t="s">
        <v>53</v>
      </c>
      <c r="D161">
        <v>1.2924222680412369</v>
      </c>
      <c r="E161" t="s">
        <v>134</v>
      </c>
    </row>
    <row r="162" spans="1:5" x14ac:dyDescent="0.3">
      <c r="A162" s="2" t="s">
        <v>93</v>
      </c>
      <c r="B162" t="s">
        <v>189</v>
      </c>
      <c r="C162" s="13" t="s">
        <v>54</v>
      </c>
      <c r="D162">
        <v>1.3059150515463918</v>
      </c>
      <c r="E162" t="s">
        <v>134</v>
      </c>
    </row>
    <row r="163" spans="1:5" x14ac:dyDescent="0.3">
      <c r="A163" s="2" t="s">
        <v>93</v>
      </c>
      <c r="B163" t="s">
        <v>189</v>
      </c>
      <c r="C163" s="13" t="s">
        <v>55</v>
      </c>
      <c r="D163">
        <v>1.2448433814432991</v>
      </c>
      <c r="E163" t="s">
        <v>134</v>
      </c>
    </row>
    <row r="164" spans="1:5" x14ac:dyDescent="0.3">
      <c r="A164" s="2" t="s">
        <v>93</v>
      </c>
      <c r="B164" t="s">
        <v>189</v>
      </c>
      <c r="C164" s="13" t="s">
        <v>56</v>
      </c>
      <c r="D164">
        <v>1.2339436701030928</v>
      </c>
      <c r="E164" t="s">
        <v>134</v>
      </c>
    </row>
    <row r="165" spans="1:5" x14ac:dyDescent="0.3">
      <c r="A165" s="2" t="s">
        <v>93</v>
      </c>
      <c r="B165" t="s">
        <v>189</v>
      </c>
      <c r="C165" s="13" t="s">
        <v>57</v>
      </c>
      <c r="D165">
        <v>1.2063202474226802</v>
      </c>
      <c r="E165" t="s">
        <v>134</v>
      </c>
    </row>
    <row r="166" spans="1:5" x14ac:dyDescent="0.3">
      <c r="A166" s="2" t="s">
        <v>93</v>
      </c>
      <c r="B166" t="s">
        <v>189</v>
      </c>
      <c r="C166" s="13" t="s">
        <v>58</v>
      </c>
      <c r="D166">
        <v>1.2120947628865979</v>
      </c>
      <c r="E166" t="s">
        <v>134</v>
      </c>
    </row>
    <row r="167" spans="1:5" x14ac:dyDescent="0.3">
      <c r="A167" s="2" t="s">
        <v>93</v>
      </c>
      <c r="B167" t="s">
        <v>189</v>
      </c>
      <c r="C167" s="13" t="s">
        <v>59</v>
      </c>
      <c r="D167">
        <v>1.2432638350515464</v>
      </c>
      <c r="E167" t="s">
        <v>134</v>
      </c>
    </row>
    <row r="168" spans="1:5" x14ac:dyDescent="0.3">
      <c r="A168" s="2" t="s">
        <v>93</v>
      </c>
      <c r="B168" t="s">
        <v>189</v>
      </c>
      <c r="C168" s="13" t="s">
        <v>60</v>
      </c>
      <c r="D168">
        <v>1.3503595051546389</v>
      </c>
      <c r="E168" t="s">
        <v>134</v>
      </c>
    </row>
    <row r="169" spans="1:5" x14ac:dyDescent="0.3">
      <c r="A169" s="2" t="s">
        <v>93</v>
      </c>
      <c r="B169" t="s">
        <v>189</v>
      </c>
      <c r="C169" s="13" t="s">
        <v>61</v>
      </c>
      <c r="D169">
        <v>1.3358398350515464</v>
      </c>
      <c r="E169" t="s">
        <v>134</v>
      </c>
    </row>
    <row r="170" spans="1:5" x14ac:dyDescent="0.3">
      <c r="A170" s="2" t="s">
        <v>93</v>
      </c>
      <c r="B170" t="s">
        <v>189</v>
      </c>
      <c r="C170" s="13" t="s">
        <v>82</v>
      </c>
      <c r="D170">
        <v>1.3663307216494844</v>
      </c>
      <c r="E170" t="s">
        <v>134</v>
      </c>
    </row>
    <row r="171" spans="1:5" x14ac:dyDescent="0.3">
      <c r="A171" s="2" t="s">
        <v>93</v>
      </c>
      <c r="B171" t="s">
        <v>249</v>
      </c>
      <c r="C171" s="13" t="s">
        <v>154</v>
      </c>
      <c r="D171">
        <v>0.21930294158075603</v>
      </c>
      <c r="E171" t="s">
        <v>134</v>
      </c>
    </row>
    <row r="172" spans="1:5" x14ac:dyDescent="0.3">
      <c r="A172" s="2" t="s">
        <v>93</v>
      </c>
      <c r="B172" t="s">
        <v>249</v>
      </c>
      <c r="C172" s="13" t="s">
        <v>155</v>
      </c>
      <c r="D172">
        <v>0.2254720412371134</v>
      </c>
      <c r="E172" t="s">
        <v>134</v>
      </c>
    </row>
    <row r="173" spans="1:5" x14ac:dyDescent="0.3">
      <c r="A173" s="2" t="s">
        <v>93</v>
      </c>
      <c r="B173" t="s">
        <v>249</v>
      </c>
      <c r="C173" s="13" t="s">
        <v>156</v>
      </c>
      <c r="D173">
        <v>0.23086676288659796</v>
      </c>
      <c r="E173" t="s">
        <v>134</v>
      </c>
    </row>
    <row r="174" spans="1:5" x14ac:dyDescent="0.3">
      <c r="A174" s="2" t="s">
        <v>93</v>
      </c>
      <c r="B174" t="s">
        <v>249</v>
      </c>
      <c r="C174" s="13" t="s">
        <v>157</v>
      </c>
      <c r="D174">
        <v>0.2409047285223368</v>
      </c>
      <c r="E174" t="s">
        <v>134</v>
      </c>
    </row>
    <row r="175" spans="1:5" x14ac:dyDescent="0.3">
      <c r="A175" s="2" t="s">
        <v>93</v>
      </c>
      <c r="B175" t="s">
        <v>249</v>
      </c>
      <c r="C175" s="13" t="s">
        <v>158</v>
      </c>
      <c r="D175">
        <v>0.24906465979381442</v>
      </c>
      <c r="E175" t="s">
        <v>134</v>
      </c>
    </row>
    <row r="176" spans="1:5" x14ac:dyDescent="0.3">
      <c r="A176" s="2" t="s">
        <v>93</v>
      </c>
      <c r="B176" t="s">
        <v>249</v>
      </c>
      <c r="C176" s="13" t="s">
        <v>159</v>
      </c>
      <c r="D176">
        <v>0.25900441237113409</v>
      </c>
      <c r="E176" t="s">
        <v>134</v>
      </c>
    </row>
    <row r="177" spans="1:5" x14ac:dyDescent="0.3">
      <c r="A177" s="2" t="s">
        <v>93</v>
      </c>
      <c r="B177" t="s">
        <v>249</v>
      </c>
      <c r="C177" s="13" t="s">
        <v>160</v>
      </c>
      <c r="D177">
        <v>0.26213085910652917</v>
      </c>
      <c r="E177" t="s">
        <v>134</v>
      </c>
    </row>
    <row r="178" spans="1:5" x14ac:dyDescent="0.3">
      <c r="A178" s="2" t="s">
        <v>93</v>
      </c>
      <c r="B178" t="s">
        <v>249</v>
      </c>
      <c r="C178" s="13" t="s">
        <v>161</v>
      </c>
      <c r="D178">
        <v>0.2595521374570447</v>
      </c>
      <c r="E178" t="s">
        <v>134</v>
      </c>
    </row>
    <row r="179" spans="1:5" x14ac:dyDescent="0.3">
      <c r="A179" s="2" t="s">
        <v>93</v>
      </c>
      <c r="B179" t="s">
        <v>249</v>
      </c>
      <c r="C179" s="13" t="s">
        <v>162</v>
      </c>
      <c r="D179">
        <v>0.26429200000000003</v>
      </c>
      <c r="E179" t="s">
        <v>134</v>
      </c>
    </row>
    <row r="180" spans="1:5" x14ac:dyDescent="0.3">
      <c r="A180" s="2" t="s">
        <v>93</v>
      </c>
      <c r="B180" t="s">
        <v>249</v>
      </c>
      <c r="C180" s="13" t="s">
        <v>48</v>
      </c>
      <c r="D180">
        <v>0.25416378006872853</v>
      </c>
      <c r="E180" t="s">
        <v>134</v>
      </c>
    </row>
    <row r="181" spans="1:5" x14ac:dyDescent="0.3">
      <c r="A181" s="2" t="s">
        <v>93</v>
      </c>
      <c r="B181" t="s">
        <v>249</v>
      </c>
      <c r="C181" s="13" t="s">
        <v>49</v>
      </c>
      <c r="D181">
        <v>0.25218100343642613</v>
      </c>
      <c r="E181" t="s">
        <v>134</v>
      </c>
    </row>
    <row r="182" spans="1:5" x14ac:dyDescent="0.3">
      <c r="A182" s="2" t="s">
        <v>93</v>
      </c>
      <c r="B182" t="s">
        <v>249</v>
      </c>
      <c r="C182" s="13" t="s">
        <v>50</v>
      </c>
      <c r="D182">
        <v>0.24481924398625432</v>
      </c>
      <c r="E182" t="s">
        <v>134</v>
      </c>
    </row>
    <row r="183" spans="1:5" x14ac:dyDescent="0.3">
      <c r="A183" s="2" t="s">
        <v>93</v>
      </c>
      <c r="B183" t="s">
        <v>249</v>
      </c>
      <c r="C183" s="13" t="s">
        <v>51</v>
      </c>
      <c r="D183">
        <v>0.23714259793814435</v>
      </c>
      <c r="E183" t="s">
        <v>134</v>
      </c>
    </row>
    <row r="184" spans="1:5" x14ac:dyDescent="0.3">
      <c r="A184" s="2" t="s">
        <v>93</v>
      </c>
      <c r="B184" t="s">
        <v>249</v>
      </c>
      <c r="C184" s="13" t="s">
        <v>52</v>
      </c>
      <c r="D184">
        <v>0.21779022680412374</v>
      </c>
      <c r="E184" t="s">
        <v>134</v>
      </c>
    </row>
    <row r="185" spans="1:5" x14ac:dyDescent="0.3">
      <c r="A185" s="2" t="s">
        <v>93</v>
      </c>
      <c r="B185" t="s">
        <v>249</v>
      </c>
      <c r="C185" s="13" t="s">
        <v>53</v>
      </c>
      <c r="D185">
        <v>0.21540371134020619</v>
      </c>
      <c r="E185" t="s">
        <v>134</v>
      </c>
    </row>
    <row r="186" spans="1:5" x14ac:dyDescent="0.3">
      <c r="A186" s="2" t="s">
        <v>93</v>
      </c>
      <c r="B186" t="s">
        <v>249</v>
      </c>
      <c r="C186" s="13" t="s">
        <v>54</v>
      </c>
      <c r="D186">
        <v>0.21765250859106533</v>
      </c>
      <c r="E186" t="s">
        <v>134</v>
      </c>
    </row>
    <row r="187" spans="1:5" x14ac:dyDescent="0.3">
      <c r="A187" s="2" t="s">
        <v>93</v>
      </c>
      <c r="B187" t="s">
        <v>249</v>
      </c>
      <c r="C187" s="13" t="s">
        <v>55</v>
      </c>
      <c r="D187">
        <v>0.20747389690721652</v>
      </c>
      <c r="E187" t="s">
        <v>134</v>
      </c>
    </row>
    <row r="188" spans="1:5" x14ac:dyDescent="0.3">
      <c r="A188" s="2" t="s">
        <v>93</v>
      </c>
      <c r="B188" t="s">
        <v>249</v>
      </c>
      <c r="C188" s="13" t="s">
        <v>56</v>
      </c>
      <c r="D188">
        <v>0.20565727835051548</v>
      </c>
      <c r="E188" t="s">
        <v>134</v>
      </c>
    </row>
    <row r="189" spans="1:5" x14ac:dyDescent="0.3">
      <c r="A189" s="2" t="s">
        <v>93</v>
      </c>
      <c r="B189" t="s">
        <v>249</v>
      </c>
      <c r="C189" s="13" t="s">
        <v>57</v>
      </c>
      <c r="D189">
        <v>0.20105337457044672</v>
      </c>
      <c r="E189" t="s">
        <v>134</v>
      </c>
    </row>
    <row r="190" spans="1:5" x14ac:dyDescent="0.3">
      <c r="A190" s="2" t="s">
        <v>93</v>
      </c>
      <c r="B190" t="s">
        <v>249</v>
      </c>
      <c r="C190" s="13" t="s">
        <v>58</v>
      </c>
      <c r="D190">
        <v>0.20201579381443302</v>
      </c>
      <c r="E190" t="s">
        <v>134</v>
      </c>
    </row>
    <row r="191" spans="1:5" x14ac:dyDescent="0.3">
      <c r="A191" s="2" t="s">
        <v>93</v>
      </c>
      <c r="B191" t="s">
        <v>249</v>
      </c>
      <c r="C191" s="13" t="s">
        <v>59</v>
      </c>
      <c r="D191">
        <v>0.20721063917525773</v>
      </c>
      <c r="E191" t="s">
        <v>134</v>
      </c>
    </row>
    <row r="192" spans="1:5" x14ac:dyDescent="0.3">
      <c r="A192" s="2" t="s">
        <v>93</v>
      </c>
      <c r="B192" t="s">
        <v>249</v>
      </c>
      <c r="C192" s="13" t="s">
        <v>60</v>
      </c>
      <c r="D192">
        <v>0.22505991752577317</v>
      </c>
      <c r="E192" t="s">
        <v>134</v>
      </c>
    </row>
    <row r="193" spans="1:5" x14ac:dyDescent="0.3">
      <c r="A193" s="2" t="s">
        <v>93</v>
      </c>
      <c r="B193" t="s">
        <v>249</v>
      </c>
      <c r="C193" s="13" t="s">
        <v>61</v>
      </c>
      <c r="D193">
        <v>0.22263997250859108</v>
      </c>
      <c r="E193" t="s">
        <v>134</v>
      </c>
    </row>
    <row r="194" spans="1:5" x14ac:dyDescent="0.3">
      <c r="A194" s="2" t="s">
        <v>93</v>
      </c>
      <c r="B194" t="s">
        <v>249</v>
      </c>
      <c r="C194" s="13" t="s">
        <v>82</v>
      </c>
      <c r="D194">
        <v>0.22772178694158077</v>
      </c>
      <c r="E194" t="s">
        <v>134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"/>
  <sheetViews>
    <sheetView workbookViewId="0">
      <selection activeCell="B11" sqref="B11"/>
    </sheetView>
  </sheetViews>
  <sheetFormatPr defaultColWidth="8.77734375" defaultRowHeight="14.4" x14ac:dyDescent="0.3"/>
  <cols>
    <col min="1" max="1" width="16.44140625" bestFit="1" customWidth="1"/>
    <col min="2" max="2" width="23.6640625" bestFit="1" customWidth="1"/>
  </cols>
  <sheetData>
    <row r="1" spans="1:3" x14ac:dyDescent="0.3">
      <c r="A1" s="1" t="s">
        <v>47</v>
      </c>
      <c r="B1" s="16" t="s">
        <v>147</v>
      </c>
      <c r="C1" s="1" t="s">
        <v>148</v>
      </c>
    </row>
    <row r="2" spans="1:3" x14ac:dyDescent="0.3">
      <c r="A2" t="s">
        <v>69</v>
      </c>
      <c r="B2" s="12" t="s">
        <v>67</v>
      </c>
      <c r="C2" t="s">
        <v>149</v>
      </c>
    </row>
    <row r="3" spans="1:3" x14ac:dyDescent="0.3">
      <c r="A3" t="s">
        <v>250</v>
      </c>
      <c r="B3" s="12">
        <v>0.4</v>
      </c>
      <c r="C3">
        <v>0.5</v>
      </c>
    </row>
    <row r="4" spans="1:3" x14ac:dyDescent="0.3">
      <c r="A4" t="s">
        <v>188</v>
      </c>
      <c r="B4" s="12">
        <v>0.25600000000000001</v>
      </c>
      <c r="C4">
        <v>0.2</v>
      </c>
    </row>
    <row r="5" spans="1:3" x14ac:dyDescent="0.3">
      <c r="A5" t="s">
        <v>189</v>
      </c>
      <c r="B5" s="12">
        <v>0.224</v>
      </c>
      <c r="C5">
        <v>0.2</v>
      </c>
    </row>
    <row r="6" spans="1:3" x14ac:dyDescent="0.3">
      <c r="A6" t="s">
        <v>249</v>
      </c>
      <c r="B6">
        <v>0.12</v>
      </c>
      <c r="C6">
        <v>0.1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6"/>
  <sheetViews>
    <sheetView workbookViewId="0">
      <selection activeCell="B1" sqref="B1:B1048576"/>
    </sheetView>
  </sheetViews>
  <sheetFormatPr defaultColWidth="8.77734375" defaultRowHeight="14.4" x14ac:dyDescent="0.3"/>
  <cols>
    <col min="1" max="1" width="12.6640625" bestFit="1" customWidth="1"/>
  </cols>
  <sheetData>
    <row r="1" spans="1:2" x14ac:dyDescent="0.3">
      <c r="A1" s="1" t="s">
        <v>63</v>
      </c>
      <c r="B1" s="1" t="s">
        <v>148</v>
      </c>
    </row>
    <row r="2" spans="1:2" x14ac:dyDescent="0.3">
      <c r="A2" t="s">
        <v>69</v>
      </c>
      <c r="B2" t="s">
        <v>149</v>
      </c>
    </row>
    <row r="3" spans="1:2" x14ac:dyDescent="0.3">
      <c r="A3" t="s">
        <v>154</v>
      </c>
      <c r="B3">
        <v>4.1667000000000003E-2</v>
      </c>
    </row>
    <row r="4" spans="1:2" x14ac:dyDescent="0.3">
      <c r="A4" t="s">
        <v>155</v>
      </c>
      <c r="B4">
        <v>4.1667000000000003E-2</v>
      </c>
    </row>
    <row r="5" spans="1:2" x14ac:dyDescent="0.3">
      <c r="A5" t="s">
        <v>156</v>
      </c>
      <c r="B5">
        <v>4.1667000000000003E-2</v>
      </c>
    </row>
    <row r="6" spans="1:2" x14ac:dyDescent="0.3">
      <c r="A6" t="s">
        <v>157</v>
      </c>
      <c r="B6">
        <v>4.1667000000000003E-2</v>
      </c>
    </row>
    <row r="7" spans="1:2" x14ac:dyDescent="0.3">
      <c r="A7" t="s">
        <v>158</v>
      </c>
      <c r="B7">
        <v>4.1667000000000003E-2</v>
      </c>
    </row>
    <row r="8" spans="1:2" x14ac:dyDescent="0.3">
      <c r="A8" t="s">
        <v>159</v>
      </c>
      <c r="B8">
        <v>4.1667000000000003E-2</v>
      </c>
    </row>
    <row r="9" spans="1:2" x14ac:dyDescent="0.3">
      <c r="A9" t="s">
        <v>160</v>
      </c>
      <c r="B9">
        <v>4.1667000000000003E-2</v>
      </c>
    </row>
    <row r="10" spans="1:2" x14ac:dyDescent="0.3">
      <c r="A10" t="s">
        <v>161</v>
      </c>
      <c r="B10">
        <v>4.1667000000000003E-2</v>
      </c>
    </row>
    <row r="11" spans="1:2" x14ac:dyDescent="0.3">
      <c r="A11" t="s">
        <v>162</v>
      </c>
      <c r="B11">
        <v>4.1667000000000003E-2</v>
      </c>
    </row>
    <row r="12" spans="1:2" x14ac:dyDescent="0.3">
      <c r="A12" t="s">
        <v>48</v>
      </c>
      <c r="B12">
        <v>4.1667000000000003E-2</v>
      </c>
    </row>
    <row r="13" spans="1:2" x14ac:dyDescent="0.3">
      <c r="A13" t="s">
        <v>49</v>
      </c>
      <c r="B13">
        <v>4.1667000000000003E-2</v>
      </c>
    </row>
    <row r="14" spans="1:2" x14ac:dyDescent="0.3">
      <c r="A14" t="s">
        <v>50</v>
      </c>
      <c r="B14">
        <v>4.1667000000000003E-2</v>
      </c>
    </row>
    <row r="15" spans="1:2" x14ac:dyDescent="0.3">
      <c r="A15" t="s">
        <v>51</v>
      </c>
      <c r="B15">
        <v>4.1667000000000003E-2</v>
      </c>
    </row>
    <row r="16" spans="1:2" x14ac:dyDescent="0.3">
      <c r="A16" t="s">
        <v>52</v>
      </c>
      <c r="B16">
        <v>4.1667000000000003E-2</v>
      </c>
    </row>
    <row r="17" spans="1:2" x14ac:dyDescent="0.3">
      <c r="A17" t="s">
        <v>53</v>
      </c>
      <c r="B17">
        <v>4.1667000000000003E-2</v>
      </c>
    </row>
    <row r="18" spans="1:2" x14ac:dyDescent="0.3">
      <c r="A18" t="s">
        <v>54</v>
      </c>
      <c r="B18">
        <v>4.1667000000000003E-2</v>
      </c>
    </row>
    <row r="19" spans="1:2" x14ac:dyDescent="0.3">
      <c r="A19" t="s">
        <v>55</v>
      </c>
      <c r="B19">
        <v>4.1667000000000003E-2</v>
      </c>
    </row>
    <row r="20" spans="1:2" x14ac:dyDescent="0.3">
      <c r="A20" t="s">
        <v>56</v>
      </c>
      <c r="B20">
        <v>4.1667000000000003E-2</v>
      </c>
    </row>
    <row r="21" spans="1:2" x14ac:dyDescent="0.3">
      <c r="A21" t="s">
        <v>57</v>
      </c>
      <c r="B21">
        <v>4.1667000000000003E-2</v>
      </c>
    </row>
    <row r="22" spans="1:2" x14ac:dyDescent="0.3">
      <c r="A22" t="s">
        <v>58</v>
      </c>
      <c r="B22">
        <v>4.1667000000000003E-2</v>
      </c>
    </row>
    <row r="23" spans="1:2" x14ac:dyDescent="0.3">
      <c r="A23" t="s">
        <v>59</v>
      </c>
      <c r="B23">
        <v>4.1667000000000003E-2</v>
      </c>
    </row>
    <row r="24" spans="1:2" x14ac:dyDescent="0.3">
      <c r="A24" t="s">
        <v>60</v>
      </c>
      <c r="B24">
        <v>4.1667000000000003E-2</v>
      </c>
    </row>
    <row r="25" spans="1:2" x14ac:dyDescent="0.3">
      <c r="A25" t="s">
        <v>61</v>
      </c>
      <c r="B25">
        <v>4.1667000000000003E-2</v>
      </c>
    </row>
    <row r="26" spans="1:2" x14ac:dyDescent="0.3">
      <c r="A26" t="s">
        <v>82</v>
      </c>
      <c r="B26" s="2">
        <f>1-SUM(B3:B25)</f>
        <v>4.1658999999999891E-2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18"/>
  <sheetViews>
    <sheetView zoomScale="110" zoomScaleNormal="110" workbookViewId="0">
      <selection activeCell="F23" sqref="F23"/>
    </sheetView>
  </sheetViews>
  <sheetFormatPr defaultColWidth="8.77734375" defaultRowHeight="14.4" x14ac:dyDescent="0.3"/>
  <cols>
    <col min="1" max="1" width="16" bestFit="1" customWidth="1"/>
    <col min="2" max="3" width="13.44140625" bestFit="1" customWidth="1"/>
    <col min="6" max="6" width="11.33203125" bestFit="1" customWidth="1"/>
    <col min="7" max="7" width="15.109375" bestFit="1" customWidth="1"/>
    <col min="8" max="8" width="15.33203125" bestFit="1" customWidth="1"/>
    <col min="9" max="9" width="9.44140625" bestFit="1" customWidth="1"/>
    <col min="10" max="10" width="13.109375" bestFit="1" customWidth="1"/>
    <col min="11" max="11" width="13.44140625" bestFit="1" customWidth="1"/>
    <col min="12" max="12" width="15.109375" bestFit="1" customWidth="1"/>
    <col min="13" max="13" width="19.33203125" bestFit="1" customWidth="1"/>
    <col min="15" max="15" width="11.44140625" bestFit="1" customWidth="1"/>
    <col min="16" max="16" width="9.109375" customWidth="1"/>
    <col min="18" max="18" width="14" bestFit="1" customWidth="1"/>
  </cols>
  <sheetData>
    <row r="1" spans="1:1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 t="s">
        <v>36</v>
      </c>
      <c r="H1" s="3" t="s">
        <v>6</v>
      </c>
      <c r="I1" s="3" t="s">
        <v>7</v>
      </c>
      <c r="J1" s="3" t="s">
        <v>212</v>
      </c>
      <c r="K1" s="3" t="s">
        <v>8</v>
      </c>
      <c r="L1" s="3" t="s">
        <v>22</v>
      </c>
      <c r="M1" s="3" t="s">
        <v>23</v>
      </c>
      <c r="N1" s="3" t="s">
        <v>9</v>
      </c>
      <c r="O1" s="3" t="s">
        <v>10</v>
      </c>
      <c r="P1" s="3" t="s">
        <v>213</v>
      </c>
      <c r="Q1" s="3" t="s">
        <v>214</v>
      </c>
      <c r="R1" s="3" t="s">
        <v>215</v>
      </c>
    </row>
    <row r="2" spans="1:18" x14ac:dyDescent="0.3">
      <c r="A2" t="s">
        <v>69</v>
      </c>
      <c r="B2" t="s">
        <v>65</v>
      </c>
      <c r="C2" t="s">
        <v>65</v>
      </c>
      <c r="D2" t="s">
        <v>70</v>
      </c>
      <c r="E2" t="s">
        <v>71</v>
      </c>
      <c r="F2" t="s">
        <v>72</v>
      </c>
      <c r="G2" s="2" t="s">
        <v>211</v>
      </c>
      <c r="H2" s="2" t="s">
        <v>71</v>
      </c>
      <c r="I2" s="2" t="s">
        <v>73</v>
      </c>
      <c r="J2" s="2" t="s">
        <v>211</v>
      </c>
      <c r="K2" s="2" t="s">
        <v>71</v>
      </c>
      <c r="L2" s="2" t="s">
        <v>75</v>
      </c>
      <c r="M2" s="2" t="s">
        <v>76</v>
      </c>
      <c r="N2" s="2" t="s">
        <v>66</v>
      </c>
      <c r="O2" s="2" t="s">
        <v>71</v>
      </c>
      <c r="P2" s="2" t="s">
        <v>145</v>
      </c>
      <c r="Q2" s="2" t="s">
        <v>145</v>
      </c>
      <c r="R2" s="2" t="s">
        <v>76</v>
      </c>
    </row>
    <row r="3" spans="1:18" x14ac:dyDescent="0.3">
      <c r="A3" t="s">
        <v>98</v>
      </c>
      <c r="B3" t="s">
        <v>102</v>
      </c>
      <c r="C3" t="s">
        <v>165</v>
      </c>
      <c r="D3" s="13">
        <v>2.4500000000000002</v>
      </c>
      <c r="E3" s="13" t="s">
        <v>96</v>
      </c>
      <c r="F3" s="46">
        <v>0</v>
      </c>
      <c r="G3" s="46">
        <v>0</v>
      </c>
      <c r="H3" s="2" t="s">
        <v>97</v>
      </c>
      <c r="I3" s="2">
        <v>0</v>
      </c>
      <c r="J3" s="2">
        <v>0</v>
      </c>
      <c r="K3" s="2" t="s">
        <v>166</v>
      </c>
      <c r="N3" s="2">
        <v>30</v>
      </c>
      <c r="O3" s="2" t="s">
        <v>153</v>
      </c>
      <c r="P3" s="2">
        <v>2018</v>
      </c>
      <c r="Q3" s="2">
        <v>2050</v>
      </c>
    </row>
    <row r="4" spans="1:18" x14ac:dyDescent="0.3">
      <c r="A4" t="s">
        <v>164</v>
      </c>
      <c r="B4" t="s">
        <v>165</v>
      </c>
      <c r="C4" t="s">
        <v>99</v>
      </c>
      <c r="D4" s="13">
        <v>0.4</v>
      </c>
      <c r="E4" s="13" t="s">
        <v>96</v>
      </c>
      <c r="F4" s="46">
        <v>0</v>
      </c>
      <c r="G4" s="46">
        <v>0</v>
      </c>
      <c r="H4" s="2"/>
      <c r="I4" s="2">
        <v>24</v>
      </c>
      <c r="J4" s="2">
        <v>0</v>
      </c>
      <c r="K4" s="2" t="s">
        <v>166</v>
      </c>
      <c r="N4" s="2">
        <v>30</v>
      </c>
      <c r="O4" s="2" t="s">
        <v>153</v>
      </c>
      <c r="P4" s="2">
        <v>2018</v>
      </c>
      <c r="Q4" s="2">
        <v>2050</v>
      </c>
    </row>
    <row r="5" spans="1:18" x14ac:dyDescent="0.3">
      <c r="A5" t="s">
        <v>169</v>
      </c>
      <c r="B5" t="s">
        <v>99</v>
      </c>
      <c r="C5" t="s">
        <v>171</v>
      </c>
      <c r="D5" s="13">
        <v>7</v>
      </c>
      <c r="E5" s="13" t="s">
        <v>96</v>
      </c>
      <c r="F5" s="46">
        <v>0</v>
      </c>
      <c r="G5" s="46">
        <v>0</v>
      </c>
      <c r="H5" s="2" t="s">
        <v>97</v>
      </c>
      <c r="I5" s="2">
        <v>2322.6</v>
      </c>
      <c r="J5" s="2">
        <v>0</v>
      </c>
      <c r="K5" s="2" t="s">
        <v>166</v>
      </c>
      <c r="N5" s="2">
        <v>30</v>
      </c>
      <c r="O5" s="2" t="s">
        <v>153</v>
      </c>
      <c r="P5" s="2">
        <v>2018</v>
      </c>
      <c r="Q5" s="2">
        <v>2050</v>
      </c>
    </row>
    <row r="6" spans="1:18" x14ac:dyDescent="0.3">
      <c r="A6" t="s">
        <v>170</v>
      </c>
      <c r="B6" s="13" t="s">
        <v>171</v>
      </c>
      <c r="C6" s="13" t="s">
        <v>101</v>
      </c>
      <c r="D6" s="13">
        <v>0</v>
      </c>
      <c r="E6" s="13" t="s">
        <v>153</v>
      </c>
      <c r="F6" s="46">
        <v>0</v>
      </c>
      <c r="G6" s="46">
        <v>0</v>
      </c>
      <c r="H6" s="2" t="s">
        <v>153</v>
      </c>
      <c r="I6" s="2">
        <v>0</v>
      </c>
      <c r="J6" s="2">
        <v>0</v>
      </c>
      <c r="K6" s="2" t="s">
        <v>166</v>
      </c>
      <c r="N6" s="2">
        <v>30</v>
      </c>
      <c r="O6" s="2" t="s">
        <v>153</v>
      </c>
      <c r="P6" s="2">
        <v>2018</v>
      </c>
      <c r="Q6" s="2">
        <v>2050</v>
      </c>
    </row>
    <row r="7" spans="1:18" x14ac:dyDescent="0.3">
      <c r="A7" t="s">
        <v>100</v>
      </c>
      <c r="B7" s="13" t="s">
        <v>101</v>
      </c>
      <c r="C7" s="13" t="s">
        <v>150</v>
      </c>
      <c r="D7" s="13">
        <v>0</v>
      </c>
      <c r="E7" s="13"/>
      <c r="F7" s="46">
        <v>0</v>
      </c>
      <c r="G7" s="46">
        <v>0</v>
      </c>
      <c r="H7" s="2"/>
      <c r="I7" s="2">
        <v>0</v>
      </c>
      <c r="J7" s="2">
        <v>0</v>
      </c>
      <c r="K7" s="2"/>
      <c r="N7" s="2">
        <v>30</v>
      </c>
      <c r="O7" s="2" t="s">
        <v>153</v>
      </c>
      <c r="P7" s="2">
        <v>2018</v>
      </c>
      <c r="Q7" s="2">
        <v>2050</v>
      </c>
    </row>
    <row r="8" spans="1:18" x14ac:dyDescent="0.3">
      <c r="A8" t="s">
        <v>168</v>
      </c>
      <c r="B8" s="13" t="s">
        <v>102</v>
      </c>
      <c r="C8" s="13" t="s">
        <v>165</v>
      </c>
      <c r="D8" s="13">
        <v>0</v>
      </c>
      <c r="E8" s="13" t="s">
        <v>153</v>
      </c>
      <c r="F8" s="13">
        <v>0</v>
      </c>
      <c r="G8" s="46">
        <v>0</v>
      </c>
      <c r="H8" s="2" t="s">
        <v>153</v>
      </c>
      <c r="I8" s="2">
        <v>0</v>
      </c>
      <c r="J8" s="2">
        <v>0</v>
      </c>
      <c r="K8" s="2" t="s">
        <v>166</v>
      </c>
      <c r="N8" s="2">
        <v>30</v>
      </c>
      <c r="O8" s="2" t="s">
        <v>153</v>
      </c>
      <c r="P8" s="2">
        <v>2018</v>
      </c>
      <c r="Q8" s="2">
        <v>2050</v>
      </c>
    </row>
    <row r="9" spans="1:18" x14ac:dyDescent="0.3">
      <c r="A9" t="s">
        <v>167</v>
      </c>
      <c r="B9" s="13" t="s">
        <v>99</v>
      </c>
      <c r="C9" s="13" t="s">
        <v>101</v>
      </c>
      <c r="D9" s="13">
        <v>0</v>
      </c>
      <c r="E9" s="13" t="s">
        <v>153</v>
      </c>
      <c r="F9" s="13">
        <v>0</v>
      </c>
      <c r="G9" s="46">
        <v>0</v>
      </c>
      <c r="H9" s="2" t="s">
        <v>153</v>
      </c>
      <c r="I9" s="2">
        <v>0</v>
      </c>
      <c r="J9" s="2">
        <v>0</v>
      </c>
      <c r="K9" s="2" t="s">
        <v>166</v>
      </c>
      <c r="N9" s="2">
        <v>30</v>
      </c>
      <c r="O9" s="2" t="s">
        <v>153</v>
      </c>
      <c r="P9" s="2">
        <v>2018</v>
      </c>
      <c r="Q9" s="2">
        <v>2050</v>
      </c>
    </row>
    <row r="10" spans="1:18" x14ac:dyDescent="0.3">
      <c r="A10" t="s">
        <v>218</v>
      </c>
      <c r="B10" s="13" t="s">
        <v>95</v>
      </c>
      <c r="C10" s="13" t="s">
        <v>172</v>
      </c>
      <c r="D10" s="13">
        <v>0</v>
      </c>
      <c r="E10" s="13"/>
      <c r="F10" s="13">
        <v>0.50697570000000003</v>
      </c>
      <c r="G10" s="46">
        <v>20</v>
      </c>
      <c r="H10" s="2"/>
      <c r="I10" s="2">
        <v>0</v>
      </c>
      <c r="J10" s="2">
        <v>0</v>
      </c>
      <c r="K10" s="2"/>
      <c r="L10" s="2"/>
      <c r="N10" s="2">
        <v>30</v>
      </c>
      <c r="O10" s="2" t="s">
        <v>153</v>
      </c>
      <c r="P10" s="2">
        <v>2018</v>
      </c>
      <c r="Q10" s="2">
        <v>2050</v>
      </c>
    </row>
    <row r="11" spans="1:18" x14ac:dyDescent="0.3">
      <c r="A11" t="s">
        <v>220</v>
      </c>
      <c r="B11" s="13" t="s">
        <v>115</v>
      </c>
      <c r="C11" s="13" t="s">
        <v>173</v>
      </c>
      <c r="D11" s="13">
        <v>0</v>
      </c>
      <c r="E11" s="13"/>
      <c r="F11" s="13">
        <v>0.37906770000000001</v>
      </c>
      <c r="G11" s="46">
        <v>20</v>
      </c>
      <c r="H11" s="2"/>
      <c r="I11" s="2">
        <v>0</v>
      </c>
      <c r="J11" s="2">
        <v>0</v>
      </c>
      <c r="K11" s="2"/>
      <c r="N11" s="2">
        <v>30</v>
      </c>
      <c r="O11" s="2" t="s">
        <v>153</v>
      </c>
      <c r="P11" s="2">
        <v>2018</v>
      </c>
      <c r="Q11" s="2">
        <v>2050</v>
      </c>
    </row>
    <row r="12" spans="1:18" x14ac:dyDescent="0.3">
      <c r="A12" t="s">
        <v>219</v>
      </c>
      <c r="B12" s="13" t="s">
        <v>91</v>
      </c>
      <c r="C12" s="13" t="s">
        <v>174</v>
      </c>
      <c r="D12" s="13">
        <v>0</v>
      </c>
      <c r="E12" s="13"/>
      <c r="F12" s="13">
        <v>0.28218300000000002</v>
      </c>
      <c r="G12" s="46">
        <v>20</v>
      </c>
      <c r="H12" s="2"/>
      <c r="I12" s="2">
        <v>0</v>
      </c>
      <c r="J12" s="2">
        <v>0</v>
      </c>
      <c r="K12" s="2"/>
      <c r="N12" s="2">
        <v>30</v>
      </c>
      <c r="O12" s="2" t="s">
        <v>153</v>
      </c>
      <c r="P12" s="2">
        <v>2018</v>
      </c>
      <c r="Q12" s="2">
        <v>2050</v>
      </c>
    </row>
    <row r="13" spans="1:18" x14ac:dyDescent="0.3">
      <c r="A13" t="s">
        <v>221</v>
      </c>
      <c r="B13" s="13" t="s">
        <v>95</v>
      </c>
      <c r="C13" s="13" t="s">
        <v>172</v>
      </c>
      <c r="D13" s="13">
        <v>0</v>
      </c>
      <c r="E13" s="13"/>
      <c r="F13" s="13">
        <v>0</v>
      </c>
      <c r="G13" s="46">
        <v>0</v>
      </c>
      <c r="H13" s="2"/>
      <c r="I13" s="2">
        <v>0</v>
      </c>
      <c r="J13" s="2">
        <v>0</v>
      </c>
      <c r="K13" s="2"/>
      <c r="L13" s="2"/>
      <c r="N13" s="2">
        <v>30</v>
      </c>
      <c r="O13" s="2" t="s">
        <v>153</v>
      </c>
      <c r="P13" s="2">
        <v>2018</v>
      </c>
      <c r="Q13" s="2">
        <v>2050</v>
      </c>
    </row>
    <row r="14" spans="1:18" x14ac:dyDescent="0.3">
      <c r="A14" t="s">
        <v>222</v>
      </c>
      <c r="B14" t="s">
        <v>115</v>
      </c>
      <c r="C14" t="s">
        <v>173</v>
      </c>
      <c r="D14" s="13">
        <v>0</v>
      </c>
      <c r="E14" s="13"/>
      <c r="F14" s="13">
        <v>0</v>
      </c>
      <c r="G14" s="46">
        <v>0</v>
      </c>
      <c r="H14" s="2"/>
      <c r="I14" s="2">
        <v>0</v>
      </c>
      <c r="J14" s="2">
        <v>0</v>
      </c>
      <c r="K14" s="2"/>
      <c r="N14" s="2">
        <v>30</v>
      </c>
      <c r="O14" s="2" t="s">
        <v>153</v>
      </c>
      <c r="P14" s="2">
        <v>2018</v>
      </c>
      <c r="Q14" s="2">
        <v>2050</v>
      </c>
    </row>
    <row r="15" spans="1:18" x14ac:dyDescent="0.3">
      <c r="A15" t="s">
        <v>223</v>
      </c>
      <c r="B15" t="s">
        <v>91</v>
      </c>
      <c r="C15" t="s">
        <v>174</v>
      </c>
      <c r="D15" s="13">
        <v>0</v>
      </c>
      <c r="E15" s="13"/>
      <c r="F15" s="13">
        <v>0</v>
      </c>
      <c r="G15" s="46">
        <v>0</v>
      </c>
      <c r="H15" s="2"/>
      <c r="I15" s="2">
        <v>0</v>
      </c>
      <c r="J15" s="2">
        <v>0</v>
      </c>
      <c r="K15" s="2"/>
      <c r="N15" s="2">
        <v>30</v>
      </c>
      <c r="O15" s="2" t="s">
        <v>153</v>
      </c>
      <c r="P15" s="2">
        <v>2018</v>
      </c>
      <c r="Q15" s="2">
        <v>2050</v>
      </c>
    </row>
    <row r="16" spans="1:18" x14ac:dyDescent="0.3">
      <c r="A16" t="s">
        <v>234</v>
      </c>
      <c r="B16" t="s">
        <v>233</v>
      </c>
      <c r="C16" t="s">
        <v>102</v>
      </c>
      <c r="D16" s="13">
        <v>0</v>
      </c>
      <c r="E16" s="13"/>
      <c r="F16" s="13">
        <v>0</v>
      </c>
      <c r="G16" s="13">
        <v>0</v>
      </c>
      <c r="I16">
        <v>0</v>
      </c>
      <c r="J16">
        <v>0</v>
      </c>
      <c r="N16">
        <v>30</v>
      </c>
      <c r="O16" t="s">
        <v>153</v>
      </c>
      <c r="P16">
        <v>2018</v>
      </c>
      <c r="Q16">
        <v>2050</v>
      </c>
    </row>
    <row r="17" spans="1:13" x14ac:dyDescent="0.3">
      <c r="A17" s="49" t="s">
        <v>251</v>
      </c>
      <c r="B17" s="49" t="s">
        <v>174</v>
      </c>
      <c r="C17" s="49" t="s">
        <v>252</v>
      </c>
      <c r="D17">
        <v>0</v>
      </c>
      <c r="L17" s="47">
        <v>-49.2</v>
      </c>
      <c r="M17" s="47" t="s">
        <v>253</v>
      </c>
    </row>
    <row r="18" spans="1:13" x14ac:dyDescent="0.3">
      <c r="A18" s="49" t="s">
        <v>254</v>
      </c>
      <c r="B18" s="49" t="s">
        <v>114</v>
      </c>
      <c r="C18" s="49" t="s">
        <v>255</v>
      </c>
      <c r="D18">
        <v>0</v>
      </c>
      <c r="L18" s="48">
        <v>-91.3</v>
      </c>
      <c r="M18" s="48" t="s">
        <v>256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6"/>
  <sheetViews>
    <sheetView zoomScale="120" zoomScaleNormal="120" workbookViewId="0">
      <selection activeCell="D14" sqref="D14"/>
    </sheetView>
  </sheetViews>
  <sheetFormatPr defaultColWidth="8.77734375" defaultRowHeight="14.4" x14ac:dyDescent="0.3"/>
  <cols>
    <col min="1" max="1" width="11.109375" bestFit="1" customWidth="1"/>
    <col min="3" max="3" width="11.6640625" bestFit="1" customWidth="1"/>
  </cols>
  <sheetData>
    <row r="1" spans="1:4" x14ac:dyDescent="0.3">
      <c r="A1" s="1" t="s">
        <v>0</v>
      </c>
      <c r="B1" s="1" t="s">
        <v>11</v>
      </c>
      <c r="C1" s="1" t="s">
        <v>12</v>
      </c>
      <c r="D1" s="1" t="s">
        <v>35</v>
      </c>
    </row>
    <row r="2" spans="1:4" x14ac:dyDescent="0.3">
      <c r="A2" t="s">
        <v>65</v>
      </c>
      <c r="B2" t="s">
        <v>133</v>
      </c>
      <c r="C2" t="s">
        <v>66</v>
      </c>
      <c r="D2" t="s">
        <v>71</v>
      </c>
    </row>
    <row r="3" spans="1:4" x14ac:dyDescent="0.3">
      <c r="A3" t="s">
        <v>98</v>
      </c>
      <c r="B3">
        <v>50000</v>
      </c>
      <c r="C3">
        <v>2000</v>
      </c>
      <c r="D3" t="s">
        <v>153</v>
      </c>
    </row>
    <row r="4" spans="1:4" x14ac:dyDescent="0.3">
      <c r="A4" t="s">
        <v>164</v>
      </c>
      <c r="B4">
        <v>50000</v>
      </c>
      <c r="C4">
        <v>2000</v>
      </c>
      <c r="D4" t="s">
        <v>153</v>
      </c>
    </row>
    <row r="5" spans="1:4" x14ac:dyDescent="0.3">
      <c r="A5" t="s">
        <v>170</v>
      </c>
      <c r="B5">
        <v>50000</v>
      </c>
      <c r="C5">
        <v>2000</v>
      </c>
      <c r="D5" t="s">
        <v>153</v>
      </c>
    </row>
    <row r="6" spans="1:4" x14ac:dyDescent="0.3">
      <c r="A6" t="s">
        <v>169</v>
      </c>
      <c r="B6">
        <v>50000</v>
      </c>
      <c r="C6">
        <v>2000</v>
      </c>
      <c r="D6" t="s">
        <v>153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7"/>
  <sheetViews>
    <sheetView zoomScaleNormal="100" workbookViewId="0">
      <selection activeCell="B7" sqref="B7"/>
    </sheetView>
  </sheetViews>
  <sheetFormatPr defaultColWidth="8.77734375" defaultRowHeight="14.4" x14ac:dyDescent="0.3"/>
  <cols>
    <col min="3" max="3" width="11.77734375" bestFit="1" customWidth="1"/>
    <col min="5" max="5" width="9.109375" customWidth="1"/>
  </cols>
  <sheetData>
    <row r="1" spans="1:4" x14ac:dyDescent="0.3">
      <c r="A1" s="1" t="s">
        <v>13</v>
      </c>
      <c r="B1" s="1" t="s">
        <v>14</v>
      </c>
      <c r="C1" s="1" t="s">
        <v>15</v>
      </c>
      <c r="D1" s="1" t="s">
        <v>132</v>
      </c>
    </row>
    <row r="2" spans="1:4" x14ac:dyDescent="0.3">
      <c r="A2" t="s">
        <v>66</v>
      </c>
      <c r="B2" t="s">
        <v>78</v>
      </c>
      <c r="C2" t="s">
        <v>76</v>
      </c>
      <c r="D2" t="s">
        <v>78</v>
      </c>
    </row>
    <row r="3" spans="1:4" x14ac:dyDescent="0.3">
      <c r="A3">
        <v>2020</v>
      </c>
      <c r="B3">
        <v>461.4</v>
      </c>
      <c r="C3" t="s">
        <v>84</v>
      </c>
      <c r="D3">
        <v>0</v>
      </c>
    </row>
    <row r="4" spans="1:4" x14ac:dyDescent="0.3">
      <c r="A4">
        <v>2030</v>
      </c>
      <c r="B4">
        <v>564.79999999999995</v>
      </c>
      <c r="C4" t="s">
        <v>84</v>
      </c>
      <c r="D4">
        <v>0</v>
      </c>
    </row>
    <row r="5" spans="1:4" x14ac:dyDescent="0.3">
      <c r="A5">
        <v>2040</v>
      </c>
      <c r="B5">
        <v>668.8</v>
      </c>
      <c r="C5" t="s">
        <v>84</v>
      </c>
      <c r="D5">
        <v>0</v>
      </c>
    </row>
    <row r="6" spans="1:4" x14ac:dyDescent="0.3">
      <c r="A6">
        <v>2050</v>
      </c>
      <c r="B6">
        <v>772.7</v>
      </c>
      <c r="C6" t="s">
        <v>84</v>
      </c>
      <c r="D6">
        <v>0</v>
      </c>
    </row>
    <row r="7" spans="1:4" x14ac:dyDescent="0.3">
      <c r="A7">
        <v>2060</v>
      </c>
      <c r="B7">
        <v>772.7</v>
      </c>
      <c r="C7" t="s">
        <v>84</v>
      </c>
      <c r="D7"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912B5-8590-412C-8145-960D60FAEF13}">
  <dimension ref="A1:C101"/>
  <sheetViews>
    <sheetView topLeftCell="A40" zoomScaleNormal="100" workbookViewId="0">
      <selection activeCell="C51" sqref="C51:C74"/>
    </sheetView>
  </sheetViews>
  <sheetFormatPr defaultColWidth="8.77734375" defaultRowHeight="14.4" x14ac:dyDescent="0.3"/>
  <cols>
    <col min="1" max="1" width="17.109375" bestFit="1" customWidth="1"/>
    <col min="2" max="2" width="13.77734375" bestFit="1" customWidth="1"/>
    <col min="3" max="3" width="34" bestFit="1" customWidth="1"/>
  </cols>
  <sheetData>
    <row r="1" spans="1:3" x14ac:dyDescent="0.3">
      <c r="A1" s="1" t="s">
        <v>47</v>
      </c>
      <c r="B1" s="1" t="s">
        <v>63</v>
      </c>
      <c r="C1" s="1" t="s">
        <v>147</v>
      </c>
    </row>
    <row r="2" spans="1:3" x14ac:dyDescent="0.3">
      <c r="A2" t="s">
        <v>69</v>
      </c>
      <c r="B2" t="s">
        <v>69</v>
      </c>
      <c r="C2" t="s">
        <v>225</v>
      </c>
    </row>
    <row r="3" spans="1:3" x14ac:dyDescent="0.3">
      <c r="A3" t="s">
        <v>250</v>
      </c>
      <c r="B3" t="s">
        <v>154</v>
      </c>
      <c r="C3">
        <v>3.71919846570994E-2</v>
      </c>
    </row>
    <row r="4" spans="1:3" x14ac:dyDescent="0.3">
      <c r="A4" t="s">
        <v>250</v>
      </c>
      <c r="B4" t="s">
        <v>155</v>
      </c>
      <c r="C4">
        <v>3.6299186561735336E-2</v>
      </c>
    </row>
    <row r="5" spans="1:3" x14ac:dyDescent="0.3">
      <c r="A5" t="s">
        <v>250</v>
      </c>
      <c r="B5" t="s">
        <v>156</v>
      </c>
      <c r="C5">
        <v>3.585565328571743E-2</v>
      </c>
    </row>
    <row r="6" spans="1:3" x14ac:dyDescent="0.3">
      <c r="A6" t="s">
        <v>250</v>
      </c>
      <c r="B6" t="s">
        <v>157</v>
      </c>
      <c r="C6">
        <v>3.584903996649251E-2</v>
      </c>
    </row>
    <row r="7" spans="1:3" x14ac:dyDescent="0.3">
      <c r="A7" t="s">
        <v>250</v>
      </c>
      <c r="B7" t="s">
        <v>158</v>
      </c>
      <c r="C7">
        <v>3.6714503009060241E-2</v>
      </c>
    </row>
    <row r="8" spans="1:3" x14ac:dyDescent="0.3">
      <c r="A8" t="s">
        <v>250</v>
      </c>
      <c r="B8" t="s">
        <v>159</v>
      </c>
      <c r="C8">
        <v>3.8644710446839932E-2</v>
      </c>
    </row>
    <row r="9" spans="1:3" x14ac:dyDescent="0.3">
      <c r="A9" t="s">
        <v>250</v>
      </c>
      <c r="B9" t="s">
        <v>160</v>
      </c>
      <c r="C9">
        <v>4.090999272534885E-2</v>
      </c>
    </row>
    <row r="10" spans="1:3" x14ac:dyDescent="0.3">
      <c r="A10" t="s">
        <v>250</v>
      </c>
      <c r="B10" t="s">
        <v>161</v>
      </c>
      <c r="C10">
        <v>4.208187289200449E-2</v>
      </c>
    </row>
    <row r="11" spans="1:3" x14ac:dyDescent="0.3">
      <c r="A11" t="s">
        <v>250</v>
      </c>
      <c r="B11" t="s">
        <v>162</v>
      </c>
      <c r="C11">
        <v>4.2068205365606327E-2</v>
      </c>
    </row>
    <row r="12" spans="1:3" x14ac:dyDescent="0.3">
      <c r="A12" t="s">
        <v>250</v>
      </c>
      <c r="B12" t="s">
        <v>48</v>
      </c>
      <c r="C12">
        <v>4.1572647311685723E-2</v>
      </c>
    </row>
    <row r="13" spans="1:3" x14ac:dyDescent="0.3">
      <c r="A13" t="s">
        <v>250</v>
      </c>
      <c r="B13" t="s">
        <v>49</v>
      </c>
      <c r="C13">
        <v>4.1779864647399856E-2</v>
      </c>
    </row>
    <row r="14" spans="1:3" x14ac:dyDescent="0.3">
      <c r="A14" t="s">
        <v>250</v>
      </c>
      <c r="B14" t="s">
        <v>50</v>
      </c>
      <c r="C14">
        <v>4.2292176443356914E-2</v>
      </c>
    </row>
    <row r="15" spans="1:3" x14ac:dyDescent="0.3">
      <c r="A15" t="s">
        <v>250</v>
      </c>
      <c r="B15" t="s">
        <v>51</v>
      </c>
      <c r="C15">
        <v>4.2667812975332314E-2</v>
      </c>
    </row>
    <row r="16" spans="1:3" x14ac:dyDescent="0.3">
      <c r="A16" t="s">
        <v>250</v>
      </c>
      <c r="B16" t="s">
        <v>52</v>
      </c>
      <c r="C16">
        <v>4.2907215131274379E-2</v>
      </c>
    </row>
    <row r="17" spans="1:3" x14ac:dyDescent="0.3">
      <c r="A17" t="s">
        <v>250</v>
      </c>
      <c r="B17" t="s">
        <v>53</v>
      </c>
      <c r="C17">
        <v>4.3359125278310512E-2</v>
      </c>
    </row>
    <row r="18" spans="1:3" x14ac:dyDescent="0.3">
      <c r="A18" t="s">
        <v>250</v>
      </c>
      <c r="B18" t="s">
        <v>54</v>
      </c>
      <c r="C18">
        <v>4.4095849039966488E-2</v>
      </c>
    </row>
    <row r="19" spans="1:3" x14ac:dyDescent="0.3">
      <c r="A19" t="s">
        <v>250</v>
      </c>
      <c r="B19" t="s">
        <v>55</v>
      </c>
      <c r="C19">
        <v>4.4986001807640584E-2</v>
      </c>
    </row>
    <row r="20" spans="1:3" x14ac:dyDescent="0.3">
      <c r="A20" t="s">
        <v>250</v>
      </c>
      <c r="B20" t="s">
        <v>56</v>
      </c>
      <c r="C20">
        <v>4.5571501003020071E-2</v>
      </c>
    </row>
    <row r="21" spans="1:3" x14ac:dyDescent="0.3">
      <c r="A21" t="s">
        <v>250</v>
      </c>
      <c r="B21" t="s">
        <v>57</v>
      </c>
      <c r="C21">
        <v>4.6068822608733989E-2</v>
      </c>
    </row>
    <row r="22" spans="1:3" x14ac:dyDescent="0.3">
      <c r="A22" t="s">
        <v>250</v>
      </c>
      <c r="B22" t="s">
        <v>58</v>
      </c>
      <c r="C22">
        <v>4.6279567048034737E-2</v>
      </c>
    </row>
    <row r="23" spans="1:3" x14ac:dyDescent="0.3">
      <c r="A23" t="s">
        <v>250</v>
      </c>
      <c r="B23" t="s">
        <v>59</v>
      </c>
      <c r="C23">
        <v>4.6637127174128691E-2</v>
      </c>
    </row>
    <row r="24" spans="1:3" x14ac:dyDescent="0.3">
      <c r="A24" t="s">
        <v>250</v>
      </c>
      <c r="B24" t="s">
        <v>60</v>
      </c>
      <c r="C24">
        <v>4.4731168573507042E-2</v>
      </c>
    </row>
    <row r="25" spans="1:3" x14ac:dyDescent="0.3">
      <c r="A25" t="s">
        <v>250</v>
      </c>
      <c r="B25" t="s">
        <v>61</v>
      </c>
      <c r="C25">
        <v>4.2083636443797805E-2</v>
      </c>
    </row>
    <row r="26" spans="1:3" x14ac:dyDescent="0.3">
      <c r="A26" t="s">
        <v>250</v>
      </c>
      <c r="B26" t="s">
        <v>82</v>
      </c>
      <c r="C26">
        <v>3.9352335603906267E-2</v>
      </c>
    </row>
    <row r="27" spans="1:3" x14ac:dyDescent="0.3">
      <c r="A27" t="s">
        <v>188</v>
      </c>
      <c r="B27" t="s">
        <v>154</v>
      </c>
      <c r="C27">
        <v>3.5708343609267057E-2</v>
      </c>
    </row>
    <row r="28" spans="1:3" x14ac:dyDescent="0.3">
      <c r="A28" t="s">
        <v>188</v>
      </c>
      <c r="B28" t="s">
        <v>155</v>
      </c>
      <c r="C28">
        <v>3.3815046660454817E-2</v>
      </c>
    </row>
    <row r="29" spans="1:3" x14ac:dyDescent="0.3">
      <c r="A29" t="s">
        <v>188</v>
      </c>
      <c r="B29" t="s">
        <v>156</v>
      </c>
      <c r="C29">
        <v>3.2284809322158728E-2</v>
      </c>
    </row>
    <row r="30" spans="1:3" x14ac:dyDescent="0.3">
      <c r="A30" t="s">
        <v>188</v>
      </c>
      <c r="B30" t="s">
        <v>157</v>
      </c>
      <c r="C30">
        <v>3.1555323242296276E-2</v>
      </c>
    </row>
    <row r="31" spans="1:3" x14ac:dyDescent="0.3">
      <c r="A31" t="s">
        <v>188</v>
      </c>
      <c r="B31" t="s">
        <v>158</v>
      </c>
      <c r="C31">
        <v>3.1296355683945107E-2</v>
      </c>
    </row>
    <row r="32" spans="1:3" x14ac:dyDescent="0.3">
      <c r="A32" t="s">
        <v>188</v>
      </c>
      <c r="B32" t="s">
        <v>159</v>
      </c>
      <c r="C32">
        <v>3.2007885183380179E-2</v>
      </c>
    </row>
    <row r="33" spans="1:3" x14ac:dyDescent="0.3">
      <c r="A33" t="s">
        <v>188</v>
      </c>
      <c r="B33" t="s">
        <v>160</v>
      </c>
      <c r="C33">
        <v>3.2826031879102838E-2</v>
      </c>
    </row>
    <row r="34" spans="1:3" x14ac:dyDescent="0.3">
      <c r="A34" t="s">
        <v>188</v>
      </c>
      <c r="B34" t="s">
        <v>161</v>
      </c>
      <c r="C34">
        <v>3.4834924314416357E-2</v>
      </c>
    </row>
    <row r="35" spans="1:3" x14ac:dyDescent="0.3">
      <c r="A35" t="s">
        <v>188</v>
      </c>
      <c r="B35" t="s">
        <v>162</v>
      </c>
      <c r="C35">
        <v>3.7579194832545064E-2</v>
      </c>
    </row>
    <row r="36" spans="1:3" x14ac:dyDescent="0.3">
      <c r="A36" t="s">
        <v>188</v>
      </c>
      <c r="B36" t="s">
        <v>48</v>
      </c>
      <c r="C36">
        <v>3.9971348031355554E-2</v>
      </c>
    </row>
    <row r="37" spans="1:3" x14ac:dyDescent="0.3">
      <c r="A37" t="s">
        <v>188</v>
      </c>
      <c r="B37" t="s">
        <v>49</v>
      </c>
      <c r="C37">
        <v>4.2642108798359668E-2</v>
      </c>
    </row>
    <row r="38" spans="1:3" x14ac:dyDescent="0.3">
      <c r="A38" t="s">
        <v>188</v>
      </c>
      <c r="B38" t="s">
        <v>50</v>
      </c>
      <c r="C38">
        <v>4.4827761322255244E-2</v>
      </c>
    </row>
    <row r="39" spans="1:3" x14ac:dyDescent="0.3">
      <c r="A39" t="s">
        <v>188</v>
      </c>
      <c r="B39" t="s">
        <v>51</v>
      </c>
      <c r="C39">
        <v>4.6964033249975522E-2</v>
      </c>
    </row>
    <row r="40" spans="1:3" x14ac:dyDescent="0.3">
      <c r="A40" t="s">
        <v>188</v>
      </c>
      <c r="B40" t="s">
        <v>52</v>
      </c>
      <c r="C40">
        <v>4.7776568514314624E-2</v>
      </c>
    </row>
    <row r="41" spans="1:3" x14ac:dyDescent="0.3">
      <c r="A41" t="s">
        <v>188</v>
      </c>
      <c r="B41" t="s">
        <v>53</v>
      </c>
      <c r="C41">
        <v>4.8205001300449225E-2</v>
      </c>
    </row>
    <row r="42" spans="1:3" x14ac:dyDescent="0.3">
      <c r="A42" t="s">
        <v>188</v>
      </c>
      <c r="B42" t="s">
        <v>54</v>
      </c>
      <c r="C42">
        <v>5.0443681850919422E-2</v>
      </c>
    </row>
    <row r="43" spans="1:3" x14ac:dyDescent="0.3">
      <c r="A43" t="s">
        <v>188</v>
      </c>
      <c r="B43" t="s">
        <v>55</v>
      </c>
      <c r="C43">
        <v>5.1229562816186625E-2</v>
      </c>
    </row>
    <row r="44" spans="1:3" x14ac:dyDescent="0.3">
      <c r="A44" t="s">
        <v>188</v>
      </c>
      <c r="B44" t="s">
        <v>56</v>
      </c>
      <c r="C44">
        <v>5.146215664703508E-2</v>
      </c>
    </row>
    <row r="45" spans="1:3" x14ac:dyDescent="0.3">
      <c r="A45" t="s">
        <v>188</v>
      </c>
      <c r="B45" t="s">
        <v>57</v>
      </c>
      <c r="C45">
        <v>5.0967228399005318E-2</v>
      </c>
    </row>
    <row r="46" spans="1:3" x14ac:dyDescent="0.3">
      <c r="A46" t="s">
        <v>188</v>
      </c>
      <c r="B46" t="s">
        <v>58</v>
      </c>
      <c r="C46">
        <v>4.9399675042008581E-2</v>
      </c>
    </row>
    <row r="47" spans="1:3" x14ac:dyDescent="0.3">
      <c r="A47" t="s">
        <v>188</v>
      </c>
      <c r="B47" t="s">
        <v>59</v>
      </c>
      <c r="C47">
        <v>4.7706145050450982E-2</v>
      </c>
    </row>
    <row r="48" spans="1:3" x14ac:dyDescent="0.3">
      <c r="A48" t="s">
        <v>188</v>
      </c>
      <c r="B48" t="s">
        <v>60</v>
      </c>
      <c r="C48">
        <v>4.5594002277679999E-2</v>
      </c>
    </row>
    <row r="49" spans="1:3" x14ac:dyDescent="0.3">
      <c r="A49" t="s">
        <v>188</v>
      </c>
      <c r="B49" t="s">
        <v>61</v>
      </c>
      <c r="C49">
        <v>4.2075915371758733E-2</v>
      </c>
    </row>
    <row r="50" spans="1:3" x14ac:dyDescent="0.3">
      <c r="A50" t="s">
        <v>188</v>
      </c>
      <c r="B50" t="s">
        <v>82</v>
      </c>
      <c r="C50">
        <v>3.8826896600679041E-2</v>
      </c>
    </row>
    <row r="51" spans="1:3" x14ac:dyDescent="0.3">
      <c r="A51" t="s">
        <v>249</v>
      </c>
      <c r="B51" t="s">
        <v>154</v>
      </c>
      <c r="C51">
        <v>3.8174573194236283E-2</v>
      </c>
    </row>
    <row r="52" spans="1:3" x14ac:dyDescent="0.3">
      <c r="A52" t="s">
        <v>249</v>
      </c>
      <c r="B52" t="s">
        <v>155</v>
      </c>
      <c r="C52">
        <v>3.7914264955818393E-2</v>
      </c>
    </row>
    <row r="53" spans="1:3" x14ac:dyDescent="0.3">
      <c r="A53" t="s">
        <v>249</v>
      </c>
      <c r="B53" t="s">
        <v>156</v>
      </c>
      <c r="C53">
        <v>3.859254649671446E-2</v>
      </c>
    </row>
    <row r="54" spans="1:3" x14ac:dyDescent="0.3">
      <c r="A54" t="s">
        <v>249</v>
      </c>
      <c r="B54" t="s">
        <v>157</v>
      </c>
      <c r="C54">
        <v>3.9329067581681768E-2</v>
      </c>
    </row>
    <row r="55" spans="1:3" x14ac:dyDescent="0.3">
      <c r="A55" t="s">
        <v>249</v>
      </c>
      <c r="B55" t="s">
        <v>158</v>
      </c>
      <c r="C55">
        <v>4.0593605748532595E-2</v>
      </c>
    </row>
    <row r="56" spans="1:3" x14ac:dyDescent="0.3">
      <c r="A56" t="s">
        <v>249</v>
      </c>
      <c r="B56" t="s">
        <v>159</v>
      </c>
      <c r="C56">
        <v>4.3176738675626339E-2</v>
      </c>
    </row>
    <row r="57" spans="1:3" x14ac:dyDescent="0.3">
      <c r="A57" t="s">
        <v>249</v>
      </c>
      <c r="B57" t="s">
        <v>160</v>
      </c>
      <c r="C57">
        <v>4.6808826926876233E-2</v>
      </c>
    </row>
    <row r="58" spans="1:3" x14ac:dyDescent="0.3">
      <c r="A58" t="s">
        <v>249</v>
      </c>
      <c r="B58" t="s">
        <v>161</v>
      </c>
      <c r="C58">
        <v>4.7738729039395036E-2</v>
      </c>
    </row>
    <row r="59" spans="1:3" x14ac:dyDescent="0.3">
      <c r="A59" t="s">
        <v>249</v>
      </c>
      <c r="B59" t="s">
        <v>162</v>
      </c>
      <c r="C59">
        <v>4.6211952041505175E-2</v>
      </c>
    </row>
    <row r="60" spans="1:3" x14ac:dyDescent="0.3">
      <c r="A60" t="s">
        <v>249</v>
      </c>
      <c r="B60" t="s">
        <v>48</v>
      </c>
      <c r="C60">
        <v>4.3901997970303627E-2</v>
      </c>
    </row>
    <row r="61" spans="1:3" x14ac:dyDescent="0.3">
      <c r="A61" t="s">
        <v>249</v>
      </c>
      <c r="B61" t="s">
        <v>49</v>
      </c>
      <c r="C61">
        <v>4.1852673902956841E-2</v>
      </c>
    </row>
    <row r="62" spans="1:3" x14ac:dyDescent="0.3">
      <c r="A62" t="s">
        <v>249</v>
      </c>
      <c r="B62" t="s">
        <v>50</v>
      </c>
      <c r="C62">
        <v>4.0126080568778331E-2</v>
      </c>
    </row>
    <row r="63" spans="1:3" x14ac:dyDescent="0.3">
      <c r="A63" t="s">
        <v>249</v>
      </c>
      <c r="B63" t="s">
        <v>51</v>
      </c>
      <c r="C63">
        <v>3.9051705775110419E-2</v>
      </c>
    </row>
    <row r="64" spans="1:3" x14ac:dyDescent="0.3">
      <c r="A64" t="s">
        <v>249</v>
      </c>
      <c r="B64" t="s">
        <v>52</v>
      </c>
      <c r="C64">
        <v>3.8019160488234005E-2</v>
      </c>
    </row>
    <row r="65" spans="1:3" x14ac:dyDescent="0.3">
      <c r="A65" t="s">
        <v>249</v>
      </c>
      <c r="B65" t="s">
        <v>53</v>
      </c>
      <c r="C65">
        <v>3.7317711835884185E-2</v>
      </c>
    </row>
    <row r="66" spans="1:3" x14ac:dyDescent="0.3">
      <c r="A66" t="s">
        <v>249</v>
      </c>
      <c r="B66" t="s">
        <v>54</v>
      </c>
      <c r="C66">
        <v>3.7940971487077584E-2</v>
      </c>
    </row>
    <row r="67" spans="1:3" x14ac:dyDescent="0.3">
      <c r="A67" t="s">
        <v>249</v>
      </c>
      <c r="B67" t="s">
        <v>55</v>
      </c>
      <c r="C67">
        <v>3.9449086089629701E-2</v>
      </c>
    </row>
    <row r="68" spans="1:3" x14ac:dyDescent="0.3">
      <c r="A68" t="s">
        <v>249</v>
      </c>
      <c r="B68" t="s">
        <v>56</v>
      </c>
      <c r="C68">
        <v>4.2362993885813174E-2</v>
      </c>
    </row>
    <row r="69" spans="1:3" x14ac:dyDescent="0.3">
      <c r="A69" t="s">
        <v>249</v>
      </c>
      <c r="B69" t="s">
        <v>57</v>
      </c>
      <c r="C69">
        <v>4.4625004906922915E-2</v>
      </c>
    </row>
    <row r="70" spans="1:3" x14ac:dyDescent="0.3">
      <c r="A70" t="s">
        <v>249</v>
      </c>
      <c r="B70" t="s">
        <v>58</v>
      </c>
      <c r="C70">
        <v>4.5016593443578758E-2</v>
      </c>
    </row>
    <row r="71" spans="1:3" x14ac:dyDescent="0.3">
      <c r="A71" t="s">
        <v>249</v>
      </c>
      <c r="B71" t="s">
        <v>59</v>
      </c>
      <c r="C71">
        <v>4.4759181094092583E-2</v>
      </c>
    </row>
    <row r="72" spans="1:3" x14ac:dyDescent="0.3">
      <c r="A72" t="s">
        <v>249</v>
      </c>
      <c r="B72" t="s">
        <v>60</v>
      </c>
      <c r="C72">
        <v>4.3864029648754417E-2</v>
      </c>
    </row>
    <row r="73" spans="1:3" x14ac:dyDescent="0.3">
      <c r="A73" t="s">
        <v>249</v>
      </c>
      <c r="B73" t="s">
        <v>61</v>
      </c>
      <c r="C73">
        <v>4.2250054217476116E-2</v>
      </c>
    </row>
    <row r="74" spans="1:3" x14ac:dyDescent="0.3">
      <c r="A74" t="s">
        <v>249</v>
      </c>
      <c r="B74" t="s">
        <v>82</v>
      </c>
      <c r="C74">
        <v>4.0922450025001181E-2</v>
      </c>
    </row>
    <row r="75" spans="1:3" x14ac:dyDescent="0.3">
      <c r="A75" t="s">
        <v>189</v>
      </c>
      <c r="B75" t="s">
        <v>154</v>
      </c>
      <c r="C75">
        <v>3.8174573194236283E-2</v>
      </c>
    </row>
    <row r="76" spans="1:3" x14ac:dyDescent="0.3">
      <c r="A76" t="s">
        <v>189</v>
      </c>
      <c r="B76" t="s">
        <v>155</v>
      </c>
      <c r="C76">
        <v>3.7914264955818393E-2</v>
      </c>
    </row>
    <row r="77" spans="1:3" x14ac:dyDescent="0.3">
      <c r="A77" t="s">
        <v>189</v>
      </c>
      <c r="B77" t="s">
        <v>156</v>
      </c>
      <c r="C77">
        <v>3.859254649671446E-2</v>
      </c>
    </row>
    <row r="78" spans="1:3" x14ac:dyDescent="0.3">
      <c r="A78" t="s">
        <v>189</v>
      </c>
      <c r="B78" t="s">
        <v>157</v>
      </c>
      <c r="C78">
        <v>3.9329067581681768E-2</v>
      </c>
    </row>
    <row r="79" spans="1:3" x14ac:dyDescent="0.3">
      <c r="A79" t="s">
        <v>189</v>
      </c>
      <c r="B79" t="s">
        <v>158</v>
      </c>
      <c r="C79">
        <v>4.0593605748532595E-2</v>
      </c>
    </row>
    <row r="80" spans="1:3" x14ac:dyDescent="0.3">
      <c r="A80" t="s">
        <v>189</v>
      </c>
      <c r="B80" t="s">
        <v>159</v>
      </c>
      <c r="C80">
        <v>4.3176738675626339E-2</v>
      </c>
    </row>
    <row r="81" spans="1:3" x14ac:dyDescent="0.3">
      <c r="A81" t="s">
        <v>189</v>
      </c>
      <c r="B81" t="s">
        <v>160</v>
      </c>
      <c r="C81">
        <v>4.6808826926876233E-2</v>
      </c>
    </row>
    <row r="82" spans="1:3" x14ac:dyDescent="0.3">
      <c r="A82" t="s">
        <v>189</v>
      </c>
      <c r="B82" t="s">
        <v>161</v>
      </c>
      <c r="C82">
        <v>4.7738729039395036E-2</v>
      </c>
    </row>
    <row r="83" spans="1:3" x14ac:dyDescent="0.3">
      <c r="A83" t="s">
        <v>189</v>
      </c>
      <c r="B83" t="s">
        <v>162</v>
      </c>
      <c r="C83">
        <v>4.6211952041505175E-2</v>
      </c>
    </row>
    <row r="84" spans="1:3" x14ac:dyDescent="0.3">
      <c r="A84" t="s">
        <v>189</v>
      </c>
      <c r="B84" t="s">
        <v>48</v>
      </c>
      <c r="C84">
        <v>4.3901997970303627E-2</v>
      </c>
    </row>
    <row r="85" spans="1:3" x14ac:dyDescent="0.3">
      <c r="A85" t="s">
        <v>189</v>
      </c>
      <c r="B85" t="s">
        <v>49</v>
      </c>
      <c r="C85">
        <v>4.1852673902956841E-2</v>
      </c>
    </row>
    <row r="86" spans="1:3" x14ac:dyDescent="0.3">
      <c r="A86" t="s">
        <v>189</v>
      </c>
      <c r="B86" t="s">
        <v>50</v>
      </c>
      <c r="C86">
        <v>4.0126080568778331E-2</v>
      </c>
    </row>
    <row r="87" spans="1:3" x14ac:dyDescent="0.3">
      <c r="A87" t="s">
        <v>189</v>
      </c>
      <c r="B87" t="s">
        <v>51</v>
      </c>
      <c r="C87">
        <v>3.9051705775110419E-2</v>
      </c>
    </row>
    <row r="88" spans="1:3" x14ac:dyDescent="0.3">
      <c r="A88" t="s">
        <v>189</v>
      </c>
      <c r="B88" t="s">
        <v>52</v>
      </c>
      <c r="C88">
        <v>3.8019160488234005E-2</v>
      </c>
    </row>
    <row r="89" spans="1:3" x14ac:dyDescent="0.3">
      <c r="A89" t="s">
        <v>189</v>
      </c>
      <c r="B89" t="s">
        <v>53</v>
      </c>
      <c r="C89">
        <v>3.7317711835884185E-2</v>
      </c>
    </row>
    <row r="90" spans="1:3" x14ac:dyDescent="0.3">
      <c r="A90" t="s">
        <v>189</v>
      </c>
      <c r="B90" t="s">
        <v>54</v>
      </c>
      <c r="C90">
        <v>3.7940971487077584E-2</v>
      </c>
    </row>
    <row r="91" spans="1:3" x14ac:dyDescent="0.3">
      <c r="A91" t="s">
        <v>189</v>
      </c>
      <c r="B91" t="s">
        <v>55</v>
      </c>
      <c r="C91">
        <v>3.9449086089629701E-2</v>
      </c>
    </row>
    <row r="92" spans="1:3" x14ac:dyDescent="0.3">
      <c r="A92" t="s">
        <v>189</v>
      </c>
      <c r="B92" t="s">
        <v>56</v>
      </c>
      <c r="C92">
        <v>4.2362993885813174E-2</v>
      </c>
    </row>
    <row r="93" spans="1:3" x14ac:dyDescent="0.3">
      <c r="A93" t="s">
        <v>189</v>
      </c>
      <c r="B93" t="s">
        <v>57</v>
      </c>
      <c r="C93">
        <v>4.4625004906922915E-2</v>
      </c>
    </row>
    <row r="94" spans="1:3" x14ac:dyDescent="0.3">
      <c r="A94" t="s">
        <v>189</v>
      </c>
      <c r="B94" t="s">
        <v>58</v>
      </c>
      <c r="C94">
        <v>4.5016593443578758E-2</v>
      </c>
    </row>
    <row r="95" spans="1:3" x14ac:dyDescent="0.3">
      <c r="A95" t="s">
        <v>189</v>
      </c>
      <c r="B95" t="s">
        <v>59</v>
      </c>
      <c r="C95">
        <v>4.4759181094092583E-2</v>
      </c>
    </row>
    <row r="96" spans="1:3" x14ac:dyDescent="0.3">
      <c r="A96" t="s">
        <v>189</v>
      </c>
      <c r="B96" t="s">
        <v>60</v>
      </c>
      <c r="C96">
        <v>4.3864029648754417E-2</v>
      </c>
    </row>
    <row r="97" spans="1:3" x14ac:dyDescent="0.3">
      <c r="A97" t="s">
        <v>189</v>
      </c>
      <c r="B97" t="s">
        <v>61</v>
      </c>
      <c r="C97">
        <v>4.2250054217476116E-2</v>
      </c>
    </row>
    <row r="98" spans="1:3" x14ac:dyDescent="0.3">
      <c r="A98" t="s">
        <v>189</v>
      </c>
      <c r="B98" t="s">
        <v>82</v>
      </c>
      <c r="C98">
        <v>4.0922450025001181E-2</v>
      </c>
    </row>
    <row r="101" spans="1:3" x14ac:dyDescent="0.3">
      <c r="C101" s="15"/>
    </row>
  </sheetData>
  <phoneticPr fontId="5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3"/>
  <sheetViews>
    <sheetView workbookViewId="0"/>
  </sheetViews>
  <sheetFormatPr defaultColWidth="8.77734375" defaultRowHeight="14.4" x14ac:dyDescent="0.3"/>
  <cols>
    <col min="1" max="1" width="12.109375" bestFit="1" customWidth="1"/>
    <col min="2" max="2" width="15.44140625" bestFit="1" customWidth="1"/>
  </cols>
  <sheetData>
    <row r="1" spans="1:2" x14ac:dyDescent="0.3">
      <c r="A1" s="1" t="s">
        <v>79</v>
      </c>
      <c r="B1" s="1" t="s">
        <v>20</v>
      </c>
    </row>
    <row r="2" spans="1:2" x14ac:dyDescent="0.3">
      <c r="A2" t="s">
        <v>81</v>
      </c>
      <c r="B2" t="s">
        <v>76</v>
      </c>
    </row>
    <row r="3" spans="1:2" x14ac:dyDescent="0.3">
      <c r="A3">
        <v>0.02</v>
      </c>
      <c r="B3" t="s">
        <v>83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F032A-2D29-654E-94C4-B44BF2439BC1}">
  <dimension ref="A1:E2"/>
  <sheetViews>
    <sheetView workbookViewId="0">
      <selection activeCell="A3" sqref="A3:XFD9"/>
    </sheetView>
  </sheetViews>
  <sheetFormatPr defaultColWidth="11.44140625" defaultRowHeight="14.4" x14ac:dyDescent="0.3"/>
  <sheetData>
    <row r="1" spans="1:5" x14ac:dyDescent="0.3">
      <c r="A1" s="1" t="s">
        <v>202</v>
      </c>
      <c r="B1" s="1" t="s">
        <v>203</v>
      </c>
      <c r="C1" s="1" t="s">
        <v>204</v>
      </c>
      <c r="D1" s="1" t="s">
        <v>205</v>
      </c>
      <c r="E1" s="1" t="s">
        <v>206</v>
      </c>
    </row>
    <row r="2" spans="1:5" x14ac:dyDescent="0.3">
      <c r="A2" s="13" t="s">
        <v>207</v>
      </c>
      <c r="B2" s="13" t="s">
        <v>208</v>
      </c>
      <c r="C2" s="13" t="s">
        <v>209</v>
      </c>
      <c r="D2" s="13" t="s">
        <v>208</v>
      </c>
      <c r="E2" t="s">
        <v>208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ref</vt:lpstr>
      <vt:lpstr>representativeDays</vt:lpstr>
      <vt:lpstr>timesOfDay</vt:lpstr>
      <vt:lpstr>Connections</vt:lpstr>
      <vt:lpstr>ConnectionsExisting</vt:lpstr>
      <vt:lpstr>Demand</vt:lpstr>
      <vt:lpstr>DemandTOD</vt:lpstr>
      <vt:lpstr>DiscountRateGlobal</vt:lpstr>
      <vt:lpstr>Emission</vt:lpstr>
      <vt:lpstr>Fuels</vt:lpstr>
      <vt:lpstr>FuelsExisting</vt:lpstr>
      <vt:lpstr>PowerPlants</vt:lpstr>
      <vt:lpstr>PowerPlantsPerformance</vt:lpstr>
      <vt:lpstr>PowerPlantsCosts</vt:lpstr>
      <vt:lpstr>PowerPlantsConstraints</vt:lpstr>
      <vt:lpstr>PowerPlantsExisting</vt:lpstr>
      <vt:lpstr>MinCapacity</vt:lpstr>
      <vt:lpstr>ReserveMargin</vt:lpstr>
      <vt:lpstr>capacityFactorTOD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2015-06-05T18:17:20Z</dcterms:created>
  <dcterms:modified xsi:type="dcterms:W3CDTF">2021-02-01T18:29:27Z</dcterms:modified>
  <cp:category/>
</cp:coreProperties>
</file>