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D9F44695-EE04-4226-AF47-09FD5936FC2E}" xr6:coauthVersionLast="46" xr6:coauthVersionMax="46" xr10:uidLastSave="{00000000-0000-0000-0000-000000000000}"/>
  <bookViews>
    <workbookView xWindow="-108" yWindow="-108" windowWidth="23256" windowHeight="12576" tabRatio="941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0" l="1"/>
  <c r="B3" i="10" l="1"/>
  <c r="B6" i="10"/>
  <c r="B5" i="10"/>
  <c r="L4" i="1" l="1"/>
  <c r="D3" i="12" l="1"/>
  <c r="H5" i="10" l="1"/>
</calcChain>
</file>

<file path=xl/sharedStrings.xml><?xml version="1.0" encoding="utf-8"?>
<sst xmlns="http://schemas.openxmlformats.org/spreadsheetml/2006/main" count="247" uniqueCount="104">
  <si>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</si>
  <si>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</si>
  <si>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</si>
  <si>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</si>
  <si>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</si>
  <si>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</si>
  <si>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</si>
  <si>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</si>
  <si>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</si>
  <si>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</si>
  <si>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</si>
  <si>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</si>
  <si>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</si>
  <si>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</si>
  <si>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</si>
  <si>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</si>
  <si>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</si>
  <si>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</si>
  <si>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</si>
  <si>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</si>
  <si>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</si>
  <si>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</si>
  <si>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</si>
  <si>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</si>
  <si>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</si>
  <si>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</si>
  <si>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</si>
  <si>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</si>
  <si>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</si>
  <si>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</si>
  <si>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</si>
  <si>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</si>
  <si>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</si>
  <si>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</si>
  <si>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</si>
  <si>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</si>
  <si>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</si>
  <si>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</si>
  <si>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</si>
  <si>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</si>
  <si>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</si>
  <si>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</si>
  <si>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</si>
  <si>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</si>
  <si>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</si>
  <si>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</si>
  <si>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</si>
  <si>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</si>
  <si>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</si>
  <si>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</si>
  <si>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</si>
  <si>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</si>
  <si>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</si>
  <si>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</si>
  <si>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</si>
  <si>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</si>
  <si>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</si>
  <si>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</si>
  <si>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</si>
  <si>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</si>
  <si>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</si>
  <si>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</si>
  <si>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</si>
  <si>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</si>
  <si>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</si>
  <si>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</si>
  <si>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</si>
  <si>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</si>
  <si>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</si>
  <si>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</si>
  <si>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</si>
  <si>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</si>
  <si>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BIO_CCS</t>
  </si>
  <si>
    <t>[hr]</t>
  </si>
  <si>
    <t>NATGAS_TAXED</t>
  </si>
  <si>
    <t>BIO</t>
  </si>
  <si>
    <t>ELC_OFFSHORE</t>
  </si>
  <si>
    <t>CapacityCreditIncr</t>
  </si>
  <si>
    <t>First model build year</t>
  </si>
  <si>
    <t>Fuel is limited</t>
  </si>
  <si>
    <t>NREL ATB, Biomass, Dedicated</t>
  </si>
  <si>
    <t>APEN paper</t>
  </si>
  <si>
    <t>NREL ATB, Biomass</t>
  </si>
  <si>
    <t>90% capture, GREET</t>
  </si>
  <si>
    <t>IJGGC paper, Membrane best-case</t>
  </si>
  <si>
    <t>EC_DAC</t>
  </si>
  <si>
    <t>EC_VFB</t>
  </si>
  <si>
    <t>NATGAS_DAC</t>
  </si>
  <si>
    <t>NATGAS_TO_DAC</t>
  </si>
  <si>
    <t>EC_BECCS</t>
  </si>
  <si>
    <t>Beuse et al</t>
  </si>
  <si>
    <t>Luo et al</t>
  </si>
  <si>
    <t>Keith et al.</t>
  </si>
  <si>
    <t>Keith et al. - Utilization</t>
  </si>
  <si>
    <t>DAC_CO2</t>
  </si>
  <si>
    <t>DAC_TO_DEMAND</t>
  </si>
  <si>
    <t>Assumption, pricing based on heat throughput</t>
  </si>
  <si>
    <t>DAC does not actually supply electricity, but commodities need to satisfy a demand, here we connect to a demand, but remove all value</t>
  </si>
  <si>
    <t>Needs to start with DAC</t>
  </si>
  <si>
    <t>Projection based on ATB</t>
  </si>
  <si>
    <t>Efficiency2</t>
  </si>
  <si>
    <t>fuel2</t>
  </si>
  <si>
    <t>EC_OCAES</t>
  </si>
  <si>
    <t>Average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</si>
</sst>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/>
    <xf numFmtId="164" fontId="0" fillId="0" borderId="0" xfId="0" applyNumberFormat="1" applyFill="1" applyBorder="1"/>
    <xf numFmtId="2" fontId="0" fillId="0" borderId="0" xfId="0" applyNumberFormat="1" applyFill="1"/>
    <xf numFmtId="2" fontId="0" fillId="0" borderId="0" xfId="1" applyNumberFormat="1" applyFont="1" applyFill="1"/>
  </cellXfs>
  <cellStyles count="2">
    <cellStyle name="Currency" xfId="1" builtinId="4"/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5"/>
  <sheetViews>
    <sheetView tabSelected="1" zoomScaleNormal="100" workbookViewId="0">
      <selection activeCell="F21" sqref="F21"/>
    </sheetView>
  </sheetViews>
  <sheetFormatPr defaultColWidth="8.77734375" defaultRowHeight="14.4" x14ac:dyDescent="0.3"/>
  <cols>
    <col min="1" max="1" width="16.88671875" bestFit="1" customWidth="1"/>
    <col min="2" max="2" width="14.6640625" bestFit="1" customWidth="1"/>
    <col min="3" max="3" width="12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71</v>
      </c>
      <c r="B3" t="s">
        <v>75</v>
      </c>
      <c r="C3" t="s">
        <v>72</v>
      </c>
      <c r="D3">
        <v>0</v>
      </c>
      <c r="L3" s="2">
        <v>-93.52</v>
      </c>
      <c r="M3" s="2" t="s">
        <v>83</v>
      </c>
    </row>
    <row r="4" spans="1:18" x14ac:dyDescent="0.3">
      <c r="A4" t="s">
        <v>88</v>
      </c>
      <c r="B4" t="s">
        <v>74</v>
      </c>
      <c r="C4" t="s">
        <v>87</v>
      </c>
      <c r="D4">
        <v>0</v>
      </c>
      <c r="L4" s="2">
        <f>-163.45</f>
        <v>-163.44999999999999</v>
      </c>
      <c r="M4" s="2" t="s">
        <v>92</v>
      </c>
    </row>
    <row r="5" spans="1:18" x14ac:dyDescent="0.3">
      <c r="A5" t="s">
        <v>95</v>
      </c>
      <c r="B5" s="5" t="s">
        <v>94</v>
      </c>
      <c r="C5" t="s">
        <v>49</v>
      </c>
      <c r="D5">
        <v>99.999989999999997</v>
      </c>
      <c r="E5" t="s">
        <v>97</v>
      </c>
      <c r="P5">
        <v>2025</v>
      </c>
      <c r="R5" t="s">
        <v>98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3"/>
  <sheetViews>
    <sheetView workbookViewId="0">
      <selection activeCell="B30" sqref="B30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13" spans="1:19" x14ac:dyDescent="0.3">
      <c r="M1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"/>
  <sheetViews>
    <sheetView workbookViewId="0">
      <selection activeCell="G8" sqref="G8"/>
    </sheetView>
  </sheetViews>
  <sheetFormatPr defaultColWidth="8.77734375" defaultRowHeight="14.4" x14ac:dyDescent="0.3"/>
  <cols>
    <col min="1" max="1" width="15.44140625" bestFit="1" customWidth="1"/>
    <col min="2" max="2" width="15.33203125" bestFit="1" customWidth="1"/>
    <col min="3" max="3" width="15.33203125" customWidth="1"/>
    <col min="4" max="4" width="13.77734375" bestFit="1" customWidth="1"/>
    <col min="10" max="10" width="14.88671875" bestFit="1" customWidth="1"/>
    <col min="11" max="11" width="13.33203125" bestFit="1" customWidth="1"/>
    <col min="12" max="12" width="16.88671875" bestFit="1" customWidth="1"/>
  </cols>
  <sheetData>
    <row r="1" spans="1:12" x14ac:dyDescent="0.3">
      <c r="A1" s="4" t="s">
        <v>14</v>
      </c>
      <c r="B1" s="4" t="s">
        <v>11</v>
      </c>
      <c r="C1" s="4" t="s">
        <v>101</v>
      </c>
      <c r="D1" s="4" t="s">
        <v>2</v>
      </c>
      <c r="E1" s="4" t="s">
        <v>16</v>
      </c>
      <c r="F1" s="4" t="s">
        <v>15</v>
      </c>
      <c r="G1" s="4" t="s">
        <v>50</v>
      </c>
      <c r="H1" s="4" t="s">
        <v>51</v>
      </c>
      <c r="I1" s="4" t="s">
        <v>58</v>
      </c>
      <c r="J1" s="3" t="s">
        <v>62</v>
      </c>
      <c r="K1" s="3" t="s">
        <v>60</v>
      </c>
      <c r="L1" s="3" t="s">
        <v>77</v>
      </c>
    </row>
    <row r="2" spans="1:12" x14ac:dyDescent="0.3">
      <c r="A2" s="5" t="s">
        <v>37</v>
      </c>
      <c r="B2" s="5" t="s">
        <v>34</v>
      </c>
      <c r="C2" s="5" t="s">
        <v>34</v>
      </c>
      <c r="D2" s="5" t="s">
        <v>34</v>
      </c>
      <c r="E2" s="5" t="s">
        <v>45</v>
      </c>
      <c r="F2" s="5" t="s">
        <v>45</v>
      </c>
      <c r="G2" s="5" t="s">
        <v>45</v>
      </c>
      <c r="H2" s="5" t="s">
        <v>45</v>
      </c>
      <c r="I2" s="5" t="s">
        <v>45</v>
      </c>
      <c r="J2" s="2" t="s">
        <v>73</v>
      </c>
      <c r="K2" s="2" t="s">
        <v>61</v>
      </c>
      <c r="L2" s="2" t="s">
        <v>38</v>
      </c>
    </row>
    <row r="3" spans="1:12" x14ac:dyDescent="0.3">
      <c r="A3" s="2" t="s">
        <v>89</v>
      </c>
      <c r="B3" s="2" t="s">
        <v>72</v>
      </c>
      <c r="C3" s="2"/>
      <c r="D3" s="5" t="s">
        <v>49</v>
      </c>
      <c r="E3" s="5" t="s">
        <v>52</v>
      </c>
      <c r="F3" s="5" t="s">
        <v>53</v>
      </c>
      <c r="G3" s="5" t="s">
        <v>53</v>
      </c>
      <c r="H3" s="5" t="s">
        <v>53</v>
      </c>
      <c r="I3" s="5" t="s">
        <v>52</v>
      </c>
      <c r="J3" s="2"/>
      <c r="K3" s="2">
        <v>0.95</v>
      </c>
      <c r="L3" s="2">
        <v>0</v>
      </c>
    </row>
    <row r="4" spans="1:12" x14ac:dyDescent="0.3">
      <c r="A4" s="2" t="s">
        <v>85</v>
      </c>
      <c r="B4" t="s">
        <v>87</v>
      </c>
      <c r="D4" s="5" t="s">
        <v>94</v>
      </c>
      <c r="E4" s="5" t="s">
        <v>52</v>
      </c>
      <c r="F4" s="5" t="s">
        <v>52</v>
      </c>
      <c r="G4" s="5" t="s">
        <v>53</v>
      </c>
      <c r="H4" s="5" t="s">
        <v>52</v>
      </c>
      <c r="I4" s="5" t="s">
        <v>52</v>
      </c>
      <c r="J4" s="2"/>
      <c r="K4" s="2">
        <v>0</v>
      </c>
      <c r="L4" s="2">
        <v>0</v>
      </c>
    </row>
    <row r="5" spans="1:12" x14ac:dyDescent="0.3">
      <c r="A5" s="2" t="s">
        <v>102</v>
      </c>
      <c r="B5" s="5" t="s">
        <v>76</v>
      </c>
      <c r="C5" s="5"/>
      <c r="D5" s="5" t="s">
        <v>76</v>
      </c>
      <c r="E5" s="5" t="s">
        <v>52</v>
      </c>
      <c r="F5" s="5" t="s">
        <v>53</v>
      </c>
      <c r="G5" s="5" t="s">
        <v>53</v>
      </c>
      <c r="H5" s="5" t="s">
        <v>52</v>
      </c>
      <c r="I5" s="5" t="s">
        <v>53</v>
      </c>
      <c r="J5" s="2">
        <v>24</v>
      </c>
      <c r="K5" s="2">
        <v>0.75</v>
      </c>
      <c r="L5" s="2">
        <v>0</v>
      </c>
    </row>
    <row r="6" spans="1:12" x14ac:dyDescent="0.3">
      <c r="A6" s="2" t="s">
        <v>86</v>
      </c>
      <c r="B6" t="s">
        <v>49</v>
      </c>
      <c r="D6" s="2" t="s">
        <v>49</v>
      </c>
      <c r="E6" s="5" t="s">
        <v>52</v>
      </c>
      <c r="F6" s="5" t="s">
        <v>53</v>
      </c>
      <c r="G6" s="5" t="s">
        <v>53</v>
      </c>
      <c r="H6" s="5" t="s">
        <v>52</v>
      </c>
      <c r="I6" s="5" t="s">
        <v>53</v>
      </c>
      <c r="J6" s="2">
        <v>10</v>
      </c>
      <c r="K6" s="2">
        <v>0.75</v>
      </c>
      <c r="L6" s="2">
        <v>0</v>
      </c>
    </row>
  </sheetData>
  <conditionalFormatting sqref="E6:F6 E3:J5">
    <cfRule type="cellIs" dxfId="9" priority="29" operator="equal">
      <formula>"Y"</formula>
    </cfRule>
  </conditionalFormatting>
  <conditionalFormatting sqref="E5:J5">
    <cfRule type="cellIs" dxfId="8" priority="28" operator="equal">
      <formula>"Y"</formula>
    </cfRule>
  </conditionalFormatting>
  <conditionalFormatting sqref="G4">
    <cfRule type="cellIs" dxfId="7" priority="22" operator="equal">
      <formula>"Y"</formula>
    </cfRule>
  </conditionalFormatting>
  <conditionalFormatting sqref="G6">
    <cfRule type="cellIs" dxfId="6" priority="21" operator="equal">
      <formula>"Y"</formula>
    </cfRule>
  </conditionalFormatting>
  <conditionalFormatting sqref="I6">
    <cfRule type="cellIs" dxfId="5" priority="17" operator="equal">
      <formula>"Y"</formula>
    </cfRule>
  </conditionalFormatting>
  <conditionalFormatting sqref="I6">
    <cfRule type="cellIs" dxfId="4" priority="16" operator="equal">
      <formula>"Y"</formula>
    </cfRule>
  </conditionalFormatting>
  <conditionalFormatting sqref="H4">
    <cfRule type="cellIs" dxfId="3" priority="7" operator="equal">
      <formula>"Y"</formula>
    </cfRule>
  </conditionalFormatting>
  <conditionalFormatting sqref="H4">
    <cfRule type="cellIs" dxfId="2" priority="6" operator="equal">
      <formula>"Y"</formula>
    </cfRule>
  </conditionalFormatting>
  <conditionalFormatting sqref="H6">
    <cfRule type="cellIs" dxfId="1" priority="5" operator="equal">
      <formula>"Y"</formula>
    </cfRule>
  </conditionalFormatting>
  <conditionalFormatting sqref="H6">
    <cfRule type="cellIs" dxfId="0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zoomScaleNormal="100" workbookViewId="0">
      <selection activeCell="D6" sqref="D6"/>
    </sheetView>
  </sheetViews>
  <sheetFormatPr defaultColWidth="8.77734375" defaultRowHeight="14.4" x14ac:dyDescent="0.3"/>
  <cols>
    <col min="1" max="1" width="15.44140625" bestFit="1" customWidth="1"/>
    <col min="2" max="2" width="13.33203125" bestFit="1" customWidth="1"/>
    <col min="3" max="3" width="36.6640625" bestFit="1" customWidth="1"/>
    <col min="4" max="4" width="9" bestFit="1" customWidth="1"/>
    <col min="5" max="5" width="9" customWidth="1"/>
    <col min="6" max="6" width="31" bestFit="1" customWidth="1"/>
    <col min="8" max="8" width="12.44140625" bestFit="1" customWidth="1"/>
    <col min="9" max="9" width="15.44140625" bestFit="1" customWidth="1"/>
    <col min="10" max="10" width="19.44140625" bestFit="1" customWidth="1"/>
  </cols>
  <sheetData>
    <row r="1" spans="1:10" x14ac:dyDescent="0.3">
      <c r="A1" s="8" t="s">
        <v>14</v>
      </c>
      <c r="B1" s="8" t="s">
        <v>26</v>
      </c>
      <c r="C1" s="8" t="s">
        <v>27</v>
      </c>
      <c r="D1" s="8" t="s">
        <v>28</v>
      </c>
      <c r="E1" s="8" t="s">
        <v>100</v>
      </c>
      <c r="F1" s="8" t="s">
        <v>30</v>
      </c>
      <c r="G1" s="8" t="s">
        <v>29</v>
      </c>
      <c r="H1" s="8" t="s">
        <v>31</v>
      </c>
      <c r="I1" s="8" t="s">
        <v>32</v>
      </c>
      <c r="J1" s="8" t="s">
        <v>33</v>
      </c>
    </row>
    <row r="2" spans="1:10" x14ac:dyDescent="0.3">
      <c r="A2" s="9" t="s">
        <v>36</v>
      </c>
      <c r="B2" s="9" t="s">
        <v>38</v>
      </c>
      <c r="C2" s="9" t="s">
        <v>44</v>
      </c>
      <c r="D2" s="9" t="s">
        <v>38</v>
      </c>
      <c r="E2" s="9" t="s">
        <v>38</v>
      </c>
      <c r="F2" s="9" t="s">
        <v>44</v>
      </c>
      <c r="G2" s="9" t="s">
        <v>47</v>
      </c>
      <c r="H2" s="9" t="s">
        <v>44</v>
      </c>
      <c r="I2" s="9" t="s">
        <v>35</v>
      </c>
      <c r="J2" s="9" t="s">
        <v>44</v>
      </c>
    </row>
    <row r="3" spans="1:10" x14ac:dyDescent="0.3">
      <c r="A3" s="10" t="s">
        <v>89</v>
      </c>
      <c r="B3" s="9">
        <v>61</v>
      </c>
      <c r="C3" s="9" t="s">
        <v>80</v>
      </c>
      <c r="D3" s="11">
        <f>25-3.5</f>
        <v>21.5</v>
      </c>
      <c r="E3" s="11"/>
      <c r="F3" s="12" t="s">
        <v>84</v>
      </c>
      <c r="G3" s="10"/>
      <c r="H3" s="10"/>
      <c r="I3" s="11">
        <v>45</v>
      </c>
      <c r="J3" s="9" t="s">
        <v>82</v>
      </c>
    </row>
    <row r="4" spans="1:10" x14ac:dyDescent="0.3">
      <c r="A4" s="10" t="s">
        <v>85</v>
      </c>
      <c r="B4" s="10">
        <v>90</v>
      </c>
      <c r="C4" s="9" t="s">
        <v>93</v>
      </c>
      <c r="D4" s="10">
        <v>100</v>
      </c>
      <c r="E4" s="10"/>
      <c r="F4" s="10" t="s">
        <v>96</v>
      </c>
      <c r="G4" s="10"/>
      <c r="H4" s="10"/>
      <c r="I4" s="10">
        <v>25</v>
      </c>
      <c r="J4" s="9" t="s">
        <v>92</v>
      </c>
    </row>
    <row r="5" spans="1:10" x14ac:dyDescent="0.3">
      <c r="A5" s="10" t="s">
        <v>102</v>
      </c>
      <c r="B5" s="10">
        <v>50</v>
      </c>
      <c r="C5" s="10" t="s">
        <v>59</v>
      </c>
      <c r="D5" s="12">
        <v>70</v>
      </c>
      <c r="E5" s="12"/>
      <c r="F5" s="12" t="s">
        <v>81</v>
      </c>
      <c r="G5" s="10"/>
      <c r="H5" s="10"/>
      <c r="I5" s="10">
        <v>25</v>
      </c>
      <c r="J5" s="12" t="s">
        <v>81</v>
      </c>
    </row>
    <row r="6" spans="1:10" x14ac:dyDescent="0.3">
      <c r="A6" s="10" t="s">
        <v>86</v>
      </c>
      <c r="B6" s="10">
        <v>50</v>
      </c>
      <c r="C6" s="9" t="s">
        <v>59</v>
      </c>
      <c r="D6" s="10">
        <v>74</v>
      </c>
      <c r="E6" s="10"/>
      <c r="F6" s="10" t="s">
        <v>90</v>
      </c>
      <c r="G6" s="10"/>
      <c r="H6" s="10"/>
      <c r="I6" s="10">
        <v>19</v>
      </c>
      <c r="J6" s="10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6"/>
  <sheetViews>
    <sheetView zoomScaleNormal="100" workbookViewId="0">
      <selection activeCell="D5" sqref="D5"/>
    </sheetView>
  </sheetViews>
  <sheetFormatPr defaultColWidth="8.77734375" defaultRowHeight="14.4" x14ac:dyDescent="0.3"/>
  <cols>
    <col min="1" max="1" width="15.4414062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2" t="s">
        <v>89</v>
      </c>
      <c r="B3" s="16">
        <f>AVERAGE(11714,4781)</f>
        <v>8247.5</v>
      </c>
      <c r="C3" s="2">
        <v>0</v>
      </c>
      <c r="D3" s="5" t="s">
        <v>103</v>
      </c>
      <c r="E3" s="13">
        <v>141</v>
      </c>
      <c r="F3" s="13">
        <v>0</v>
      </c>
      <c r="G3" s="2" t="s">
        <v>99</v>
      </c>
      <c r="H3" s="13">
        <v>3.33</v>
      </c>
      <c r="I3" s="13">
        <v>0</v>
      </c>
      <c r="J3" s="14" t="s">
        <v>99</v>
      </c>
      <c r="K3" s="7"/>
      <c r="L3" s="7"/>
    </row>
    <row r="4" spans="1:12" x14ac:dyDescent="0.3">
      <c r="A4" s="2" t="s">
        <v>85</v>
      </c>
      <c r="B4" s="2">
        <f>AVERAGE(2562,3704)</f>
        <v>3133</v>
      </c>
      <c r="C4" s="2">
        <v>0</v>
      </c>
      <c r="D4" s="5" t="s">
        <v>103</v>
      </c>
      <c r="E4" s="2">
        <v>0</v>
      </c>
      <c r="F4" s="2">
        <v>0</v>
      </c>
      <c r="G4" s="2"/>
      <c r="H4" s="2">
        <v>4.09</v>
      </c>
      <c r="I4" s="2">
        <v>0</v>
      </c>
      <c r="J4" s="5" t="s">
        <v>92</v>
      </c>
      <c r="K4" s="6"/>
      <c r="L4" s="6"/>
    </row>
    <row r="5" spans="1:12" x14ac:dyDescent="0.3">
      <c r="A5" s="2" t="s">
        <v>102</v>
      </c>
      <c r="B5" s="2">
        <f>AVERAGE(9191,1457)</f>
        <v>5324</v>
      </c>
      <c r="C5" s="2">
        <v>0</v>
      </c>
      <c r="D5" s="5" t="s">
        <v>103</v>
      </c>
      <c r="E5" s="2">
        <v>16.3</v>
      </c>
      <c r="F5" s="2">
        <v>0</v>
      </c>
      <c r="G5" s="2" t="s">
        <v>81</v>
      </c>
      <c r="H5" s="15">
        <f>9.24* 0.000001 * 277777.7778</f>
        <v>2.5666666668719995</v>
      </c>
      <c r="I5" s="2">
        <v>0</v>
      </c>
      <c r="J5" s="2" t="s">
        <v>81</v>
      </c>
      <c r="K5" s="6"/>
      <c r="L5" s="6"/>
    </row>
    <row r="6" spans="1:12" x14ac:dyDescent="0.3">
      <c r="A6" s="2" t="s">
        <v>86</v>
      </c>
      <c r="B6" s="2">
        <f>AVERAGE(3781,1820)</f>
        <v>2800.5</v>
      </c>
      <c r="C6" s="2">
        <v>0</v>
      </c>
      <c r="D6" s="5" t="s">
        <v>103</v>
      </c>
      <c r="E6" s="2">
        <v>70</v>
      </c>
      <c r="F6" s="2">
        <v>0</v>
      </c>
      <c r="G6" s="2" t="s">
        <v>91</v>
      </c>
      <c r="H6" s="2">
        <v>0</v>
      </c>
      <c r="I6" s="2">
        <v>0</v>
      </c>
      <c r="J6" s="2" t="s">
        <v>91</v>
      </c>
      <c r="K6" s="6"/>
      <c r="L6" s="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G3" sqref="G3"/>
    </sheetView>
  </sheetViews>
  <sheetFormatPr defaultColWidth="8.77734375" defaultRowHeight="14.4" x14ac:dyDescent="0.3"/>
  <cols>
    <col min="1" max="1" width="15.441406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s="2" t="s">
        <v>89</v>
      </c>
      <c r="B3" s="2"/>
      <c r="C3" s="2"/>
      <c r="D3" s="2"/>
      <c r="E3" s="2"/>
      <c r="F3" s="2"/>
      <c r="G3" s="2" t="s">
        <v>79</v>
      </c>
      <c r="H3" s="2">
        <v>2025</v>
      </c>
      <c r="I3" s="2">
        <v>2050</v>
      </c>
      <c r="J3" s="2" t="s">
        <v>78</v>
      </c>
    </row>
    <row r="4" spans="1:10" x14ac:dyDescent="0.3">
      <c r="A4" s="2" t="s">
        <v>85</v>
      </c>
      <c r="B4" s="2"/>
      <c r="C4" s="2"/>
      <c r="D4" s="2"/>
      <c r="E4" s="2"/>
      <c r="F4" s="2"/>
      <c r="G4" s="2"/>
      <c r="H4" s="2">
        <v>2025</v>
      </c>
      <c r="I4" s="2">
        <v>2050</v>
      </c>
      <c r="J4" s="2" t="s">
        <v>78</v>
      </c>
    </row>
    <row r="5" spans="1:10" x14ac:dyDescent="0.3">
      <c r="A5" s="2" t="s">
        <v>102</v>
      </c>
      <c r="B5" s="2"/>
      <c r="C5" s="2"/>
      <c r="D5" s="2"/>
      <c r="E5" s="2"/>
      <c r="F5" s="2"/>
      <c r="G5" s="2"/>
      <c r="H5" s="2">
        <v>2025</v>
      </c>
      <c r="I5" s="2">
        <v>2050</v>
      </c>
      <c r="J5" s="2" t="s">
        <v>78</v>
      </c>
    </row>
    <row r="6" spans="1:10" x14ac:dyDescent="0.3">
      <c r="A6" s="2" t="s">
        <v>86</v>
      </c>
      <c r="B6" s="2"/>
      <c r="C6" s="2"/>
      <c r="D6" s="2"/>
      <c r="E6" s="2"/>
      <c r="F6" s="2"/>
      <c r="G6" s="2"/>
      <c r="H6" s="2">
        <v>2025</v>
      </c>
      <c r="I6" s="2">
        <v>2050</v>
      </c>
      <c r="J6" s="2" t="s">
        <v>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2021-03-03T20:09:09Z</dcterms:modified>
  <cp:category/>
</cp:coreProperties>
</file>