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gf\prep\"/>
    </mc:Choice>
  </mc:AlternateContent>
  <bookViews>
    <workbookView xWindow="0" yWindow="0" windowWidth="23040" windowHeight="10644" firstSheet="1" activeTab="3"/>
  </bookViews>
  <sheets>
    <sheet name="Feuil1 (2)" sheetId="4" state="hidden" r:id="rId1"/>
    <sheet name="sheet" sheetId="1" r:id="rId2"/>
    <sheet name="commune" sheetId="7" r:id="rId3"/>
    <sheet name="village" sheetId="5" r:id="rId4"/>
    <sheet name="agent" sheetId="6" r:id="rId5"/>
    <sheet name="Feuil2" sheetId="2" r:id="rId6"/>
  </sheets>
  <definedNames>
    <definedName name="_xlnm._FilterDatabase" localSheetId="2" hidden="1">commune!$A$2:$A$6</definedName>
    <definedName name="_xlnm._FilterDatabase" localSheetId="3" hidden="1">village!$I$4:$J$19</definedName>
    <definedName name="com">commune!$A$2:$B$6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E3" i="5"/>
  <c r="E4" i="5" s="1"/>
  <c r="E5" i="5" s="1"/>
  <c r="E6" i="5" s="1"/>
  <c r="E7" i="5" s="1"/>
  <c r="E8" i="5"/>
  <c r="E9" i="5" s="1"/>
  <c r="E10" i="5" s="1"/>
  <c r="E11" i="5" s="1"/>
  <c r="E12" i="5" s="1"/>
  <c r="E13" i="5" s="1"/>
  <c r="D13" i="5" s="1"/>
  <c r="E14" i="5"/>
  <c r="E15" i="5" s="1"/>
  <c r="E16" i="5" s="1"/>
  <c r="E17" i="5" s="1"/>
  <c r="E18" i="5" s="1"/>
  <c r="E19" i="5" s="1"/>
  <c r="E20" i="5"/>
  <c r="E21" i="5"/>
  <c r="E22" i="5"/>
  <c r="E23" i="5" s="1"/>
  <c r="E24" i="5" s="1"/>
  <c r="E25" i="5" s="1"/>
  <c r="D25" i="5" s="1"/>
  <c r="E26" i="5"/>
  <c r="E27" i="5" s="1"/>
  <c r="E28" i="5" s="1"/>
  <c r="E29" i="5" s="1"/>
  <c r="E30" i="5" s="1"/>
  <c r="E31" i="5" s="1"/>
  <c r="E2" i="5"/>
  <c r="B3" i="5"/>
  <c r="D3" i="5" s="1"/>
  <c r="B7" i="5"/>
  <c r="D7" i="5" s="1"/>
  <c r="B29" i="5"/>
  <c r="D29" i="5" s="1"/>
  <c r="B28" i="5"/>
  <c r="D28" i="5" s="1"/>
  <c r="B30" i="5"/>
  <c r="B27" i="5"/>
  <c r="D27" i="5" s="1"/>
  <c r="B16" i="5"/>
  <c r="D16" i="5" s="1"/>
  <c r="B18" i="5"/>
  <c r="B17" i="5"/>
  <c r="B19" i="5"/>
  <c r="D19" i="5" s="1"/>
  <c r="B11" i="5"/>
  <c r="D11" i="5" s="1"/>
  <c r="B8" i="5"/>
  <c r="D8" i="5" s="1"/>
  <c r="B13" i="5"/>
  <c r="B12" i="5"/>
  <c r="B25" i="5"/>
  <c r="B22" i="5"/>
  <c r="D22" i="5" s="1"/>
  <c r="B21" i="5"/>
  <c r="D21" i="5" s="1"/>
  <c r="B24" i="5"/>
  <c r="D24" i="5" s="1"/>
  <c r="B2" i="5"/>
  <c r="D2" i="5" s="1"/>
  <c r="B6" i="5"/>
  <c r="D6" i="5" s="1"/>
  <c r="B26" i="5"/>
  <c r="D26" i="5" s="1"/>
  <c r="B31" i="5"/>
  <c r="D31" i="5" s="1"/>
  <c r="B15" i="5"/>
  <c r="D15" i="5" s="1"/>
  <c r="B14" i="5"/>
  <c r="D14" i="5" s="1"/>
  <c r="B10" i="5"/>
  <c r="D10" i="5" s="1"/>
  <c r="B9" i="5"/>
  <c r="D9" i="5" s="1"/>
  <c r="B20" i="5"/>
  <c r="D20" i="5" s="1"/>
  <c r="B23" i="5"/>
  <c r="D23" i="5" s="1"/>
  <c r="B4" i="5"/>
  <c r="D4" i="5" s="1"/>
  <c r="B5" i="5"/>
  <c r="D5" i="5" s="1"/>
  <c r="F2" i="1"/>
  <c r="I2" i="1" s="1"/>
  <c r="G3" i="1"/>
  <c r="G4" i="1"/>
  <c r="G5" i="1"/>
  <c r="G6" i="1" s="1"/>
  <c r="G7" i="1" s="1"/>
  <c r="G8" i="1"/>
  <c r="G9" i="1" s="1"/>
  <c r="G10" i="1" s="1"/>
  <c r="G11" i="1"/>
  <c r="G12" i="1" s="1"/>
  <c r="G13" i="1" s="1"/>
  <c r="G14" i="1"/>
  <c r="G15" i="1"/>
  <c r="G16" i="1"/>
  <c r="G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D17" i="5" l="1"/>
  <c r="D18" i="5"/>
  <c r="D30" i="5"/>
  <c r="D12" i="5"/>
</calcChain>
</file>

<file path=xl/sharedStrings.xml><?xml version="1.0" encoding="utf-8"?>
<sst xmlns="http://schemas.openxmlformats.org/spreadsheetml/2006/main" count="302" uniqueCount="81">
  <si>
    <t>Prénom et Nom</t>
  </si>
  <si>
    <t>Commune</t>
  </si>
  <si>
    <t>Statut</t>
  </si>
  <si>
    <t>Superviseur</t>
  </si>
  <si>
    <t>Enquêteur</t>
  </si>
  <si>
    <t>Bambilor</t>
  </si>
  <si>
    <t>Toubacouta</t>
  </si>
  <si>
    <t>Dodel</t>
  </si>
  <si>
    <t>Diémbering</t>
  </si>
  <si>
    <t>Tomboronkoto</t>
  </si>
  <si>
    <t>Ibrahima Sambou</t>
  </si>
  <si>
    <t>N°</t>
  </si>
  <si>
    <t>Téléphone</t>
  </si>
  <si>
    <t>peulh</t>
  </si>
  <si>
    <t>socé</t>
  </si>
  <si>
    <t>serere wolof</t>
  </si>
  <si>
    <t>Peulh</t>
  </si>
  <si>
    <t>Maimouna DIA</t>
  </si>
  <si>
    <t>Landing Cissé</t>
  </si>
  <si>
    <t>Kounama SADIO</t>
  </si>
  <si>
    <t>771178382/782590470</t>
  </si>
  <si>
    <t>Moustapha NDIAYE</t>
  </si>
  <si>
    <t>Gorgui Thiaw</t>
  </si>
  <si>
    <t>Cheikh Abdou Khadre Dieylani DIOP</t>
  </si>
  <si>
    <t>Ndatté FALL</t>
  </si>
  <si>
    <t>Adama DIAW</t>
  </si>
  <si>
    <t>Abou DIA</t>
  </si>
  <si>
    <t>Ndeye Awa DIENG</t>
  </si>
  <si>
    <t>Bah FALL</t>
  </si>
  <si>
    <t>Ndeye NGOM</t>
  </si>
  <si>
    <t>Diarra NDOYE</t>
  </si>
  <si>
    <t>Djibril ba</t>
  </si>
  <si>
    <t>Aïda BA</t>
  </si>
  <si>
    <t>Arona Mané</t>
  </si>
  <si>
    <t>sedhiou</t>
  </si>
  <si>
    <t>Awa SALL</t>
  </si>
  <si>
    <t>PEUH</t>
  </si>
  <si>
    <t>ok</t>
  </si>
  <si>
    <t>injoignable</t>
  </si>
  <si>
    <t>Abdou aziz DIENG</t>
  </si>
  <si>
    <t>765879290/777856905</t>
  </si>
  <si>
    <t>en attente</t>
  </si>
  <si>
    <t>Villages centres</t>
  </si>
  <si>
    <t>Villages polarisés</t>
  </si>
  <si>
    <t>Nombre de ménages</t>
  </si>
  <si>
    <t>BAMBILOR</t>
  </si>
  <si>
    <t>GOROM I</t>
  </si>
  <si>
    <t>DENY BIRAME NDAO SUD</t>
  </si>
  <si>
    <t>GOROM II</t>
  </si>
  <si>
    <t>DENY BIRAME NDAO NORD</t>
  </si>
  <si>
    <t>MBEUTHE</t>
  </si>
  <si>
    <t>TOUBACOUTA</t>
  </si>
  <si>
    <t>BETTENTY</t>
  </si>
  <si>
    <t>MEDINA SANGAKO</t>
  </si>
  <si>
    <t>DIAGLE</t>
  </si>
  <si>
    <t>NEMA BA</t>
  </si>
  <si>
    <t>DASSILAME SOCE</t>
  </si>
  <si>
    <t>DODEL</t>
  </si>
  <si>
    <t>MARDA</t>
  </si>
  <si>
    <t>PATHEGALLO</t>
  </si>
  <si>
    <t>DARA ALAYBE</t>
  </si>
  <si>
    <t>NIANGA EDY</t>
  </si>
  <si>
    <t>SASSELTALBE</t>
  </si>
  <si>
    <t>DIEMBERING</t>
  </si>
  <si>
    <t>CAP SKRING</t>
  </si>
  <si>
    <t>DIEMBERING ETAMA</t>
  </si>
  <si>
    <t>CABROUSSE KADIAKAYE</t>
  </si>
  <si>
    <t>CABROUSSE MOSSOR</t>
  </si>
  <si>
    <t>DJEMBERING NIENE</t>
  </si>
  <si>
    <t>DJEMBERING KAOUTE</t>
  </si>
  <si>
    <t>TOMBORONKOTO</t>
  </si>
  <si>
    <t>BANTAKHOCOUTA</t>
  </si>
  <si>
    <t>KANOUMERING</t>
  </si>
  <si>
    <t>MAKO</t>
  </si>
  <si>
    <t>H1FOUKHOTO(BADIANII)</t>
  </si>
  <si>
    <t>TAMBANOUMOUYA</t>
  </si>
  <si>
    <t>code_com</t>
  </si>
  <si>
    <t>code_agent</t>
  </si>
  <si>
    <t>dd</t>
  </si>
  <si>
    <t>code com</t>
  </si>
  <si>
    <t>code_village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</si>
</sst>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Garamond"/>
      <family val="1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5" borderId="3" xfId="0" applyFill="1" applyBorder="1"/>
    <xf numFmtId="0" fontId="1" fillId="6" borderId="1" xfId="0" applyFont="1" applyFill="1" applyBorder="1"/>
    <xf numFmtId="0" fontId="0" fillId="3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3" xfId="0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6" borderId="1" xfId="0" applyFont="1" applyFill="1" applyBorder="1"/>
    <xf numFmtId="0" fontId="3" fillId="6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2" fillId="2" borderId="2" xfId="0" applyFont="1" applyFill="1" applyBorder="1"/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4" borderId="0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8" sqref="B18"/>
    </sheetView>
  </sheetViews>
  <sheetFormatPr baseColWidth="10" defaultRowHeight="14.4" x14ac:dyDescent="0.3"/>
  <cols>
    <col min="1" max="1" width="3.109375" bestFit="1" customWidth="1"/>
    <col min="2" max="2" width="33.33203125" bestFit="1" customWidth="1"/>
    <col min="3" max="3" width="20" bestFit="1" customWidth="1"/>
    <col min="4" max="4" width="14.109375" bestFit="1" customWidth="1"/>
    <col min="9" max="9" width="12.88671875" bestFit="1" customWidth="1"/>
  </cols>
  <sheetData>
    <row r="1" spans="1:11" x14ac:dyDescent="0.3">
      <c r="A1" s="1" t="s">
        <v>11</v>
      </c>
      <c r="B1" s="1" t="s">
        <v>0</v>
      </c>
      <c r="C1" s="1" t="s">
        <v>12</v>
      </c>
      <c r="D1" s="1" t="s">
        <v>1</v>
      </c>
      <c r="E1" s="1" t="s">
        <v>2</v>
      </c>
    </row>
    <row r="2" spans="1:11" x14ac:dyDescent="0.3">
      <c r="A2" s="4">
        <v>1</v>
      </c>
      <c r="B2" s="19" t="s">
        <v>10</v>
      </c>
      <c r="C2" s="4">
        <v>784972597</v>
      </c>
      <c r="D2" s="4" t="s">
        <v>5</v>
      </c>
      <c r="E2" s="4" t="s">
        <v>3</v>
      </c>
      <c r="F2" s="8" t="s">
        <v>37</v>
      </c>
    </row>
    <row r="3" spans="1:11" x14ac:dyDescent="0.3">
      <c r="A3" s="4">
        <v>2</v>
      </c>
      <c r="B3" s="18" t="s">
        <v>21</v>
      </c>
      <c r="C3" s="4">
        <v>777979359</v>
      </c>
      <c r="D3" s="4" t="s">
        <v>5</v>
      </c>
      <c r="E3" s="4" t="s">
        <v>4</v>
      </c>
      <c r="G3" s="12" t="s">
        <v>38</v>
      </c>
    </row>
    <row r="4" spans="1:11" x14ac:dyDescent="0.3">
      <c r="A4" s="4">
        <v>3</v>
      </c>
      <c r="B4" s="19" t="s">
        <v>28</v>
      </c>
      <c r="C4" s="4">
        <v>774464539</v>
      </c>
      <c r="D4" s="4" t="s">
        <v>5</v>
      </c>
      <c r="E4" s="4" t="s">
        <v>4</v>
      </c>
      <c r="F4" s="8" t="s">
        <v>37</v>
      </c>
    </row>
    <row r="5" spans="1:11" x14ac:dyDescent="0.3">
      <c r="A5" s="2">
        <v>4</v>
      </c>
      <c r="B5" s="20" t="s">
        <v>23</v>
      </c>
      <c r="C5" s="2">
        <v>772344323</v>
      </c>
      <c r="D5" s="2" t="s">
        <v>6</v>
      </c>
      <c r="E5" s="2" t="s">
        <v>3</v>
      </c>
      <c r="F5" s="9" t="s">
        <v>37</v>
      </c>
      <c r="G5" s="14"/>
      <c r="H5" t="s">
        <v>15</v>
      </c>
    </row>
    <row r="6" spans="1:11" x14ac:dyDescent="0.3">
      <c r="A6" s="2">
        <v>5</v>
      </c>
      <c r="B6" s="20" t="s">
        <v>22</v>
      </c>
      <c r="C6" s="2">
        <v>776263563</v>
      </c>
      <c r="D6" s="2" t="s">
        <v>6</v>
      </c>
      <c r="E6" s="2" t="s">
        <v>4</v>
      </c>
      <c r="F6" s="9" t="s">
        <v>37</v>
      </c>
    </row>
    <row r="7" spans="1:11" x14ac:dyDescent="0.3">
      <c r="A7" s="2">
        <v>6</v>
      </c>
      <c r="B7" s="20" t="s">
        <v>25</v>
      </c>
      <c r="C7" s="2">
        <v>775057345</v>
      </c>
      <c r="D7" s="2" t="s">
        <v>6</v>
      </c>
      <c r="E7" s="2" t="s">
        <v>4</v>
      </c>
      <c r="F7" s="9" t="s">
        <v>37</v>
      </c>
      <c r="G7" s="14"/>
    </row>
    <row r="8" spans="1:11" x14ac:dyDescent="0.3">
      <c r="A8" s="5">
        <v>7</v>
      </c>
      <c r="B8" s="21" t="s">
        <v>26</v>
      </c>
      <c r="C8" s="5">
        <v>774549299</v>
      </c>
      <c r="D8" s="5" t="s">
        <v>7</v>
      </c>
      <c r="E8" s="5" t="s">
        <v>3</v>
      </c>
      <c r="F8" s="15" t="s">
        <v>37</v>
      </c>
      <c r="H8" t="s">
        <v>13</v>
      </c>
    </row>
    <row r="9" spans="1:11" x14ac:dyDescent="0.3">
      <c r="A9" s="5">
        <v>8</v>
      </c>
      <c r="B9" s="22" t="s">
        <v>17</v>
      </c>
      <c r="C9" s="5">
        <v>776659425</v>
      </c>
      <c r="D9" s="5" t="s">
        <v>7</v>
      </c>
      <c r="E9" s="5" t="s">
        <v>4</v>
      </c>
      <c r="F9" s="9" t="s">
        <v>37</v>
      </c>
      <c r="G9" s="16" t="s">
        <v>41</v>
      </c>
    </row>
    <row r="10" spans="1:11" x14ac:dyDescent="0.3">
      <c r="A10" s="5">
        <v>9</v>
      </c>
      <c r="B10" s="21" t="s">
        <v>35</v>
      </c>
      <c r="C10" s="5">
        <v>775160367</v>
      </c>
      <c r="D10" s="5" t="s">
        <v>7</v>
      </c>
      <c r="E10" s="5" t="s">
        <v>4</v>
      </c>
      <c r="F10" s="15" t="s">
        <v>37</v>
      </c>
      <c r="G10" s="16"/>
    </row>
    <row r="11" spans="1:11" x14ac:dyDescent="0.3">
      <c r="A11" s="3">
        <v>10</v>
      </c>
      <c r="B11" s="3" t="s">
        <v>24</v>
      </c>
      <c r="C11" s="3">
        <v>775323132</v>
      </c>
      <c r="D11" s="3" t="s">
        <v>8</v>
      </c>
      <c r="E11" s="3" t="s">
        <v>3</v>
      </c>
      <c r="F11" s="10" t="s">
        <v>37</v>
      </c>
      <c r="H11" t="s">
        <v>14</v>
      </c>
    </row>
    <row r="12" spans="1:11" x14ac:dyDescent="0.3">
      <c r="A12" s="3">
        <v>11</v>
      </c>
      <c r="B12" s="3" t="s">
        <v>31</v>
      </c>
      <c r="C12" s="3">
        <v>777874407</v>
      </c>
      <c r="D12" s="3" t="s">
        <v>8</v>
      </c>
      <c r="E12" s="3" t="s">
        <v>4</v>
      </c>
      <c r="F12" s="10" t="s">
        <v>37</v>
      </c>
    </row>
    <row r="13" spans="1:11" x14ac:dyDescent="0.3">
      <c r="A13" s="3">
        <v>12</v>
      </c>
      <c r="B13" s="3" t="s">
        <v>39</v>
      </c>
      <c r="C13" s="3">
        <v>772802779</v>
      </c>
      <c r="D13" s="3" t="s">
        <v>8</v>
      </c>
      <c r="E13" s="3" t="s">
        <v>4</v>
      </c>
      <c r="F13" s="10" t="s">
        <v>37</v>
      </c>
    </row>
    <row r="14" spans="1:11" x14ac:dyDescent="0.3">
      <c r="A14" s="6">
        <v>13</v>
      </c>
      <c r="B14" s="6" t="s">
        <v>29</v>
      </c>
      <c r="C14" s="6" t="s">
        <v>40</v>
      </c>
      <c r="D14" s="6" t="s">
        <v>9</v>
      </c>
      <c r="E14" s="6" t="s">
        <v>3</v>
      </c>
      <c r="F14" s="11" t="s">
        <v>37</v>
      </c>
      <c r="H14" t="s">
        <v>16</v>
      </c>
    </row>
    <row r="15" spans="1:11" x14ac:dyDescent="0.3">
      <c r="A15" s="6">
        <v>14</v>
      </c>
      <c r="B15" s="6" t="s">
        <v>18</v>
      </c>
      <c r="C15" s="6">
        <v>772263312</v>
      </c>
      <c r="D15" s="6" t="s">
        <v>9</v>
      </c>
      <c r="E15" s="6" t="s">
        <v>4</v>
      </c>
      <c r="F15" s="11" t="s">
        <v>37</v>
      </c>
      <c r="G15" s="17"/>
    </row>
    <row r="16" spans="1:11" x14ac:dyDescent="0.3">
      <c r="A16" s="6">
        <v>15</v>
      </c>
      <c r="B16" s="6" t="s">
        <v>19</v>
      </c>
      <c r="C16" s="6" t="s">
        <v>20</v>
      </c>
      <c r="D16" s="6" t="s">
        <v>9</v>
      </c>
      <c r="E16" s="6" t="s">
        <v>4</v>
      </c>
      <c r="F16" s="11" t="s">
        <v>37</v>
      </c>
      <c r="I16" t="s">
        <v>33</v>
      </c>
      <c r="J16">
        <v>776817236</v>
      </c>
      <c r="K16" t="s">
        <v>34</v>
      </c>
    </row>
    <row r="17" spans="9:11" x14ac:dyDescent="0.3">
      <c r="I17" s="6" t="s">
        <v>30</v>
      </c>
      <c r="J17" s="6">
        <v>767883538</v>
      </c>
    </row>
    <row r="18" spans="9:11" x14ac:dyDescent="0.3">
      <c r="I18" t="s">
        <v>35</v>
      </c>
      <c r="J18">
        <v>775160367</v>
      </c>
      <c r="K18" t="s">
        <v>36</v>
      </c>
    </row>
    <row r="19" spans="9:11" x14ac:dyDescent="0.3">
      <c r="I19" s="7" t="s">
        <v>32</v>
      </c>
      <c r="J19" s="6">
        <v>776641811</v>
      </c>
    </row>
    <row r="20" spans="9:11" x14ac:dyDescent="0.3">
      <c r="I20" s="13" t="s">
        <v>27</v>
      </c>
      <c r="J20" s="13">
        <v>774574377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"/>
    </sheetView>
  </sheetViews>
  <sheetFormatPr baseColWidth="10" defaultRowHeight="14.4" x14ac:dyDescent="0.3"/>
  <cols>
    <col min="1" max="1" width="3.109375" bestFit="1" customWidth="1"/>
    <col min="2" max="2" width="33.33203125" bestFit="1" customWidth="1"/>
    <col min="3" max="3" width="20" bestFit="1" customWidth="1"/>
    <col min="4" max="4" width="14.109375" bestFit="1" customWidth="1"/>
  </cols>
  <sheetData>
    <row r="1" spans="1:9" x14ac:dyDescent="0.3">
      <c r="A1" s="1" t="s">
        <v>11</v>
      </c>
      <c r="B1" s="1" t="s">
        <v>0</v>
      </c>
      <c r="C1" s="1" t="s">
        <v>12</v>
      </c>
      <c r="D1" s="1" t="s">
        <v>1</v>
      </c>
      <c r="E1" s="1" t="s">
        <v>2</v>
      </c>
      <c r="F1" s="35" t="s">
        <v>76</v>
      </c>
      <c r="G1" s="35"/>
      <c r="H1" s="35"/>
      <c r="I1" s="35" t="s">
        <v>77</v>
      </c>
    </row>
    <row r="2" spans="1:9" x14ac:dyDescent="0.3">
      <c r="A2" s="4">
        <v>1</v>
      </c>
      <c r="B2" s="19" t="s">
        <v>10</v>
      </c>
      <c r="C2" s="4">
        <v>784972597</v>
      </c>
      <c r="D2" s="4" t="s">
        <v>5</v>
      </c>
      <c r="E2" s="4" t="s">
        <v>3</v>
      </c>
      <c r="F2">
        <f>VLOOKUP(D2,com,2,0)</f>
        <v>1</v>
      </c>
      <c r="G2">
        <f>IF(EXACT(D2,D1),G1+1,1)</f>
        <v>1</v>
      </c>
      <c r="H2" s="19" t="s">
        <v>10</v>
      </c>
      <c r="I2" t="str">
        <f>F2 &amp; G2</f>
        <v>11</v>
      </c>
    </row>
    <row r="3" spans="1:9" x14ac:dyDescent="0.3">
      <c r="A3" s="4">
        <v>2</v>
      </c>
      <c r="B3" s="18" t="s">
        <v>21</v>
      </c>
      <c r="C3" s="18">
        <v>777979359</v>
      </c>
      <c r="D3" s="18" t="s">
        <v>5</v>
      </c>
      <c r="E3" s="18" t="s">
        <v>4</v>
      </c>
      <c r="F3">
        <f>VLOOKUP(D3,com,2,0)</f>
        <v>1</v>
      </c>
      <c r="G3">
        <f t="shared" ref="G3:G16" si="0">IF(EXACT(D3,D2),G2+1,1)</f>
        <v>2</v>
      </c>
      <c r="H3" s="18" t="s">
        <v>21</v>
      </c>
      <c r="I3" t="str">
        <f t="shared" ref="I3:I16" si="1">F3 &amp; G3</f>
        <v>12</v>
      </c>
    </row>
    <row r="4" spans="1:9" x14ac:dyDescent="0.3">
      <c r="A4" s="4">
        <v>3</v>
      </c>
      <c r="B4" s="19" t="s">
        <v>28</v>
      </c>
      <c r="C4" s="4">
        <v>774464539</v>
      </c>
      <c r="D4" s="4" t="s">
        <v>5</v>
      </c>
      <c r="E4" s="4" t="s">
        <v>4</v>
      </c>
      <c r="F4">
        <f>VLOOKUP(D4,com,2,0)</f>
        <v>1</v>
      </c>
      <c r="G4">
        <f t="shared" si="0"/>
        <v>3</v>
      </c>
      <c r="H4" s="19" t="s">
        <v>28</v>
      </c>
      <c r="I4" t="str">
        <f t="shared" si="1"/>
        <v>13</v>
      </c>
    </row>
    <row r="5" spans="1:9" x14ac:dyDescent="0.3">
      <c r="A5" s="2">
        <v>4</v>
      </c>
      <c r="B5" s="20" t="s">
        <v>23</v>
      </c>
      <c r="C5" s="2">
        <v>772344323</v>
      </c>
      <c r="D5" s="2" t="s">
        <v>6</v>
      </c>
      <c r="E5" s="2" t="s">
        <v>3</v>
      </c>
      <c r="F5">
        <f>VLOOKUP(D5,com,2,0)</f>
        <v>5</v>
      </c>
      <c r="G5">
        <f t="shared" si="0"/>
        <v>1</v>
      </c>
      <c r="H5" s="20" t="s">
        <v>23</v>
      </c>
      <c r="I5" t="str">
        <f t="shared" si="1"/>
        <v>51</v>
      </c>
    </row>
    <row r="6" spans="1:9" x14ac:dyDescent="0.3">
      <c r="A6" s="2">
        <v>5</v>
      </c>
      <c r="B6" s="20" t="s">
        <v>22</v>
      </c>
      <c r="C6" s="2">
        <v>776263563</v>
      </c>
      <c r="D6" s="2" t="s">
        <v>6</v>
      </c>
      <c r="E6" s="2" t="s">
        <v>4</v>
      </c>
      <c r="F6">
        <f>VLOOKUP(D6,com,2,0)</f>
        <v>5</v>
      </c>
      <c r="G6">
        <f t="shared" si="0"/>
        <v>2</v>
      </c>
      <c r="H6" s="20" t="s">
        <v>22</v>
      </c>
      <c r="I6" t="str">
        <f t="shared" si="1"/>
        <v>52</v>
      </c>
    </row>
    <row r="7" spans="1:9" x14ac:dyDescent="0.3">
      <c r="A7" s="2">
        <v>6</v>
      </c>
      <c r="B7" s="20" t="s">
        <v>25</v>
      </c>
      <c r="C7" s="2">
        <v>775057345</v>
      </c>
      <c r="D7" s="2" t="s">
        <v>6</v>
      </c>
      <c r="E7" s="2" t="s">
        <v>4</v>
      </c>
      <c r="F7">
        <f>VLOOKUP(D7,com,2,0)</f>
        <v>5</v>
      </c>
      <c r="G7">
        <f t="shared" si="0"/>
        <v>3</v>
      </c>
      <c r="H7" s="20" t="s">
        <v>25</v>
      </c>
      <c r="I7" t="str">
        <f t="shared" si="1"/>
        <v>53</v>
      </c>
    </row>
    <row r="8" spans="1:9" x14ac:dyDescent="0.3">
      <c r="A8" s="5">
        <v>7</v>
      </c>
      <c r="B8" s="21" t="s">
        <v>26</v>
      </c>
      <c r="C8" s="5">
        <v>774549299</v>
      </c>
      <c r="D8" s="5" t="s">
        <v>7</v>
      </c>
      <c r="E8" s="5" t="s">
        <v>3</v>
      </c>
      <c r="F8">
        <f>VLOOKUP(D8,com,2,0)</f>
        <v>3</v>
      </c>
      <c r="G8">
        <f t="shared" si="0"/>
        <v>1</v>
      </c>
      <c r="H8" s="21" t="s">
        <v>26</v>
      </c>
      <c r="I8" t="str">
        <f t="shared" si="1"/>
        <v>31</v>
      </c>
    </row>
    <row r="9" spans="1:9" x14ac:dyDescent="0.3">
      <c r="A9" s="5">
        <v>8</v>
      </c>
      <c r="B9" s="22" t="s">
        <v>17</v>
      </c>
      <c r="C9" s="5">
        <v>776659425</v>
      </c>
      <c r="D9" s="5" t="s">
        <v>7</v>
      </c>
      <c r="E9" s="5" t="s">
        <v>4</v>
      </c>
      <c r="F9">
        <f>VLOOKUP(D9,com,2,0)</f>
        <v>3</v>
      </c>
      <c r="G9">
        <f t="shared" si="0"/>
        <v>2</v>
      </c>
      <c r="H9" s="22" t="s">
        <v>17</v>
      </c>
      <c r="I9" t="str">
        <f t="shared" si="1"/>
        <v>32</v>
      </c>
    </row>
    <row r="10" spans="1:9" x14ac:dyDescent="0.3">
      <c r="A10" s="5">
        <v>9</v>
      </c>
      <c r="B10" s="21" t="s">
        <v>35</v>
      </c>
      <c r="C10" s="5">
        <v>775160367</v>
      </c>
      <c r="D10" s="5" t="s">
        <v>7</v>
      </c>
      <c r="E10" s="5" t="s">
        <v>4</v>
      </c>
      <c r="F10">
        <f>VLOOKUP(D10,com,2,0)</f>
        <v>3</v>
      </c>
      <c r="G10">
        <f t="shared" si="0"/>
        <v>3</v>
      </c>
      <c r="H10" s="21" t="s">
        <v>35</v>
      </c>
      <c r="I10" t="str">
        <f t="shared" si="1"/>
        <v>33</v>
      </c>
    </row>
    <row r="11" spans="1:9" x14ac:dyDescent="0.3">
      <c r="A11" s="3">
        <v>10</v>
      </c>
      <c r="B11" s="3" t="s">
        <v>24</v>
      </c>
      <c r="C11" s="3">
        <v>775323132</v>
      </c>
      <c r="D11" s="3" t="s">
        <v>8</v>
      </c>
      <c r="E11" s="3" t="s">
        <v>3</v>
      </c>
      <c r="F11">
        <f>VLOOKUP(D11,com,2,0)</f>
        <v>2</v>
      </c>
      <c r="G11">
        <f t="shared" si="0"/>
        <v>1</v>
      </c>
      <c r="H11" s="3" t="s">
        <v>24</v>
      </c>
      <c r="I11" t="str">
        <f t="shared" si="1"/>
        <v>21</v>
      </c>
    </row>
    <row r="12" spans="1:9" x14ac:dyDescent="0.3">
      <c r="A12" s="3">
        <v>11</v>
      </c>
      <c r="B12" s="3" t="s">
        <v>31</v>
      </c>
      <c r="C12" s="3">
        <v>777874407</v>
      </c>
      <c r="D12" s="3" t="s">
        <v>8</v>
      </c>
      <c r="E12" s="3" t="s">
        <v>4</v>
      </c>
      <c r="F12">
        <f>VLOOKUP(D12,com,2,0)</f>
        <v>2</v>
      </c>
      <c r="G12">
        <f t="shared" si="0"/>
        <v>2</v>
      </c>
      <c r="H12" s="3" t="s">
        <v>31</v>
      </c>
      <c r="I12" t="str">
        <f t="shared" si="1"/>
        <v>22</v>
      </c>
    </row>
    <row r="13" spans="1:9" x14ac:dyDescent="0.3">
      <c r="A13" s="3">
        <v>12</v>
      </c>
      <c r="B13" s="3" t="s">
        <v>39</v>
      </c>
      <c r="C13" s="3">
        <v>772802779</v>
      </c>
      <c r="D13" s="3" t="s">
        <v>8</v>
      </c>
      <c r="E13" s="3" t="s">
        <v>4</v>
      </c>
      <c r="F13">
        <f>VLOOKUP(D13,com,2,0)</f>
        <v>2</v>
      </c>
      <c r="G13">
        <f t="shared" si="0"/>
        <v>3</v>
      </c>
      <c r="H13" s="3" t="s">
        <v>39</v>
      </c>
      <c r="I13" t="str">
        <f t="shared" si="1"/>
        <v>23</v>
      </c>
    </row>
    <row r="14" spans="1:9" x14ac:dyDescent="0.3">
      <c r="A14" s="6">
        <v>13</v>
      </c>
      <c r="B14" s="6" t="s">
        <v>29</v>
      </c>
      <c r="C14" s="6" t="s">
        <v>40</v>
      </c>
      <c r="D14" s="6" t="s">
        <v>9</v>
      </c>
      <c r="E14" s="6" t="s">
        <v>3</v>
      </c>
      <c r="F14">
        <f>VLOOKUP(D14,com,2,0)</f>
        <v>4</v>
      </c>
      <c r="G14">
        <f t="shared" si="0"/>
        <v>1</v>
      </c>
      <c r="H14" s="6" t="s">
        <v>29</v>
      </c>
      <c r="I14" t="str">
        <f t="shared" si="1"/>
        <v>41</v>
      </c>
    </row>
    <row r="15" spans="1:9" x14ac:dyDescent="0.3">
      <c r="A15" s="6">
        <v>14</v>
      </c>
      <c r="B15" s="6" t="s">
        <v>18</v>
      </c>
      <c r="C15" s="6">
        <v>772263312</v>
      </c>
      <c r="D15" s="6" t="s">
        <v>9</v>
      </c>
      <c r="E15" s="6" t="s">
        <v>4</v>
      </c>
      <c r="F15">
        <f>VLOOKUP(D15,com,2,0)</f>
        <v>4</v>
      </c>
      <c r="G15">
        <f t="shared" si="0"/>
        <v>2</v>
      </c>
      <c r="H15" s="6" t="s">
        <v>18</v>
      </c>
      <c r="I15" t="str">
        <f t="shared" si="1"/>
        <v>42</v>
      </c>
    </row>
    <row r="16" spans="1:9" x14ac:dyDescent="0.3">
      <c r="A16" s="6">
        <v>15</v>
      </c>
      <c r="B16" s="6" t="s">
        <v>19</v>
      </c>
      <c r="C16" s="6" t="s">
        <v>20</v>
      </c>
      <c r="D16" s="6" t="s">
        <v>9</v>
      </c>
      <c r="E16" s="6" t="s">
        <v>4</v>
      </c>
      <c r="F16">
        <f>VLOOKUP(D16,com,2,0)</f>
        <v>4</v>
      </c>
      <c r="G16">
        <f t="shared" si="0"/>
        <v>3</v>
      </c>
      <c r="H16" s="6" t="s">
        <v>19</v>
      </c>
      <c r="I16" t="str">
        <f t="shared" si="1"/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baseColWidth="10" defaultRowHeight="14.4" x14ac:dyDescent="0.3"/>
  <cols>
    <col min="1" max="1" width="14.109375" bestFit="1" customWidth="1"/>
  </cols>
  <sheetData>
    <row r="1" spans="1:2" x14ac:dyDescent="0.3">
      <c r="A1" s="1" t="s">
        <v>1</v>
      </c>
    </row>
    <row r="2" spans="1:2" x14ac:dyDescent="0.3">
      <c r="A2" s="4" t="s">
        <v>5</v>
      </c>
      <c r="B2">
        <v>1</v>
      </c>
    </row>
    <row r="3" spans="1:2" x14ac:dyDescent="0.3">
      <c r="A3" s="3" t="s">
        <v>8</v>
      </c>
      <c r="B3">
        <v>2</v>
      </c>
    </row>
    <row r="4" spans="1:2" x14ac:dyDescent="0.3">
      <c r="A4" s="5" t="s">
        <v>7</v>
      </c>
      <c r="B4">
        <v>3</v>
      </c>
    </row>
    <row r="5" spans="1:2" x14ac:dyDescent="0.3">
      <c r="A5" s="6" t="s">
        <v>9</v>
      </c>
      <c r="B5">
        <v>4</v>
      </c>
    </row>
    <row r="6" spans="1:2" x14ac:dyDescent="0.3">
      <c r="A6" s="2" t="s">
        <v>6</v>
      </c>
      <c r="B6">
        <v>5</v>
      </c>
    </row>
  </sheetData>
  <autoFilter ref="A2:A6">
    <sortState ref="A3:B6">
      <sortCondition ref="A2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2" sqref="F2:F31"/>
    </sheetView>
  </sheetViews>
  <sheetFormatPr baseColWidth="10" defaultRowHeight="14.4" x14ac:dyDescent="0.3"/>
  <sheetData>
    <row r="1" spans="1:10" x14ac:dyDescent="0.3">
      <c r="A1" t="s">
        <v>1</v>
      </c>
      <c r="B1" t="s">
        <v>79</v>
      </c>
      <c r="C1" t="s">
        <v>43</v>
      </c>
      <c r="D1" t="s">
        <v>80</v>
      </c>
    </row>
    <row r="2" spans="1:10" x14ac:dyDescent="0.3">
      <c r="A2" t="s">
        <v>45</v>
      </c>
      <c r="B2">
        <f>VLOOKUP(A2,com,2,0)</f>
        <v>1</v>
      </c>
      <c r="C2" t="s">
        <v>45</v>
      </c>
      <c r="D2" t="str">
        <f>CONCATENATE(B2,E2)</f>
        <v>11</v>
      </c>
      <c r="E2">
        <f>IF(EXACT(A2,A1),E1+1,1)</f>
        <v>1</v>
      </c>
      <c r="F2" t="str">
        <f>CONCATENATE(D2,C2)</f>
        <v>11BAMBILOR</v>
      </c>
    </row>
    <row r="3" spans="1:10" x14ac:dyDescent="0.3">
      <c r="A3" t="s">
        <v>45</v>
      </c>
      <c r="B3">
        <f>VLOOKUP(A3,com,2,0)</f>
        <v>1</v>
      </c>
      <c r="C3" t="s">
        <v>49</v>
      </c>
      <c r="D3" t="str">
        <f>CONCATENATE(B3,E3)</f>
        <v>12</v>
      </c>
      <c r="E3">
        <f t="shared" ref="E3:E31" si="0">IF(EXACT(A3,A2),E2+1,1)</f>
        <v>2</v>
      </c>
      <c r="F3" t="str">
        <f t="shared" ref="F3:F31" si="1">CONCATENATE(D3,C3)</f>
        <v>12DENY BIRAME NDAO NORD</v>
      </c>
    </row>
    <row r="4" spans="1:10" x14ac:dyDescent="0.3">
      <c r="A4" t="s">
        <v>45</v>
      </c>
      <c r="B4">
        <f>VLOOKUP(A4,com,2,0)</f>
        <v>1</v>
      </c>
      <c r="C4" t="s">
        <v>47</v>
      </c>
      <c r="D4" t="str">
        <f>CONCATENATE(B4,E4)</f>
        <v>13</v>
      </c>
      <c r="E4">
        <f t="shared" si="0"/>
        <v>3</v>
      </c>
      <c r="F4" t="str">
        <f t="shared" si="1"/>
        <v>13DENY BIRAME NDAO SUD</v>
      </c>
      <c r="I4" t="s">
        <v>78</v>
      </c>
      <c r="J4" t="s">
        <v>78</v>
      </c>
    </row>
    <row r="5" spans="1:10" x14ac:dyDescent="0.3">
      <c r="A5" t="s">
        <v>45</v>
      </c>
      <c r="B5">
        <f>VLOOKUP(A5,com,2,0)</f>
        <v>1</v>
      </c>
      <c r="C5" t="s">
        <v>46</v>
      </c>
      <c r="D5" t="str">
        <f>CONCATENATE(B5,E5)</f>
        <v>14</v>
      </c>
      <c r="E5">
        <f t="shared" si="0"/>
        <v>4</v>
      </c>
      <c r="F5" t="str">
        <f t="shared" si="1"/>
        <v>14GOROM I</v>
      </c>
      <c r="I5" t="s">
        <v>45</v>
      </c>
      <c r="J5" t="s">
        <v>45</v>
      </c>
    </row>
    <row r="6" spans="1:10" x14ac:dyDescent="0.3">
      <c r="A6" t="s">
        <v>45</v>
      </c>
      <c r="B6">
        <f>VLOOKUP(A6,com,2,0)</f>
        <v>1</v>
      </c>
      <c r="C6" t="s">
        <v>48</v>
      </c>
      <c r="D6" t="str">
        <f>CONCATENATE(B6,E6)</f>
        <v>15</v>
      </c>
      <c r="E6">
        <f t="shared" si="0"/>
        <v>5</v>
      </c>
      <c r="F6" t="str">
        <f t="shared" si="1"/>
        <v>15GOROM II</v>
      </c>
      <c r="I6" t="s">
        <v>45</v>
      </c>
    </row>
    <row r="7" spans="1:10" x14ac:dyDescent="0.3">
      <c r="A7" t="s">
        <v>45</v>
      </c>
      <c r="B7">
        <f>VLOOKUP(A7,com,2,0)</f>
        <v>1</v>
      </c>
      <c r="C7" t="s">
        <v>50</v>
      </c>
      <c r="D7" t="str">
        <f>CONCATENATE(B7,E7)</f>
        <v>16</v>
      </c>
      <c r="E7">
        <f t="shared" si="0"/>
        <v>6</v>
      </c>
      <c r="F7" t="str">
        <f t="shared" si="1"/>
        <v>16MBEUTHE</v>
      </c>
      <c r="I7" t="s">
        <v>45</v>
      </c>
      <c r="J7" t="s">
        <v>48</v>
      </c>
    </row>
    <row r="8" spans="1:10" x14ac:dyDescent="0.3">
      <c r="A8" s="41" t="s">
        <v>8</v>
      </c>
      <c r="B8">
        <f>VLOOKUP(A8,com,2,0)</f>
        <v>2</v>
      </c>
      <c r="C8" t="s">
        <v>66</v>
      </c>
      <c r="D8" t="str">
        <f>CONCATENATE(B8,E8)</f>
        <v>21</v>
      </c>
      <c r="E8">
        <f t="shared" si="0"/>
        <v>1</v>
      </c>
      <c r="F8" t="str">
        <f t="shared" si="1"/>
        <v>21CABROUSSE KADIAKAYE</v>
      </c>
      <c r="I8" t="s">
        <v>51</v>
      </c>
      <c r="J8" t="s">
        <v>52</v>
      </c>
    </row>
    <row r="9" spans="1:10" x14ac:dyDescent="0.3">
      <c r="A9" s="41" t="s">
        <v>8</v>
      </c>
      <c r="B9">
        <f>VLOOKUP(A9,com,2,0)</f>
        <v>2</v>
      </c>
      <c r="C9" t="s">
        <v>67</v>
      </c>
      <c r="D9" t="str">
        <f>CONCATENATE(B9,E9)</f>
        <v>22</v>
      </c>
      <c r="E9">
        <f t="shared" si="0"/>
        <v>2</v>
      </c>
      <c r="F9" t="str">
        <f t="shared" si="1"/>
        <v>22CABROUSSE MOSSOR</v>
      </c>
      <c r="I9" t="s">
        <v>51</v>
      </c>
    </row>
    <row r="10" spans="1:10" x14ac:dyDescent="0.3">
      <c r="A10" s="41" t="s">
        <v>8</v>
      </c>
      <c r="B10">
        <f>VLOOKUP(A10,com,2,0)</f>
        <v>2</v>
      </c>
      <c r="C10" t="s">
        <v>64</v>
      </c>
      <c r="D10" t="str">
        <f>CONCATENATE(B10,E10)</f>
        <v>23</v>
      </c>
      <c r="E10">
        <f t="shared" si="0"/>
        <v>3</v>
      </c>
      <c r="F10" t="str">
        <f t="shared" si="1"/>
        <v>23CAP SKRING</v>
      </c>
      <c r="I10" t="s">
        <v>51</v>
      </c>
      <c r="J10" t="s">
        <v>51</v>
      </c>
    </row>
    <row r="11" spans="1:10" x14ac:dyDescent="0.3">
      <c r="A11" s="41" t="s">
        <v>8</v>
      </c>
      <c r="B11">
        <f>VLOOKUP(A11,com,2,0)</f>
        <v>2</v>
      </c>
      <c r="C11" t="s">
        <v>65</v>
      </c>
      <c r="D11" t="str">
        <f>CONCATENATE(B11,E11)</f>
        <v>24</v>
      </c>
      <c r="E11">
        <f t="shared" si="0"/>
        <v>4</v>
      </c>
      <c r="F11" t="str">
        <f t="shared" si="1"/>
        <v>24DIEMBERING ETAMA</v>
      </c>
      <c r="I11" t="s">
        <v>57</v>
      </c>
      <c r="J11" t="s">
        <v>57</v>
      </c>
    </row>
    <row r="12" spans="1:10" x14ac:dyDescent="0.3">
      <c r="A12" s="41" t="s">
        <v>8</v>
      </c>
      <c r="B12">
        <f>VLOOKUP(A12,com,2,0)</f>
        <v>2</v>
      </c>
      <c r="C12" t="s">
        <v>69</v>
      </c>
      <c r="D12" t="str">
        <f>CONCATENATE(B12,E12)</f>
        <v>25</v>
      </c>
      <c r="E12">
        <f t="shared" si="0"/>
        <v>5</v>
      </c>
      <c r="F12" t="str">
        <f t="shared" si="1"/>
        <v>25DJEMBERING KAOUTE</v>
      </c>
      <c r="I12" t="s">
        <v>57</v>
      </c>
    </row>
    <row r="13" spans="1:10" x14ac:dyDescent="0.3">
      <c r="A13" s="41" t="s">
        <v>8</v>
      </c>
      <c r="B13">
        <f>VLOOKUP(A13,com,2,0)</f>
        <v>2</v>
      </c>
      <c r="C13" t="s">
        <v>68</v>
      </c>
      <c r="D13" t="str">
        <f>CONCATENATE(B13,E13)</f>
        <v>26</v>
      </c>
      <c r="E13">
        <f t="shared" si="0"/>
        <v>6</v>
      </c>
      <c r="F13" t="str">
        <f t="shared" si="1"/>
        <v>26DJEMBERING NIENE</v>
      </c>
      <c r="I13" t="s">
        <v>57</v>
      </c>
      <c r="J13" t="s">
        <v>60</v>
      </c>
    </row>
    <row r="14" spans="1:10" x14ac:dyDescent="0.3">
      <c r="A14" s="42" t="s">
        <v>57</v>
      </c>
      <c r="B14">
        <f>VLOOKUP(A14,com,2,0)</f>
        <v>3</v>
      </c>
      <c r="C14" t="s">
        <v>60</v>
      </c>
      <c r="D14" t="str">
        <f>CONCATENATE(B14,E14)</f>
        <v>31</v>
      </c>
      <c r="E14">
        <f t="shared" si="0"/>
        <v>1</v>
      </c>
      <c r="F14" t="str">
        <f t="shared" si="1"/>
        <v>31DARA ALAYBE</v>
      </c>
      <c r="I14" t="s">
        <v>63</v>
      </c>
      <c r="J14" t="s">
        <v>64</v>
      </c>
    </row>
    <row r="15" spans="1:10" x14ac:dyDescent="0.3">
      <c r="A15" s="42" t="s">
        <v>57</v>
      </c>
      <c r="B15">
        <f>VLOOKUP(A15,com,2,0)</f>
        <v>3</v>
      </c>
      <c r="C15" t="s">
        <v>57</v>
      </c>
      <c r="D15" t="str">
        <f>CONCATENATE(B15,E15)</f>
        <v>32</v>
      </c>
      <c r="E15">
        <f t="shared" si="0"/>
        <v>2</v>
      </c>
      <c r="F15" t="str">
        <f t="shared" si="1"/>
        <v>32DODEL</v>
      </c>
      <c r="I15" t="s">
        <v>63</v>
      </c>
    </row>
    <row r="16" spans="1:10" x14ac:dyDescent="0.3">
      <c r="A16" s="42" t="s">
        <v>57</v>
      </c>
      <c r="B16">
        <f>VLOOKUP(A16,com,2,0)</f>
        <v>3</v>
      </c>
      <c r="C16" t="s">
        <v>58</v>
      </c>
      <c r="D16" t="str">
        <f>CONCATENATE(B16,E16)</f>
        <v>33</v>
      </c>
      <c r="E16">
        <f t="shared" si="0"/>
        <v>3</v>
      </c>
      <c r="F16" t="str">
        <f t="shared" si="1"/>
        <v>33MARDA</v>
      </c>
      <c r="I16" t="s">
        <v>63</v>
      </c>
      <c r="J16" t="s">
        <v>67</v>
      </c>
    </row>
    <row r="17" spans="1:10" x14ac:dyDescent="0.3">
      <c r="A17" s="42" t="s">
        <v>57</v>
      </c>
      <c r="B17">
        <f>VLOOKUP(A17,com,2,0)</f>
        <v>3</v>
      </c>
      <c r="C17" t="s">
        <v>61</v>
      </c>
      <c r="D17" t="str">
        <f>CONCATENATE(B17,E17)</f>
        <v>34</v>
      </c>
      <c r="E17">
        <f t="shared" si="0"/>
        <v>4</v>
      </c>
      <c r="F17" t="str">
        <f t="shared" si="1"/>
        <v>34NIANGA EDY</v>
      </c>
      <c r="I17" t="s">
        <v>70</v>
      </c>
      <c r="J17" t="s">
        <v>71</v>
      </c>
    </row>
    <row r="18" spans="1:10" x14ac:dyDescent="0.3">
      <c r="A18" t="s">
        <v>57</v>
      </c>
      <c r="B18">
        <f>VLOOKUP(A18,com,2,0)</f>
        <v>3</v>
      </c>
      <c r="C18" t="s">
        <v>59</v>
      </c>
      <c r="D18" t="str">
        <f>CONCATENATE(B18,E18)</f>
        <v>35</v>
      </c>
      <c r="E18">
        <f t="shared" si="0"/>
        <v>5</v>
      </c>
      <c r="F18" t="str">
        <f t="shared" si="1"/>
        <v>35PATHEGALLO</v>
      </c>
      <c r="I18" t="s">
        <v>70</v>
      </c>
    </row>
    <row r="19" spans="1:10" x14ac:dyDescent="0.3">
      <c r="A19" t="s">
        <v>57</v>
      </c>
      <c r="B19">
        <f>VLOOKUP(A19,com,2,0)</f>
        <v>3</v>
      </c>
      <c r="C19" t="s">
        <v>62</v>
      </c>
      <c r="D19" t="str">
        <f>CONCATENATE(B19,E19)</f>
        <v>36</v>
      </c>
      <c r="E19">
        <f t="shared" si="0"/>
        <v>6</v>
      </c>
      <c r="F19" t="str">
        <f t="shared" si="1"/>
        <v>36SASSELTALBE</v>
      </c>
      <c r="I19" t="s">
        <v>70</v>
      </c>
      <c r="J19" t="s">
        <v>73</v>
      </c>
    </row>
    <row r="20" spans="1:10" x14ac:dyDescent="0.3">
      <c r="A20" t="s">
        <v>70</v>
      </c>
      <c r="B20">
        <f>VLOOKUP(A20,com,2,0)</f>
        <v>4</v>
      </c>
      <c r="C20" t="s">
        <v>71</v>
      </c>
      <c r="D20" t="str">
        <f>CONCATENATE(B20,E20)</f>
        <v>41</v>
      </c>
      <c r="E20">
        <f t="shared" si="0"/>
        <v>1</v>
      </c>
      <c r="F20" t="str">
        <f t="shared" si="1"/>
        <v>41BANTAKHOCOUTA</v>
      </c>
    </row>
    <row r="21" spans="1:10" x14ac:dyDescent="0.3">
      <c r="A21" t="s">
        <v>70</v>
      </c>
      <c r="B21">
        <f>VLOOKUP(A21,com,2,0)</f>
        <v>4</v>
      </c>
      <c r="C21" t="s">
        <v>74</v>
      </c>
      <c r="D21" t="str">
        <f>CONCATENATE(B21,E21)</f>
        <v>42</v>
      </c>
      <c r="E21">
        <f t="shared" si="0"/>
        <v>2</v>
      </c>
      <c r="F21" t="str">
        <f t="shared" si="1"/>
        <v>42H1FOUKHOTO(BADIANII)</v>
      </c>
    </row>
    <row r="22" spans="1:10" x14ac:dyDescent="0.3">
      <c r="A22" t="s">
        <v>70</v>
      </c>
      <c r="B22">
        <f>VLOOKUP(A22,com,2,0)</f>
        <v>4</v>
      </c>
      <c r="C22" t="s">
        <v>72</v>
      </c>
      <c r="D22" t="str">
        <f>CONCATENATE(B22,E22)</f>
        <v>43</v>
      </c>
      <c r="E22">
        <f t="shared" si="0"/>
        <v>3</v>
      </c>
      <c r="F22" t="str">
        <f t="shared" si="1"/>
        <v>43KANOUMERING</v>
      </c>
    </row>
    <row r="23" spans="1:10" x14ac:dyDescent="0.3">
      <c r="A23" t="s">
        <v>70</v>
      </c>
      <c r="B23">
        <f>VLOOKUP(A23,com,2,0)</f>
        <v>4</v>
      </c>
      <c r="C23" t="s">
        <v>73</v>
      </c>
      <c r="D23" t="str">
        <f>CONCATENATE(B23,E23)</f>
        <v>44</v>
      </c>
      <c r="E23">
        <f t="shared" si="0"/>
        <v>4</v>
      </c>
      <c r="F23" t="str">
        <f t="shared" si="1"/>
        <v>44MAKO</v>
      </c>
    </row>
    <row r="24" spans="1:10" x14ac:dyDescent="0.3">
      <c r="A24" t="s">
        <v>70</v>
      </c>
      <c r="B24">
        <f>VLOOKUP(A24,com,2,0)</f>
        <v>4</v>
      </c>
      <c r="C24" t="s">
        <v>75</v>
      </c>
      <c r="D24" t="str">
        <f>CONCATENATE(B24,E24)</f>
        <v>45</v>
      </c>
      <c r="E24">
        <f t="shared" si="0"/>
        <v>5</v>
      </c>
      <c r="F24" t="str">
        <f t="shared" si="1"/>
        <v>45TAMBANOUMOUYA</v>
      </c>
    </row>
    <row r="25" spans="1:10" x14ac:dyDescent="0.3">
      <c r="A25" t="s">
        <v>70</v>
      </c>
      <c r="B25">
        <f>VLOOKUP(A25,com,2,0)</f>
        <v>4</v>
      </c>
      <c r="C25" t="s">
        <v>70</v>
      </c>
      <c r="D25" t="str">
        <f>CONCATENATE(B25,E25)</f>
        <v>46</v>
      </c>
      <c r="E25">
        <f t="shared" si="0"/>
        <v>6</v>
      </c>
      <c r="F25" t="str">
        <f t="shared" si="1"/>
        <v>46TOMBORONKOTO</v>
      </c>
    </row>
    <row r="26" spans="1:10" x14ac:dyDescent="0.3">
      <c r="A26" t="s">
        <v>51</v>
      </c>
      <c r="B26">
        <f>VLOOKUP(A26,com,2,0)</f>
        <v>5</v>
      </c>
      <c r="C26" t="s">
        <v>52</v>
      </c>
      <c r="D26" t="str">
        <f>CONCATENATE(B26,E26)</f>
        <v>51</v>
      </c>
      <c r="E26">
        <f t="shared" si="0"/>
        <v>1</v>
      </c>
      <c r="F26" t="str">
        <f t="shared" si="1"/>
        <v>51BETTENTY</v>
      </c>
    </row>
    <row r="27" spans="1:10" x14ac:dyDescent="0.3">
      <c r="A27" t="s">
        <v>51</v>
      </c>
      <c r="B27">
        <f>VLOOKUP(A27,com,2,0)</f>
        <v>5</v>
      </c>
      <c r="C27" t="s">
        <v>56</v>
      </c>
      <c r="D27" t="str">
        <f>CONCATENATE(B27,E27)</f>
        <v>52</v>
      </c>
      <c r="E27">
        <f t="shared" si="0"/>
        <v>2</v>
      </c>
      <c r="F27" t="str">
        <f t="shared" si="1"/>
        <v>52DASSILAME SOCE</v>
      </c>
    </row>
    <row r="28" spans="1:10" x14ac:dyDescent="0.3">
      <c r="A28" s="42" t="s">
        <v>51</v>
      </c>
      <c r="B28">
        <f>VLOOKUP(A28,com,2,0)</f>
        <v>5</v>
      </c>
      <c r="C28" t="s">
        <v>54</v>
      </c>
      <c r="D28" t="str">
        <f>CONCATENATE(B28,E28)</f>
        <v>53</v>
      </c>
      <c r="E28">
        <f t="shared" si="0"/>
        <v>3</v>
      </c>
      <c r="F28" t="str">
        <f t="shared" si="1"/>
        <v>53DIAGLE</v>
      </c>
    </row>
    <row r="29" spans="1:10" x14ac:dyDescent="0.3">
      <c r="A29" s="42" t="s">
        <v>51</v>
      </c>
      <c r="B29">
        <f>VLOOKUP(A29,com,2,0)</f>
        <v>5</v>
      </c>
      <c r="C29" t="s">
        <v>53</v>
      </c>
      <c r="D29" t="str">
        <f>CONCATENATE(B29,E29)</f>
        <v>54</v>
      </c>
      <c r="E29">
        <f t="shared" si="0"/>
        <v>4</v>
      </c>
      <c r="F29" t="str">
        <f t="shared" si="1"/>
        <v>54MEDINA SANGAKO</v>
      </c>
    </row>
    <row r="30" spans="1:10" x14ac:dyDescent="0.3">
      <c r="A30" t="s">
        <v>51</v>
      </c>
      <c r="B30">
        <f>VLOOKUP(A30,com,2,0)</f>
        <v>5</v>
      </c>
      <c r="C30" t="s">
        <v>55</v>
      </c>
      <c r="D30" t="str">
        <f>CONCATENATE(B30,E30)</f>
        <v>55</v>
      </c>
      <c r="E30">
        <f t="shared" si="0"/>
        <v>5</v>
      </c>
      <c r="F30" t="str">
        <f t="shared" si="1"/>
        <v>55NEMA BA</v>
      </c>
    </row>
    <row r="31" spans="1:10" x14ac:dyDescent="0.3">
      <c r="A31" t="s">
        <v>51</v>
      </c>
      <c r="B31">
        <f>VLOOKUP(A31,com,2,0)</f>
        <v>5</v>
      </c>
      <c r="C31" t="s">
        <v>51</v>
      </c>
      <c r="D31" t="str">
        <f>CONCATENATE(B31,E31)</f>
        <v>56</v>
      </c>
      <c r="E31">
        <f t="shared" si="0"/>
        <v>6</v>
      </c>
      <c r="F31" t="str">
        <f t="shared" si="1"/>
        <v>56TOUBACOUTA</v>
      </c>
    </row>
  </sheetData>
  <autoFilter ref="I4:J19"/>
  <sortState ref="A2:C31">
    <sortCondition ref="A2:A31"/>
    <sortCondition ref="C2:C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D23"/>
    </sheetView>
  </sheetViews>
  <sheetFormatPr baseColWidth="10" defaultRowHeight="14.4" x14ac:dyDescent="0.3"/>
  <cols>
    <col min="1" max="1" width="21.33203125" customWidth="1"/>
    <col min="2" max="2" width="24.33203125" bestFit="1" customWidth="1"/>
    <col min="3" max="3" width="24.33203125" customWidth="1"/>
    <col min="4" max="4" width="32" bestFit="1" customWidth="1"/>
    <col min="5" max="5" width="22.33203125" bestFit="1" customWidth="1"/>
  </cols>
  <sheetData>
    <row r="1" spans="1:5" ht="15.6" x14ac:dyDescent="0.3">
      <c r="A1" s="33" t="s">
        <v>1</v>
      </c>
      <c r="B1" s="34" t="s">
        <v>42</v>
      </c>
      <c r="C1" s="34" t="s">
        <v>44</v>
      </c>
      <c r="D1" s="34" t="s">
        <v>43</v>
      </c>
      <c r="E1" s="34" t="s">
        <v>44</v>
      </c>
    </row>
    <row r="2" spans="1:5" ht="15.6" x14ac:dyDescent="0.3">
      <c r="A2" s="33"/>
      <c r="B2" s="34"/>
      <c r="C2" s="34"/>
      <c r="D2" s="25" t="s">
        <v>48</v>
      </c>
      <c r="E2" s="34"/>
    </row>
    <row r="3" spans="1:5" ht="15.6" x14ac:dyDescent="0.3">
      <c r="A3" s="33"/>
      <c r="B3" s="34"/>
      <c r="C3" s="34"/>
      <c r="D3" s="25" t="s">
        <v>45</v>
      </c>
      <c r="E3" s="34"/>
    </row>
    <row r="4" spans="1:5" ht="15.6" x14ac:dyDescent="0.3">
      <c r="A4" s="36" t="s">
        <v>45</v>
      </c>
      <c r="B4" s="25" t="s">
        <v>45</v>
      </c>
      <c r="C4" s="25">
        <v>19</v>
      </c>
      <c r="D4" s="25" t="s">
        <v>46</v>
      </c>
      <c r="E4" s="28">
        <v>13</v>
      </c>
    </row>
    <row r="5" spans="1:5" ht="15.6" x14ac:dyDescent="0.3">
      <c r="A5" s="36" t="s">
        <v>45</v>
      </c>
      <c r="B5" s="25"/>
      <c r="C5" s="25">
        <v>19</v>
      </c>
      <c r="D5" s="25" t="s">
        <v>47</v>
      </c>
      <c r="E5" s="28">
        <v>13</v>
      </c>
    </row>
    <row r="6" spans="1:5" ht="15.6" x14ac:dyDescent="0.3">
      <c r="A6" s="36" t="s">
        <v>45</v>
      </c>
      <c r="B6" s="25" t="s">
        <v>48</v>
      </c>
      <c r="C6" s="25">
        <v>19</v>
      </c>
      <c r="D6" s="25" t="s">
        <v>49</v>
      </c>
      <c r="E6" s="28">
        <v>13</v>
      </c>
    </row>
    <row r="7" spans="1:5" ht="15.6" x14ac:dyDescent="0.3">
      <c r="A7" s="36" t="s">
        <v>45</v>
      </c>
      <c r="B7" s="25"/>
      <c r="C7" s="25">
        <v>19</v>
      </c>
      <c r="D7" s="25" t="s">
        <v>50</v>
      </c>
      <c r="E7" s="28">
        <v>13</v>
      </c>
    </row>
    <row r="8" spans="1:5" ht="15.6" x14ac:dyDescent="0.3">
      <c r="A8" s="37" t="s">
        <v>51</v>
      </c>
      <c r="B8" s="24" t="s">
        <v>52</v>
      </c>
      <c r="C8" s="24">
        <v>19</v>
      </c>
      <c r="D8" s="24" t="s">
        <v>53</v>
      </c>
      <c r="E8" s="29">
        <v>13</v>
      </c>
    </row>
    <row r="9" spans="1:5" ht="15.6" x14ac:dyDescent="0.3">
      <c r="A9" s="37" t="s">
        <v>51</v>
      </c>
      <c r="B9" s="24"/>
      <c r="C9" s="24">
        <v>19</v>
      </c>
      <c r="D9" s="24" t="s">
        <v>54</v>
      </c>
      <c r="E9" s="29">
        <v>13</v>
      </c>
    </row>
    <row r="10" spans="1:5" ht="15.6" x14ac:dyDescent="0.3">
      <c r="A10" s="37" t="s">
        <v>51</v>
      </c>
      <c r="B10" s="24" t="s">
        <v>51</v>
      </c>
      <c r="C10" s="24">
        <v>19</v>
      </c>
      <c r="D10" s="24" t="s">
        <v>55</v>
      </c>
      <c r="E10" s="29">
        <v>13</v>
      </c>
    </row>
    <row r="11" spans="1:5" ht="15.6" x14ac:dyDescent="0.3">
      <c r="A11" s="37" t="s">
        <v>51</v>
      </c>
      <c r="B11" s="24"/>
      <c r="C11" s="24">
        <v>19</v>
      </c>
      <c r="D11" s="24" t="s">
        <v>56</v>
      </c>
      <c r="E11" s="29">
        <v>13</v>
      </c>
    </row>
    <row r="12" spans="1:5" ht="15.6" x14ac:dyDescent="0.3">
      <c r="A12" s="38" t="s">
        <v>57</v>
      </c>
      <c r="B12" s="26" t="s">
        <v>57</v>
      </c>
      <c r="C12" s="26">
        <v>19</v>
      </c>
      <c r="D12" s="26" t="s">
        <v>58</v>
      </c>
      <c r="E12" s="30">
        <v>13</v>
      </c>
    </row>
    <row r="13" spans="1:5" ht="15.6" x14ac:dyDescent="0.3">
      <c r="A13" s="38" t="s">
        <v>57</v>
      </c>
      <c r="B13" s="26"/>
      <c r="C13" s="26">
        <v>19</v>
      </c>
      <c r="D13" s="26" t="s">
        <v>59</v>
      </c>
      <c r="E13" s="30">
        <v>13</v>
      </c>
    </row>
    <row r="14" spans="1:5" ht="15.6" x14ac:dyDescent="0.3">
      <c r="A14" s="38" t="s">
        <v>57</v>
      </c>
      <c r="B14" s="26" t="s">
        <v>60</v>
      </c>
      <c r="C14" s="26">
        <v>19</v>
      </c>
      <c r="D14" s="26" t="s">
        <v>61</v>
      </c>
      <c r="E14" s="30">
        <v>13</v>
      </c>
    </row>
    <row r="15" spans="1:5" ht="15.6" x14ac:dyDescent="0.3">
      <c r="A15" s="38" t="s">
        <v>57</v>
      </c>
      <c r="B15" s="26"/>
      <c r="C15" s="26">
        <v>19</v>
      </c>
      <c r="D15" s="26" t="s">
        <v>62</v>
      </c>
      <c r="E15" s="30">
        <v>13</v>
      </c>
    </row>
    <row r="16" spans="1:5" ht="15.6" x14ac:dyDescent="0.3">
      <c r="A16" s="39" t="s">
        <v>63</v>
      </c>
      <c r="B16" s="23" t="s">
        <v>64</v>
      </c>
      <c r="C16" s="23">
        <v>19</v>
      </c>
      <c r="D16" s="23" t="s">
        <v>65</v>
      </c>
      <c r="E16" s="31">
        <v>13</v>
      </c>
    </row>
    <row r="17" spans="1:5" ht="15.6" x14ac:dyDescent="0.3">
      <c r="A17" s="39" t="s">
        <v>63</v>
      </c>
      <c r="B17" s="23"/>
      <c r="C17" s="23">
        <v>19</v>
      </c>
      <c r="D17" s="23" t="s">
        <v>66</v>
      </c>
      <c r="E17" s="31">
        <v>13</v>
      </c>
    </row>
    <row r="18" spans="1:5" ht="15.6" x14ac:dyDescent="0.3">
      <c r="A18" s="39" t="s">
        <v>63</v>
      </c>
      <c r="B18" s="23" t="s">
        <v>67</v>
      </c>
      <c r="C18" s="23">
        <v>19</v>
      </c>
      <c r="D18" s="23" t="s">
        <v>68</v>
      </c>
      <c r="E18" s="31">
        <v>13</v>
      </c>
    </row>
    <row r="19" spans="1:5" ht="15.6" x14ac:dyDescent="0.3">
      <c r="A19" s="39" t="s">
        <v>63</v>
      </c>
      <c r="B19" s="23"/>
      <c r="C19" s="23">
        <v>19</v>
      </c>
      <c r="D19" s="23" t="s">
        <v>69</v>
      </c>
      <c r="E19" s="31">
        <v>13</v>
      </c>
    </row>
    <row r="20" spans="1:5" ht="15.6" x14ac:dyDescent="0.3">
      <c r="A20" s="40" t="s">
        <v>70</v>
      </c>
      <c r="B20" s="27" t="s">
        <v>71</v>
      </c>
      <c r="C20" s="27">
        <v>19</v>
      </c>
      <c r="D20" s="27" t="s">
        <v>70</v>
      </c>
      <c r="E20" s="32">
        <v>13</v>
      </c>
    </row>
    <row r="21" spans="1:5" ht="15.6" x14ac:dyDescent="0.3">
      <c r="A21" s="40" t="s">
        <v>70</v>
      </c>
      <c r="B21" s="27"/>
      <c r="C21" s="27">
        <v>19</v>
      </c>
      <c r="D21" s="27" t="s">
        <v>72</v>
      </c>
      <c r="E21" s="32">
        <v>13</v>
      </c>
    </row>
    <row r="22" spans="1:5" ht="15.6" x14ac:dyDescent="0.3">
      <c r="A22" s="40" t="s">
        <v>70</v>
      </c>
      <c r="B22" s="27" t="s">
        <v>73</v>
      </c>
      <c r="C22" s="27">
        <v>19</v>
      </c>
      <c r="D22" s="27" t="s">
        <v>74</v>
      </c>
      <c r="E22" s="32">
        <v>13</v>
      </c>
    </row>
    <row r="23" spans="1:5" ht="15.6" x14ac:dyDescent="0.3">
      <c r="A23" s="40" t="s">
        <v>70</v>
      </c>
      <c r="B23" s="27"/>
      <c r="C23" s="27">
        <v>19</v>
      </c>
      <c r="D23" s="27" t="s">
        <v>75</v>
      </c>
      <c r="E23" s="32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Feuil1 (2)</vt:lpstr>
      <vt:lpstr>sheet</vt:lpstr>
      <vt:lpstr>commune</vt:lpstr>
      <vt:lpstr>village</vt:lpstr>
      <vt:lpstr>agent</vt:lpstr>
      <vt:lpstr>Feuil2</vt:lpstr>
      <vt:lpstr>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</dc:creator>
  <cp:lastModifiedBy>Oumar DIOP</cp:lastModifiedBy>
  <dcterms:created xsi:type="dcterms:W3CDTF">2022-10-25T09:15:59Z</dcterms:created>
  <dcterms:modified xsi:type="dcterms:W3CDTF">2022-10-26T08:52:07Z</dcterms:modified>
</cp:coreProperties>
</file>