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8220" activeTab="1"/>
  </bookViews>
  <sheets>
    <sheet name="损益" sheetId="1" r:id="rId1"/>
    <sheet name="本金" sheetId="2" r:id="rId2"/>
    <sheet name="交易" sheetId="3" r:id="rId3"/>
  </sheets>
  <calcPr calcId="124519"/>
</workbook>
</file>

<file path=xl/calcChain.xml><?xml version="1.0" encoding="utf-8"?>
<calcChain xmlns="http://schemas.openxmlformats.org/spreadsheetml/2006/main">
  <c r="H12" i="3"/>
  <c r="H5"/>
  <c r="H3"/>
  <c r="H7"/>
  <c r="H9"/>
  <c r="F6" i="2"/>
  <c r="F13"/>
  <c r="F12"/>
  <c r="F5"/>
  <c r="F4"/>
  <c r="F3"/>
  <c r="F2"/>
  <c r="D10" i="1"/>
  <c r="G10" s="1"/>
  <c r="C10"/>
  <c r="G6"/>
  <c r="G2"/>
</calcChain>
</file>

<file path=xl/sharedStrings.xml><?xml version="1.0" encoding="utf-8"?>
<sst xmlns="http://schemas.openxmlformats.org/spreadsheetml/2006/main" count="53" uniqueCount="43">
  <si>
    <t>日期</t>
    <phoneticPr fontId="1" type="noConversion"/>
  </si>
  <si>
    <t>资本金</t>
    <phoneticPr fontId="1" type="noConversion"/>
  </si>
  <si>
    <t>资本市值</t>
    <phoneticPr fontId="1" type="noConversion"/>
  </si>
  <si>
    <t>环比增长</t>
    <phoneticPr fontId="1" type="noConversion"/>
  </si>
  <si>
    <t>同比增长</t>
    <phoneticPr fontId="1" type="noConversion"/>
  </si>
  <si>
    <t>市场</t>
    <phoneticPr fontId="1" type="noConversion"/>
  </si>
  <si>
    <t>A 股</t>
    <phoneticPr fontId="1" type="noConversion"/>
  </si>
  <si>
    <t>美 股</t>
    <phoneticPr fontId="1" type="noConversion"/>
  </si>
  <si>
    <t>合 计</t>
    <phoneticPr fontId="1" type="noConversion"/>
  </si>
  <si>
    <t>入金</t>
    <phoneticPr fontId="1" type="noConversion"/>
  </si>
  <si>
    <t>出金</t>
    <phoneticPr fontId="1" type="noConversion"/>
  </si>
  <si>
    <t>账户</t>
    <phoneticPr fontId="1" type="noConversion"/>
  </si>
  <si>
    <t>佣金宝（老婆）</t>
    <phoneticPr fontId="1" type="noConversion"/>
  </si>
  <si>
    <t>分红/利息</t>
    <phoneticPr fontId="1" type="noConversion"/>
  </si>
  <si>
    <t>美股原始股账户</t>
    <phoneticPr fontId="1" type="noConversion"/>
  </si>
  <si>
    <t>资产收益率（ROE）</t>
    <phoneticPr fontId="1" type="noConversion"/>
  </si>
  <si>
    <t>代码</t>
    <phoneticPr fontId="1" type="noConversion"/>
  </si>
  <si>
    <t>名称</t>
    <phoneticPr fontId="1" type="noConversion"/>
  </si>
  <si>
    <t>日期</t>
    <phoneticPr fontId="1" type="noConversion"/>
  </si>
  <si>
    <t>价格</t>
    <phoneticPr fontId="1" type="noConversion"/>
  </si>
  <si>
    <t>数量</t>
    <phoneticPr fontId="1" type="noConversion"/>
  </si>
  <si>
    <t>SH-601168</t>
    <phoneticPr fontId="1" type="noConversion"/>
  </si>
  <si>
    <t>西部矿业</t>
    <phoneticPr fontId="1" type="noConversion"/>
  </si>
  <si>
    <t>类型</t>
    <phoneticPr fontId="1" type="noConversion"/>
  </si>
  <si>
    <t>B</t>
    <phoneticPr fontId="1" type="noConversion"/>
  </si>
  <si>
    <t>收益率</t>
    <phoneticPr fontId="1" type="noConversion"/>
  </si>
  <si>
    <t>日收益率</t>
    <phoneticPr fontId="1" type="noConversion"/>
  </si>
  <si>
    <t>SZ-000671</t>
    <phoneticPr fontId="1" type="noConversion"/>
  </si>
  <si>
    <t>阳光城</t>
    <phoneticPr fontId="1" type="noConversion"/>
  </si>
  <si>
    <t>S</t>
    <phoneticPr fontId="1" type="noConversion"/>
  </si>
  <si>
    <t>SZ-000629</t>
    <phoneticPr fontId="1" type="noConversion"/>
  </si>
  <si>
    <t>攀钢钒钛</t>
    <phoneticPr fontId="1" type="noConversion"/>
  </si>
  <si>
    <t>S</t>
    <phoneticPr fontId="1" type="noConversion"/>
  </si>
  <si>
    <t>SZ-300217</t>
    <phoneticPr fontId="1" type="noConversion"/>
  </si>
  <si>
    <t>东方电热</t>
    <phoneticPr fontId="1" type="noConversion"/>
  </si>
  <si>
    <t>S</t>
    <phoneticPr fontId="1" type="noConversion"/>
  </si>
  <si>
    <t>中国建筑</t>
    <phoneticPr fontId="1" type="noConversion"/>
  </si>
  <si>
    <t>SH-610668</t>
    <phoneticPr fontId="1" type="noConversion"/>
  </si>
  <si>
    <t>SZ-000777</t>
    <phoneticPr fontId="1" type="noConversion"/>
  </si>
  <si>
    <t>中核科技</t>
    <phoneticPr fontId="1" type="noConversion"/>
  </si>
  <si>
    <t>资金来源</t>
    <phoneticPr fontId="1" type="noConversion"/>
  </si>
  <si>
    <t>老婆2月工资</t>
    <phoneticPr fontId="1" type="noConversion"/>
  </si>
  <si>
    <t>我2014年终奖</t>
    <phoneticPr fontId="1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</si>
</sst>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&quot;US$&quot;#,##0.00_);[Red]\(&quot;US$&quot;#,##0.00\)"/>
    <numFmt numFmtId="177" formatCode="&quot;US$&quot;#,##0.00;\-&quot;US$&quot;#,##0.00"/>
    <numFmt numFmtId="178" formatCode="&quot;¥&quot;#,##0.00_);[Red]\(&quot;¥&quot;#,##0.0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00B05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right" vertical="center"/>
    </xf>
    <xf numFmtId="7" fontId="3" fillId="0" borderId="1" xfId="0" applyNumberFormat="1" applyFont="1" applyBorder="1" applyAlignment="1">
      <alignment horizontal="right" vertical="center"/>
    </xf>
    <xf numFmtId="7" fontId="4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0" fontId="5" fillId="0" borderId="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178" fontId="4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right" vertical="center"/>
    </xf>
    <xf numFmtId="7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2" fillId="0" borderId="0" xfId="0" applyNumberFormat="1" applyFont="1" applyAlignment="1">
      <alignment horizontal="right" vertical="center"/>
    </xf>
    <xf numFmtId="10" fontId="2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14" fontId="5" fillId="0" borderId="1" xfId="0" applyNumberFormat="1" applyFont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H11" sqref="H11"/>
    </sheetView>
  </sheetViews>
  <sheetFormatPr defaultRowHeight="12"/>
  <cols>
    <col min="1" max="1" width="9" style="2"/>
    <col min="2" max="2" width="13.5" style="2" customWidth="1"/>
    <col min="3" max="3" width="14.625" style="2" customWidth="1"/>
    <col min="4" max="4" width="16.375" style="2" customWidth="1"/>
    <col min="5" max="5" width="13.25" style="2" customWidth="1"/>
    <col min="6" max="6" width="15.25" style="2" customWidth="1"/>
    <col min="7" max="7" width="16" style="2" customWidth="1"/>
    <col min="8" max="16384" width="9" style="2"/>
  </cols>
  <sheetData>
    <row r="1" spans="1:7" s="1" customFormat="1" ht="18" customHeight="1">
      <c r="A1" s="14" t="s">
        <v>5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15</v>
      </c>
    </row>
    <row r="2" spans="1:7">
      <c r="A2" s="21" t="s">
        <v>6</v>
      </c>
      <c r="B2" s="3">
        <v>42005</v>
      </c>
      <c r="C2" s="4">
        <v>160000</v>
      </c>
      <c r="D2" s="5">
        <v>156424.13</v>
      </c>
      <c r="E2" s="6"/>
      <c r="F2" s="6"/>
      <c r="G2" s="7">
        <f>(D2-C2)/C2</f>
        <v>-2.2349187499999972E-2</v>
      </c>
    </row>
    <row r="3" spans="1:7">
      <c r="A3" s="21"/>
      <c r="B3" s="6"/>
      <c r="C3" s="6"/>
      <c r="D3" s="6"/>
      <c r="E3" s="6"/>
      <c r="F3" s="6"/>
      <c r="G3" s="7"/>
    </row>
    <row r="4" spans="1:7">
      <c r="A4" s="21"/>
      <c r="B4" s="6"/>
      <c r="C4" s="6"/>
      <c r="D4" s="6"/>
      <c r="E4" s="6"/>
      <c r="F4" s="6"/>
      <c r="G4" s="7"/>
    </row>
    <row r="5" spans="1:7">
      <c r="A5" s="21"/>
      <c r="B5" s="6"/>
      <c r="C5" s="6"/>
      <c r="D5" s="6"/>
      <c r="E5" s="6"/>
      <c r="F5" s="6"/>
      <c r="G5" s="7"/>
    </row>
    <row r="6" spans="1:7">
      <c r="A6" s="21" t="s">
        <v>7</v>
      </c>
      <c r="B6" s="3">
        <v>42005</v>
      </c>
      <c r="C6" s="8">
        <v>31148.33</v>
      </c>
      <c r="D6" s="9">
        <v>31678.66</v>
      </c>
      <c r="E6" s="6"/>
      <c r="F6" s="6"/>
      <c r="G6" s="10">
        <f t="shared" ref="G6:G10" si="0">(D6-C6)/C6</f>
        <v>1.7025952916255801E-2</v>
      </c>
    </row>
    <row r="7" spans="1:7">
      <c r="A7" s="21"/>
      <c r="B7" s="6"/>
      <c r="C7" s="6"/>
      <c r="D7" s="6"/>
      <c r="E7" s="6"/>
      <c r="F7" s="6"/>
      <c r="G7" s="10"/>
    </row>
    <row r="8" spans="1:7">
      <c r="A8" s="21"/>
      <c r="B8" s="6"/>
      <c r="C8" s="6"/>
      <c r="D8" s="6"/>
      <c r="E8" s="6"/>
      <c r="F8" s="6"/>
      <c r="G8" s="10"/>
    </row>
    <row r="9" spans="1:7">
      <c r="A9" s="21"/>
      <c r="B9" s="6"/>
      <c r="C9" s="6"/>
      <c r="D9" s="6"/>
      <c r="E9" s="6"/>
      <c r="F9" s="6"/>
      <c r="G9" s="10"/>
    </row>
    <row r="10" spans="1:7">
      <c r="A10" s="21" t="s">
        <v>8</v>
      </c>
      <c r="B10" s="3">
        <v>42005</v>
      </c>
      <c r="C10" s="11">
        <f>C6*6.2743+C2</f>
        <v>355433.96691900003</v>
      </c>
      <c r="D10" s="12">
        <f>D6*6.2743+D2</f>
        <v>355185.54643800005</v>
      </c>
      <c r="E10" s="6"/>
      <c r="F10" s="6"/>
      <c r="G10" s="7">
        <f t="shared" si="0"/>
        <v>-6.9892161166631495E-4</v>
      </c>
    </row>
    <row r="11" spans="1:7">
      <c r="A11" s="21"/>
      <c r="B11" s="6"/>
      <c r="C11" s="6"/>
      <c r="D11" s="6"/>
      <c r="E11" s="6"/>
      <c r="F11" s="6"/>
      <c r="G11" s="6"/>
    </row>
    <row r="12" spans="1:7">
      <c r="A12" s="21"/>
      <c r="B12" s="6"/>
      <c r="C12" s="6"/>
      <c r="D12" s="6"/>
      <c r="E12" s="6"/>
      <c r="F12" s="6"/>
      <c r="G12" s="6"/>
    </row>
    <row r="13" spans="1:7">
      <c r="A13" s="21"/>
      <c r="B13" s="6"/>
      <c r="C13" s="6"/>
      <c r="D13" s="6"/>
      <c r="E13" s="6"/>
      <c r="F13" s="6"/>
      <c r="G13" s="6"/>
    </row>
  </sheetData>
  <mergeCells count="3">
    <mergeCell ref="A2:A5"/>
    <mergeCell ref="A6:A9"/>
    <mergeCell ref="A10:A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J8" sqref="J8"/>
    </sheetView>
  </sheetViews>
  <sheetFormatPr defaultRowHeight="12"/>
  <cols>
    <col min="1" max="1" width="16" style="1" customWidth="1"/>
    <col min="2" max="2" width="14.875" style="1" customWidth="1"/>
    <col min="3" max="3" width="14.375" style="1" customWidth="1"/>
    <col min="4" max="5" width="13.625" style="1" customWidth="1"/>
    <col min="6" max="6" width="17.125" style="1" customWidth="1"/>
    <col min="7" max="7" width="12.375" style="1" customWidth="1"/>
    <col min="8" max="16384" width="9" style="1"/>
  </cols>
  <sheetData>
    <row r="1" spans="1:7" ht="16.5" customHeight="1">
      <c r="A1" s="20" t="s">
        <v>11</v>
      </c>
      <c r="B1" s="20" t="s">
        <v>0</v>
      </c>
      <c r="C1" s="20" t="s">
        <v>9</v>
      </c>
      <c r="D1" s="20" t="s">
        <v>10</v>
      </c>
      <c r="E1" s="20" t="s">
        <v>13</v>
      </c>
      <c r="F1" s="20" t="s">
        <v>1</v>
      </c>
      <c r="G1" s="20" t="s">
        <v>40</v>
      </c>
    </row>
    <row r="2" spans="1:7">
      <c r="A2" s="22" t="s">
        <v>12</v>
      </c>
      <c r="B2" s="15">
        <v>42005</v>
      </c>
      <c r="C2" s="16">
        <v>160000</v>
      </c>
      <c r="D2" s="16">
        <v>0</v>
      </c>
      <c r="E2" s="16">
        <v>0</v>
      </c>
      <c r="F2" s="16">
        <f>C2-D2+E2</f>
        <v>160000</v>
      </c>
      <c r="G2" s="18"/>
    </row>
    <row r="3" spans="1:7">
      <c r="A3" s="22"/>
      <c r="B3" s="15">
        <v>42045</v>
      </c>
      <c r="C3" s="16">
        <v>0</v>
      </c>
      <c r="D3" s="16">
        <v>0</v>
      </c>
      <c r="E3" s="16">
        <v>403.09</v>
      </c>
      <c r="F3" s="16">
        <f>F2+C3-D3+E3</f>
        <v>160403.09</v>
      </c>
      <c r="G3" s="18"/>
    </row>
    <row r="4" spans="1:7">
      <c r="A4" s="22"/>
      <c r="B4" s="15">
        <v>42051</v>
      </c>
      <c r="C4" s="16">
        <v>31000</v>
      </c>
      <c r="D4" s="16">
        <v>0</v>
      </c>
      <c r="E4" s="16">
        <v>0</v>
      </c>
      <c r="F4" s="16">
        <f>F3+C4-D4+E4</f>
        <v>191403.09</v>
      </c>
      <c r="G4" s="18" t="s">
        <v>42</v>
      </c>
    </row>
    <row r="5" spans="1:7">
      <c r="A5" s="22"/>
      <c r="B5" s="15">
        <v>42063</v>
      </c>
      <c r="C5" s="16">
        <v>0</v>
      </c>
      <c r="D5" s="16">
        <v>0</v>
      </c>
      <c r="E5" s="16">
        <v>59.61</v>
      </c>
      <c r="F5" s="16">
        <f>F4+C5-D5+E5</f>
        <v>191462.69999999998</v>
      </c>
      <c r="G5" s="18"/>
    </row>
    <row r="6" spans="1:7">
      <c r="A6" s="22"/>
      <c r="B6" s="15">
        <v>42068</v>
      </c>
      <c r="C6" s="16">
        <v>7000</v>
      </c>
      <c r="D6" s="16">
        <v>0</v>
      </c>
      <c r="E6" s="16">
        <v>0</v>
      </c>
      <c r="F6" s="16">
        <f>F5+C6-D6+E6</f>
        <v>198462.69999999998</v>
      </c>
      <c r="G6" s="18" t="s">
        <v>41</v>
      </c>
    </row>
    <row r="7" spans="1:7">
      <c r="A7" s="22"/>
      <c r="B7" s="18"/>
      <c r="C7" s="16">
        <v>0</v>
      </c>
      <c r="D7" s="16">
        <v>0</v>
      </c>
      <c r="E7" s="16">
        <v>0</v>
      </c>
      <c r="F7" s="18"/>
      <c r="G7" s="18"/>
    </row>
    <row r="8" spans="1:7">
      <c r="A8" s="22"/>
      <c r="B8" s="18"/>
      <c r="C8" s="16">
        <v>0</v>
      </c>
      <c r="D8" s="16">
        <v>0</v>
      </c>
      <c r="E8" s="16">
        <v>0</v>
      </c>
      <c r="F8" s="18"/>
      <c r="G8" s="18"/>
    </row>
    <row r="9" spans="1:7">
      <c r="A9" s="22"/>
      <c r="B9" s="18"/>
      <c r="C9" s="16">
        <v>0</v>
      </c>
      <c r="D9" s="16">
        <v>0</v>
      </c>
      <c r="E9" s="16">
        <v>0</v>
      </c>
      <c r="F9" s="18"/>
      <c r="G9" s="18"/>
    </row>
    <row r="10" spans="1:7">
      <c r="A10" s="22"/>
      <c r="B10" s="18"/>
      <c r="C10" s="16">
        <v>0</v>
      </c>
      <c r="D10" s="16">
        <v>0</v>
      </c>
      <c r="E10" s="16">
        <v>0</v>
      </c>
      <c r="F10" s="18"/>
      <c r="G10" s="18"/>
    </row>
    <row r="11" spans="1:7">
      <c r="A11" s="22" t="s">
        <v>14</v>
      </c>
      <c r="B11" s="15">
        <v>41639</v>
      </c>
      <c r="C11" s="19">
        <v>13684</v>
      </c>
      <c r="D11" s="19">
        <v>0</v>
      </c>
      <c r="E11" s="19">
        <v>0</v>
      </c>
      <c r="F11" s="19">
        <v>13684</v>
      </c>
      <c r="G11" s="18"/>
    </row>
    <row r="12" spans="1:7">
      <c r="A12" s="22"/>
      <c r="B12" s="15">
        <v>41992</v>
      </c>
      <c r="C12" s="19">
        <v>3071.25</v>
      </c>
      <c r="D12" s="19">
        <v>0</v>
      </c>
      <c r="E12" s="19">
        <v>0</v>
      </c>
      <c r="F12" s="19">
        <f>F11+C12-D12+E12</f>
        <v>16755.25</v>
      </c>
      <c r="G12" s="18"/>
    </row>
    <row r="13" spans="1:7">
      <c r="A13" s="22"/>
      <c r="B13" s="15">
        <v>42004</v>
      </c>
      <c r="C13" s="19">
        <v>14393.08</v>
      </c>
      <c r="D13" s="19">
        <v>0</v>
      </c>
      <c r="E13" s="19">
        <v>0</v>
      </c>
      <c r="F13" s="19">
        <f>F12+C13-D13+E13</f>
        <v>31148.33</v>
      </c>
      <c r="G13" s="18"/>
    </row>
    <row r="14" spans="1:7">
      <c r="B14" s="13"/>
      <c r="C14" s="13"/>
      <c r="D14" s="13"/>
      <c r="E14" s="13"/>
      <c r="F14" s="13"/>
    </row>
    <row r="15" spans="1:7">
      <c r="B15" s="13"/>
      <c r="C15" s="13"/>
      <c r="D15" s="13"/>
      <c r="E15" s="13"/>
      <c r="F15" s="13"/>
    </row>
    <row r="16" spans="1:7">
      <c r="B16" s="13"/>
      <c r="C16" s="13"/>
      <c r="D16" s="13"/>
      <c r="E16" s="13"/>
      <c r="F16" s="13"/>
    </row>
    <row r="17" spans="2:6">
      <c r="B17" s="13"/>
      <c r="C17" s="13"/>
      <c r="D17" s="13"/>
      <c r="E17" s="13"/>
      <c r="F17" s="13"/>
    </row>
    <row r="18" spans="2:6">
      <c r="B18" s="13"/>
      <c r="C18" s="13"/>
      <c r="D18" s="13"/>
      <c r="E18" s="13"/>
      <c r="F18" s="13"/>
    </row>
    <row r="19" spans="2:6">
      <c r="B19" s="13"/>
      <c r="C19" s="13"/>
      <c r="D19" s="13"/>
      <c r="E19" s="13"/>
      <c r="F19" s="13"/>
    </row>
    <row r="20" spans="2:6">
      <c r="B20" s="13"/>
      <c r="C20" s="13"/>
      <c r="D20" s="13"/>
      <c r="E20" s="13"/>
      <c r="F20" s="13"/>
    </row>
    <row r="21" spans="2:6">
      <c r="B21" s="13"/>
      <c r="C21" s="13"/>
      <c r="D21" s="13"/>
      <c r="E21" s="13"/>
      <c r="F21" s="13"/>
    </row>
    <row r="22" spans="2:6">
      <c r="B22" s="13"/>
      <c r="C22" s="13"/>
      <c r="D22" s="13"/>
      <c r="E22" s="13"/>
      <c r="F22" s="13"/>
    </row>
    <row r="23" spans="2:6">
      <c r="B23" s="13"/>
      <c r="C23" s="13"/>
      <c r="D23" s="13"/>
      <c r="E23" s="13"/>
      <c r="F23" s="13"/>
    </row>
  </sheetData>
  <mergeCells count="2">
    <mergeCell ref="A2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G16" sqref="G16"/>
    </sheetView>
  </sheetViews>
  <sheetFormatPr defaultRowHeight="12"/>
  <cols>
    <col min="1" max="1" width="11.625" style="13" customWidth="1"/>
    <col min="2" max="2" width="9" style="13"/>
    <col min="3" max="3" width="10.25" style="13" bestFit="1" customWidth="1"/>
    <col min="4" max="7" width="9" style="13"/>
    <col min="8" max="8" width="9.625" style="13" customWidth="1"/>
    <col min="9" max="16384" width="9" style="13"/>
  </cols>
  <sheetData>
    <row r="1" spans="1:8" s="1" customFormat="1" ht="15" customHeight="1">
      <c r="A1" s="20" t="s">
        <v>16</v>
      </c>
      <c r="B1" s="20" t="s">
        <v>17</v>
      </c>
      <c r="C1" s="20" t="s">
        <v>18</v>
      </c>
      <c r="D1" s="20" t="s">
        <v>23</v>
      </c>
      <c r="E1" s="20" t="s">
        <v>19</v>
      </c>
      <c r="F1" s="20" t="s">
        <v>20</v>
      </c>
      <c r="G1" s="20" t="s">
        <v>25</v>
      </c>
      <c r="H1" s="20" t="s">
        <v>26</v>
      </c>
    </row>
    <row r="2" spans="1:8">
      <c r="A2" s="17" t="s">
        <v>33</v>
      </c>
      <c r="B2" s="17" t="s">
        <v>34</v>
      </c>
      <c r="C2" s="15">
        <v>41981</v>
      </c>
      <c r="D2" s="17" t="s">
        <v>24</v>
      </c>
      <c r="E2" s="17">
        <v>9.9</v>
      </c>
      <c r="F2" s="17">
        <v>1000</v>
      </c>
      <c r="G2" s="17"/>
      <c r="H2" s="24"/>
    </row>
    <row r="3" spans="1:8">
      <c r="A3" s="17"/>
      <c r="B3" s="17"/>
      <c r="C3" s="25">
        <v>41985</v>
      </c>
      <c r="D3" s="26" t="s">
        <v>35</v>
      </c>
      <c r="E3" s="29">
        <v>10.37</v>
      </c>
      <c r="F3" s="29">
        <v>1000</v>
      </c>
      <c r="G3" s="10">
        <v>4.5400000000000003E-2</v>
      </c>
      <c r="H3" s="10">
        <f>G3/5</f>
        <v>9.0800000000000013E-3</v>
      </c>
    </row>
    <row r="4" spans="1:8">
      <c r="A4" s="17" t="s">
        <v>37</v>
      </c>
      <c r="B4" s="17" t="s">
        <v>36</v>
      </c>
      <c r="C4" s="15">
        <v>42003</v>
      </c>
      <c r="D4" s="17" t="s">
        <v>24</v>
      </c>
      <c r="E4" s="17">
        <v>7.11</v>
      </c>
      <c r="F4" s="17">
        <v>1600</v>
      </c>
      <c r="G4" s="17"/>
      <c r="H4" s="24"/>
    </row>
    <row r="5" spans="1:8">
      <c r="A5" s="17"/>
      <c r="B5" s="17"/>
      <c r="C5" s="25">
        <v>42011</v>
      </c>
      <c r="D5" s="26" t="s">
        <v>29</v>
      </c>
      <c r="E5" s="29">
        <v>7.14</v>
      </c>
      <c r="F5" s="29">
        <v>1600</v>
      </c>
      <c r="G5" s="10">
        <v>2.2000000000000001E-3</v>
      </c>
      <c r="H5" s="10">
        <f>G5/9</f>
        <v>2.4444444444444448E-4</v>
      </c>
    </row>
    <row r="6" spans="1:8">
      <c r="A6" s="17" t="s">
        <v>27</v>
      </c>
      <c r="B6" s="17" t="s">
        <v>28</v>
      </c>
      <c r="C6" s="15">
        <v>41992</v>
      </c>
      <c r="D6" s="17" t="s">
        <v>24</v>
      </c>
      <c r="E6" s="17">
        <v>12.52</v>
      </c>
      <c r="F6" s="17">
        <v>800</v>
      </c>
      <c r="G6" s="17"/>
      <c r="H6" s="24"/>
    </row>
    <row r="7" spans="1:8">
      <c r="A7" s="17"/>
      <c r="B7" s="17"/>
      <c r="C7" s="25">
        <v>42003</v>
      </c>
      <c r="D7" s="26" t="s">
        <v>29</v>
      </c>
      <c r="E7" s="26">
        <v>13.9</v>
      </c>
      <c r="F7" s="26">
        <v>800</v>
      </c>
      <c r="G7" s="10">
        <v>0.108</v>
      </c>
      <c r="H7" s="10">
        <f>G7/12</f>
        <v>8.9999999999999993E-3</v>
      </c>
    </row>
    <row r="8" spans="1:8">
      <c r="A8" s="17" t="s">
        <v>30</v>
      </c>
      <c r="B8" s="17" t="s">
        <v>31</v>
      </c>
      <c r="C8" s="15">
        <v>41985</v>
      </c>
      <c r="D8" s="17" t="s">
        <v>24</v>
      </c>
      <c r="E8" s="17">
        <v>3.47</v>
      </c>
      <c r="F8" s="17">
        <v>3000</v>
      </c>
      <c r="G8" s="17"/>
      <c r="H8" s="24"/>
    </row>
    <row r="9" spans="1:8">
      <c r="A9" s="17"/>
      <c r="B9" s="17"/>
      <c r="C9" s="27">
        <v>41992</v>
      </c>
      <c r="D9" s="28" t="s">
        <v>32</v>
      </c>
      <c r="E9" s="28">
        <v>3.47</v>
      </c>
      <c r="F9" s="28">
        <v>3000</v>
      </c>
      <c r="G9" s="7">
        <v>-2E-3</v>
      </c>
      <c r="H9" s="7">
        <f>G9/8</f>
        <v>-2.5000000000000001E-4</v>
      </c>
    </row>
    <row r="10" spans="1:8">
      <c r="A10" s="17" t="s">
        <v>38</v>
      </c>
      <c r="B10" s="17" t="s">
        <v>39</v>
      </c>
      <c r="C10" s="15">
        <v>40695</v>
      </c>
      <c r="D10" s="15" t="s">
        <v>24</v>
      </c>
      <c r="E10" s="17">
        <v>16.34</v>
      </c>
      <c r="F10" s="17">
        <v>1080</v>
      </c>
      <c r="G10" s="7"/>
      <c r="H10" s="24"/>
    </row>
    <row r="11" spans="1:8">
      <c r="A11" s="17"/>
      <c r="B11" s="17"/>
      <c r="C11" s="25">
        <v>41954</v>
      </c>
      <c r="D11" s="26" t="s">
        <v>29</v>
      </c>
      <c r="E11" s="29">
        <v>27.55</v>
      </c>
      <c r="F11" s="29">
        <v>780</v>
      </c>
      <c r="G11" s="10"/>
      <c r="H11" s="31"/>
    </row>
    <row r="12" spans="1:8">
      <c r="A12" s="17"/>
      <c r="B12" s="17"/>
      <c r="C12" s="30">
        <v>41970</v>
      </c>
      <c r="D12" s="29" t="s">
        <v>29</v>
      </c>
      <c r="E12" s="29">
        <v>30.2</v>
      </c>
      <c r="F12" s="29">
        <v>300</v>
      </c>
      <c r="G12" s="10">
        <v>0.72070000000000001</v>
      </c>
      <c r="H12" s="31">
        <f>G12/1273</f>
        <v>5.6614296936370774E-4</v>
      </c>
    </row>
    <row r="13" spans="1:8">
      <c r="A13" s="17" t="s">
        <v>21</v>
      </c>
      <c r="B13" s="17" t="s">
        <v>22</v>
      </c>
      <c r="C13" s="15">
        <v>42011</v>
      </c>
      <c r="D13" s="15" t="s">
        <v>24</v>
      </c>
      <c r="E13" s="17">
        <v>10.11</v>
      </c>
      <c r="F13" s="17">
        <v>1100</v>
      </c>
      <c r="G13" s="17"/>
      <c r="H13" s="24"/>
    </row>
    <row r="14" spans="1:8">
      <c r="A14" s="17"/>
      <c r="B14" s="17"/>
      <c r="C14" s="17"/>
      <c r="D14" s="17"/>
      <c r="E14" s="17"/>
      <c r="F14" s="17"/>
      <c r="G14" s="17"/>
      <c r="H14" s="24"/>
    </row>
    <row r="15" spans="1:8">
      <c r="A15" s="17"/>
      <c r="B15" s="17"/>
      <c r="C15" s="17"/>
      <c r="D15" s="17"/>
      <c r="E15" s="17"/>
      <c r="F15" s="17"/>
      <c r="G15" s="17"/>
      <c r="H15" s="24"/>
    </row>
    <row r="16" spans="1:8">
      <c r="A16" s="17"/>
      <c r="B16" s="17"/>
      <c r="C16" s="17"/>
      <c r="D16" s="17"/>
      <c r="E16" s="17"/>
      <c r="F16" s="17"/>
      <c r="G16" s="17"/>
      <c r="H16" s="24"/>
    </row>
    <row r="17" spans="1:8">
      <c r="A17" s="17"/>
      <c r="B17" s="17"/>
      <c r="C17" s="17"/>
      <c r="D17" s="17"/>
      <c r="E17" s="17"/>
      <c r="F17" s="17"/>
      <c r="G17" s="17"/>
      <c r="H17" s="24"/>
    </row>
    <row r="18" spans="1:8">
      <c r="A18" s="17"/>
      <c r="B18" s="17"/>
      <c r="C18" s="17"/>
      <c r="D18" s="17"/>
      <c r="E18" s="17"/>
      <c r="F18" s="17"/>
      <c r="G18" s="17"/>
      <c r="H18" s="24"/>
    </row>
    <row r="19" spans="1:8">
      <c r="A19" s="17"/>
      <c r="B19" s="17"/>
      <c r="C19" s="17"/>
      <c r="D19" s="17"/>
      <c r="E19" s="17"/>
      <c r="F19" s="17"/>
      <c r="G19" s="17"/>
      <c r="H19" s="24"/>
    </row>
    <row r="20" spans="1:8">
      <c r="A20" s="17"/>
      <c r="B20" s="17"/>
      <c r="C20" s="17"/>
      <c r="D20" s="17"/>
      <c r="E20" s="17"/>
      <c r="F20" s="17"/>
      <c r="G20" s="17"/>
      <c r="H20" s="24"/>
    </row>
    <row r="21" spans="1:8">
      <c r="A21" s="17"/>
      <c r="B21" s="17"/>
      <c r="C21" s="17"/>
      <c r="D21" s="17"/>
      <c r="E21" s="17"/>
      <c r="F21" s="17"/>
      <c r="G21" s="17"/>
      <c r="H21" s="24"/>
    </row>
    <row r="22" spans="1:8">
      <c r="A22" s="17"/>
      <c r="B22" s="17"/>
      <c r="C22" s="17"/>
      <c r="D22" s="17"/>
      <c r="E22" s="17"/>
      <c r="F22" s="17"/>
      <c r="G22" s="17"/>
      <c r="H22" s="24"/>
    </row>
    <row r="23" spans="1:8">
      <c r="A23" s="17"/>
      <c r="B23" s="17"/>
      <c r="C23" s="17"/>
      <c r="D23" s="17"/>
      <c r="E23" s="17"/>
      <c r="F23" s="17"/>
      <c r="G23" s="17"/>
      <c r="H23" s="24"/>
    </row>
    <row r="24" spans="1:8">
      <c r="A24" s="17"/>
      <c r="B24" s="17"/>
      <c r="C24" s="17"/>
      <c r="D24" s="17"/>
      <c r="E24" s="17"/>
      <c r="F24" s="17"/>
      <c r="G24" s="17"/>
      <c r="H24" s="24"/>
    </row>
    <row r="25" spans="1:8">
      <c r="H25" s="23"/>
    </row>
    <row r="26" spans="1:8">
      <c r="H26" s="23"/>
    </row>
    <row r="27" spans="1:8">
      <c r="H27" s="23"/>
    </row>
    <row r="28" spans="1:8">
      <c r="H28" s="23"/>
    </row>
    <row r="29" spans="1:8">
      <c r="H29" s="23"/>
    </row>
    <row r="30" spans="1:8">
      <c r="H30" s="23"/>
    </row>
    <row r="31" spans="1:8">
      <c r="H31" s="23"/>
    </row>
    <row r="32" spans="1:8">
      <c r="H32" s="23"/>
    </row>
    <row r="33" spans="8:8">
      <c r="H33" s="23"/>
    </row>
    <row r="34" spans="8:8">
      <c r="H34" s="23"/>
    </row>
    <row r="35" spans="8:8">
      <c r="H35" s="2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损益</vt:lpstr>
      <vt:lpstr>本金</vt:lpstr>
      <vt:lpstr>交易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2015-03-06T02:01:38Z</dcterms:modified>
</cp:coreProperties>
</file>