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0" i="2"/>
  <c r="F9"/>
  <c r="F8"/>
  <c r="F7"/>
  <c r="H28" i="3" l="1"/>
  <c r="G28"/>
  <c r="H27"/>
  <c r="G27"/>
  <c r="H26"/>
  <c r="G26"/>
  <c r="H25"/>
  <c r="H15"/>
  <c r="H16"/>
  <c r="H6"/>
  <c r="H4"/>
  <c r="H8"/>
  <c r="H10"/>
  <c r="F6" i="2"/>
  <c r="F14"/>
  <c r="F13"/>
  <c r="F5"/>
  <c r="F4"/>
  <c r="F3"/>
  <c r="F2"/>
  <c r="D10" i="1"/>
  <c r="G10" s="1"/>
  <c r="C10"/>
  <c r="G6"/>
  <c r="G2"/>
</calcChain>
</file>

<file path=xl/sharedStrings.xml><?xml version="1.0" encoding="utf-8"?>
<sst xmlns="http://schemas.openxmlformats.org/spreadsheetml/2006/main" count="89" uniqueCount="62">
  <si>
    <t>日期</t>
    <phoneticPr fontId="1" type="noConversion"/>
  </si>
  <si>
    <t>资本金</t>
    <phoneticPr fontId="1" type="noConversion"/>
  </si>
  <si>
    <t>资本市值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</si>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</sst>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right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17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1" sqref="G1"/>
    </sheetView>
  </sheetViews>
  <sheetFormatPr defaultRowHeight="12"/>
  <cols>
    <col min="1" max="1" width="9" style="2"/>
    <col min="2" max="2" width="13.5" style="2" customWidth="1"/>
    <col min="3" max="3" width="14.625" style="2" customWidth="1"/>
    <col min="4" max="4" width="16.375" style="2" customWidth="1"/>
    <col min="5" max="5" width="13.25" style="2" customWidth="1"/>
    <col min="6" max="6" width="15.25" style="2" customWidth="1"/>
    <col min="7" max="7" width="16" style="2" customWidth="1"/>
    <col min="8" max="16384" width="9" style="2"/>
  </cols>
  <sheetData>
    <row r="1" spans="1:7" s="1" customFormat="1" ht="18" customHeight="1">
      <c r="A1" s="14" t="s">
        <v>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21" t="s">
        <v>57</v>
      </c>
    </row>
    <row r="2" spans="1:7">
      <c r="A2" s="40" t="s">
        <v>6</v>
      </c>
      <c r="B2" s="3">
        <v>42005</v>
      </c>
      <c r="C2" s="4">
        <v>160000</v>
      </c>
      <c r="D2" s="5">
        <v>156424.13</v>
      </c>
      <c r="E2" s="6"/>
      <c r="F2" s="6"/>
      <c r="G2" s="7">
        <f>(D2-C2)/C2</f>
        <v>-2.2349187499999972E-2</v>
      </c>
    </row>
    <row r="3" spans="1:7">
      <c r="A3" s="40"/>
      <c r="B3" s="6"/>
      <c r="C3" s="6"/>
      <c r="D3" s="6"/>
      <c r="E3" s="6"/>
      <c r="F3" s="6"/>
      <c r="G3" s="7"/>
    </row>
    <row r="4" spans="1:7">
      <c r="A4" s="40"/>
      <c r="B4" s="6"/>
      <c r="C4" s="6"/>
      <c r="D4" s="6"/>
      <c r="E4" s="6"/>
      <c r="F4" s="6"/>
      <c r="G4" s="7"/>
    </row>
    <row r="5" spans="1:7">
      <c r="A5" s="40"/>
      <c r="B5" s="6"/>
      <c r="C5" s="6"/>
      <c r="D5" s="6"/>
      <c r="E5" s="6"/>
      <c r="F5" s="6"/>
      <c r="G5" s="7"/>
    </row>
    <row r="6" spans="1:7">
      <c r="A6" s="40" t="s">
        <v>7</v>
      </c>
      <c r="B6" s="3">
        <v>42005</v>
      </c>
      <c r="C6" s="8">
        <v>31148.33</v>
      </c>
      <c r="D6" s="9">
        <v>31678.66</v>
      </c>
      <c r="E6" s="6"/>
      <c r="F6" s="6"/>
      <c r="G6" s="10">
        <f t="shared" ref="G6:G10" si="0">(D6-C6)/C6</f>
        <v>1.7025952916255801E-2</v>
      </c>
    </row>
    <row r="7" spans="1:7">
      <c r="A7" s="40"/>
      <c r="B7" s="6"/>
      <c r="C7" s="6"/>
      <c r="D7" s="6"/>
      <c r="E7" s="6"/>
      <c r="F7" s="6"/>
      <c r="G7" s="10"/>
    </row>
    <row r="8" spans="1:7">
      <c r="A8" s="40"/>
      <c r="B8" s="6"/>
      <c r="C8" s="6"/>
      <c r="D8" s="6"/>
      <c r="E8" s="6"/>
      <c r="F8" s="6"/>
      <c r="G8" s="10"/>
    </row>
    <row r="9" spans="1:7">
      <c r="A9" s="40"/>
      <c r="B9" s="6"/>
      <c r="C9" s="6"/>
      <c r="D9" s="6"/>
      <c r="E9" s="6"/>
      <c r="F9" s="6"/>
      <c r="G9" s="10"/>
    </row>
    <row r="10" spans="1:7">
      <c r="A10" s="40" t="s">
        <v>8</v>
      </c>
      <c r="B10" s="3">
        <v>42005</v>
      </c>
      <c r="C10" s="11">
        <f>C6*6.2743+C2</f>
        <v>355433.96691900003</v>
      </c>
      <c r="D10" s="12">
        <f>D6*6.2743+D2</f>
        <v>355185.54643800005</v>
      </c>
      <c r="E10" s="6"/>
      <c r="F10" s="6"/>
      <c r="G10" s="7">
        <f t="shared" si="0"/>
        <v>-6.9892161166631495E-4</v>
      </c>
    </row>
    <row r="11" spans="1:7">
      <c r="A11" s="40"/>
      <c r="B11" s="6"/>
      <c r="C11" s="6"/>
      <c r="D11" s="6"/>
      <c r="E11" s="6"/>
      <c r="F11" s="6"/>
      <c r="G11" s="6"/>
    </row>
    <row r="12" spans="1:7">
      <c r="A12" s="40"/>
      <c r="B12" s="6"/>
      <c r="C12" s="6"/>
      <c r="D12" s="6"/>
      <c r="E12" s="6"/>
      <c r="F12" s="6"/>
      <c r="G12" s="6"/>
    </row>
    <row r="13" spans="1:7">
      <c r="A13" s="40"/>
      <c r="B13" s="6"/>
      <c r="C13" s="6"/>
      <c r="D13" s="6"/>
      <c r="E13" s="6"/>
      <c r="F13" s="6"/>
      <c r="G13" s="6"/>
    </row>
  </sheetData>
  <mergeCells count="3">
    <mergeCell ref="A2:A5"/>
    <mergeCell ref="A6:A9"/>
    <mergeCell ref="A10:A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H17" sqref="H17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20" t="s">
        <v>11</v>
      </c>
      <c r="B1" s="20" t="s">
        <v>0</v>
      </c>
      <c r="C1" s="20" t="s">
        <v>9</v>
      </c>
      <c r="D1" s="20" t="s">
        <v>10</v>
      </c>
      <c r="E1" s="20" t="s">
        <v>13</v>
      </c>
      <c r="F1" s="20" t="s">
        <v>1</v>
      </c>
      <c r="G1" s="20" t="s">
        <v>38</v>
      </c>
    </row>
    <row r="2" spans="1:7">
      <c r="A2" s="41" t="s">
        <v>12</v>
      </c>
      <c r="B2" s="39">
        <v>42005</v>
      </c>
      <c r="C2" s="16">
        <v>160000</v>
      </c>
      <c r="D2" s="16">
        <v>0</v>
      </c>
      <c r="E2" s="16">
        <v>0</v>
      </c>
      <c r="F2" s="16">
        <f>C2-D2+E2</f>
        <v>160000</v>
      </c>
      <c r="G2" s="18"/>
    </row>
    <row r="3" spans="1:7">
      <c r="A3" s="41"/>
      <c r="B3" s="39">
        <v>42045</v>
      </c>
      <c r="C3" s="16">
        <v>0</v>
      </c>
      <c r="D3" s="16">
        <v>0</v>
      </c>
      <c r="E3" s="16">
        <v>403.09</v>
      </c>
      <c r="F3" s="16">
        <f>F2+C3-D3+E3</f>
        <v>160403.09</v>
      </c>
      <c r="G3" s="18"/>
    </row>
    <row r="4" spans="1:7">
      <c r="A4" s="41"/>
      <c r="B4" s="39">
        <v>42051</v>
      </c>
      <c r="C4" s="16">
        <v>31000</v>
      </c>
      <c r="D4" s="16">
        <v>0</v>
      </c>
      <c r="E4" s="16">
        <v>0</v>
      </c>
      <c r="F4" s="16">
        <f>F3+C4-D4+E4</f>
        <v>191403.09</v>
      </c>
      <c r="G4" s="35" t="s">
        <v>40</v>
      </c>
    </row>
    <row r="5" spans="1:7">
      <c r="A5" s="41"/>
      <c r="B5" s="39">
        <v>42063</v>
      </c>
      <c r="C5" s="16">
        <v>0</v>
      </c>
      <c r="D5" s="16">
        <v>0</v>
      </c>
      <c r="E5" s="16">
        <v>59.61</v>
      </c>
      <c r="F5" s="16">
        <f>F4+C5-D5+E5</f>
        <v>191462.69999999998</v>
      </c>
      <c r="G5" s="35" t="s">
        <v>60</v>
      </c>
    </row>
    <row r="6" spans="1:7">
      <c r="A6" s="41"/>
      <c r="B6" s="39">
        <v>42068</v>
      </c>
      <c r="C6" s="16">
        <v>7000</v>
      </c>
      <c r="D6" s="16">
        <v>0</v>
      </c>
      <c r="E6" s="16">
        <v>0</v>
      </c>
      <c r="F6" s="16">
        <f>F5+C6-D6+E6</f>
        <v>198462.69999999998</v>
      </c>
      <c r="G6" s="35" t="s">
        <v>39</v>
      </c>
    </row>
    <row r="7" spans="1:7">
      <c r="A7" s="41"/>
      <c r="B7" s="39">
        <v>42074</v>
      </c>
      <c r="C7" s="16">
        <v>350000</v>
      </c>
      <c r="D7" s="16">
        <v>0</v>
      </c>
      <c r="E7" s="16">
        <v>0</v>
      </c>
      <c r="F7" s="16">
        <f>F6+C7-D7+E7</f>
        <v>548462.69999999995</v>
      </c>
      <c r="G7" s="35" t="s">
        <v>58</v>
      </c>
    </row>
    <row r="8" spans="1:7">
      <c r="A8" s="41"/>
      <c r="B8" s="39">
        <v>42074</v>
      </c>
      <c r="C8" s="16">
        <v>14000</v>
      </c>
      <c r="D8" s="16">
        <v>0</v>
      </c>
      <c r="E8" s="16">
        <v>0</v>
      </c>
      <c r="F8" s="16">
        <f>F7+C8-D8+E8</f>
        <v>562462.69999999995</v>
      </c>
      <c r="G8" s="35" t="s">
        <v>59</v>
      </c>
    </row>
    <row r="9" spans="1:7">
      <c r="A9" s="41"/>
      <c r="B9" s="39">
        <v>42075</v>
      </c>
      <c r="C9" s="16">
        <v>490000</v>
      </c>
      <c r="D9" s="16">
        <v>0</v>
      </c>
      <c r="E9" s="16">
        <v>0</v>
      </c>
      <c r="F9" s="16">
        <f>F8+C9-D9+E9</f>
        <v>1052462.7</v>
      </c>
      <c r="G9" s="35" t="s">
        <v>58</v>
      </c>
    </row>
    <row r="10" spans="1:7">
      <c r="A10" s="41"/>
      <c r="B10" s="39">
        <v>42076</v>
      </c>
      <c r="C10" s="16">
        <v>1000</v>
      </c>
      <c r="D10" s="16">
        <v>0</v>
      </c>
      <c r="E10" s="16">
        <v>0</v>
      </c>
      <c r="F10" s="16">
        <f>F9+C10-D10+E10</f>
        <v>1053462.7</v>
      </c>
      <c r="G10" s="35" t="s">
        <v>61</v>
      </c>
    </row>
    <row r="11" spans="1:7">
      <c r="A11" s="41"/>
      <c r="B11" s="39"/>
      <c r="C11" s="16">
        <v>0</v>
      </c>
      <c r="D11" s="16">
        <v>0</v>
      </c>
      <c r="E11" s="16">
        <v>0</v>
      </c>
      <c r="F11" s="18"/>
      <c r="G11" s="18"/>
    </row>
    <row r="12" spans="1:7">
      <c r="A12" s="41" t="s">
        <v>14</v>
      </c>
      <c r="B12" s="39">
        <v>41639</v>
      </c>
      <c r="C12" s="19">
        <v>13684</v>
      </c>
      <c r="D12" s="19">
        <v>0</v>
      </c>
      <c r="E12" s="19">
        <v>0</v>
      </c>
      <c r="F12" s="19">
        <v>13684</v>
      </c>
      <c r="G12" s="18"/>
    </row>
    <row r="13" spans="1:7">
      <c r="A13" s="41"/>
      <c r="B13" s="39">
        <v>41992</v>
      </c>
      <c r="C13" s="19">
        <v>3071.25</v>
      </c>
      <c r="D13" s="19">
        <v>0</v>
      </c>
      <c r="E13" s="19">
        <v>0</v>
      </c>
      <c r="F13" s="19">
        <f>F12+C13-D13+E13</f>
        <v>16755.25</v>
      </c>
      <c r="G13" s="18"/>
    </row>
    <row r="14" spans="1:7">
      <c r="A14" s="41"/>
      <c r="B14" s="39">
        <v>42004</v>
      </c>
      <c r="C14" s="19">
        <v>14393.08</v>
      </c>
      <c r="D14" s="19">
        <v>0</v>
      </c>
      <c r="E14" s="19">
        <v>0</v>
      </c>
      <c r="F14" s="19">
        <f>F13+C14-D14+E14</f>
        <v>31148.33</v>
      </c>
      <c r="G14" s="18"/>
    </row>
    <row r="15" spans="1:7">
      <c r="B15" s="13"/>
      <c r="C15" s="13"/>
      <c r="D15" s="13"/>
      <c r="E15" s="13"/>
      <c r="F15" s="13"/>
    </row>
    <row r="16" spans="1:7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13"/>
      <c r="C18" s="13"/>
      <c r="D18" s="13"/>
      <c r="E18" s="13"/>
      <c r="F18" s="13"/>
    </row>
    <row r="19" spans="2:6">
      <c r="B19" s="13"/>
      <c r="C19" s="13"/>
      <c r="D19" s="13"/>
      <c r="E19" s="13"/>
      <c r="F19" s="13"/>
    </row>
    <row r="20" spans="2:6">
      <c r="B20" s="13"/>
      <c r="C20" s="13"/>
      <c r="D20" s="13"/>
      <c r="E20" s="13"/>
      <c r="F20" s="13"/>
    </row>
    <row r="21" spans="2:6">
      <c r="B21" s="13"/>
      <c r="C21" s="13"/>
      <c r="D21" s="13"/>
      <c r="E21" s="13"/>
      <c r="F21" s="13"/>
    </row>
    <row r="22" spans="2:6">
      <c r="B22" s="13"/>
      <c r="C22" s="13"/>
      <c r="D22" s="13"/>
      <c r="E22" s="13"/>
      <c r="F22" s="13"/>
    </row>
    <row r="23" spans="2:6">
      <c r="B23" s="13"/>
      <c r="C23" s="13"/>
      <c r="D23" s="13"/>
      <c r="E23" s="13"/>
      <c r="F23" s="13"/>
    </row>
    <row r="24" spans="2:6">
      <c r="B24" s="13"/>
      <c r="C24" s="13"/>
      <c r="D24" s="13"/>
      <c r="E24" s="13"/>
      <c r="F24" s="13"/>
    </row>
  </sheetData>
  <mergeCells count="2">
    <mergeCell ref="A2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M33" sqref="M33"/>
    </sheetView>
  </sheetViews>
  <sheetFormatPr defaultRowHeight="12"/>
  <cols>
    <col min="1" max="1" width="11.625" style="13" customWidth="1"/>
    <col min="2" max="2" width="9" style="13"/>
    <col min="3" max="3" width="10.25" style="13" bestFit="1" customWidth="1"/>
    <col min="4" max="6" width="9" style="13"/>
    <col min="7" max="7" width="10.375" style="13" customWidth="1"/>
    <col min="8" max="8" width="9.625" style="13" customWidth="1"/>
    <col min="9" max="9" width="12.375" style="13" customWidth="1"/>
    <col min="10" max="10" width="36" style="34" customWidth="1"/>
    <col min="11" max="16384" width="9" style="13"/>
  </cols>
  <sheetData>
    <row r="1" spans="1:10" s="1" customFormat="1" ht="15" customHeight="1">
      <c r="A1" s="20" t="s">
        <v>15</v>
      </c>
      <c r="B1" s="20" t="s">
        <v>16</v>
      </c>
      <c r="C1" s="20" t="s">
        <v>17</v>
      </c>
      <c r="D1" s="20" t="s">
        <v>22</v>
      </c>
      <c r="E1" s="20" t="s">
        <v>18</v>
      </c>
      <c r="F1" s="20" t="s">
        <v>19</v>
      </c>
      <c r="G1" s="20" t="s">
        <v>47</v>
      </c>
      <c r="H1" s="20" t="s">
        <v>46</v>
      </c>
      <c r="I1" s="20" t="s">
        <v>48</v>
      </c>
      <c r="J1" s="20" t="s">
        <v>49</v>
      </c>
    </row>
    <row r="2" spans="1:10" s="1" customFormat="1" ht="15" customHeight="1">
      <c r="A2" s="46" t="s">
        <v>37</v>
      </c>
      <c r="B2" s="46"/>
      <c r="C2" s="46"/>
      <c r="D2" s="46"/>
      <c r="E2" s="46"/>
      <c r="F2" s="46"/>
      <c r="G2" s="46"/>
      <c r="H2" s="46"/>
      <c r="I2" s="46"/>
      <c r="J2" s="46"/>
    </row>
    <row r="3" spans="1:10">
      <c r="A3" s="17" t="s">
        <v>30</v>
      </c>
      <c r="B3" s="17" t="s">
        <v>31</v>
      </c>
      <c r="C3" s="15">
        <v>41981</v>
      </c>
      <c r="D3" s="17" t="s">
        <v>23</v>
      </c>
      <c r="E3" s="16">
        <v>9.9</v>
      </c>
      <c r="F3" s="17">
        <v>1000</v>
      </c>
      <c r="G3" s="17"/>
      <c r="H3" s="22"/>
      <c r="I3" s="17"/>
      <c r="J3" s="35"/>
    </row>
    <row r="4" spans="1:10">
      <c r="A4" s="17"/>
      <c r="B4" s="17"/>
      <c r="C4" s="23">
        <v>41985</v>
      </c>
      <c r="D4" s="24" t="s">
        <v>32</v>
      </c>
      <c r="E4" s="31">
        <v>10.37</v>
      </c>
      <c r="F4" s="27">
        <v>1000</v>
      </c>
      <c r="G4" s="10">
        <v>4.5400000000000003E-2</v>
      </c>
      <c r="H4" s="10">
        <f>G4/5</f>
        <v>9.0800000000000013E-3</v>
      </c>
      <c r="I4" s="10">
        <v>4.5400000000000003E-2</v>
      </c>
      <c r="J4" s="35"/>
    </row>
    <row r="5" spans="1:10">
      <c r="A5" s="17" t="s">
        <v>34</v>
      </c>
      <c r="B5" s="17" t="s">
        <v>33</v>
      </c>
      <c r="C5" s="15">
        <v>42003</v>
      </c>
      <c r="D5" s="17" t="s">
        <v>23</v>
      </c>
      <c r="E5" s="16">
        <v>7.11</v>
      </c>
      <c r="F5" s="17">
        <v>1600</v>
      </c>
      <c r="G5" s="17"/>
      <c r="H5" s="22"/>
      <c r="I5" s="17"/>
      <c r="J5" s="35"/>
    </row>
    <row r="6" spans="1:10">
      <c r="A6" s="17"/>
      <c r="B6" s="17"/>
      <c r="C6" s="23">
        <v>42011</v>
      </c>
      <c r="D6" s="24" t="s">
        <v>26</v>
      </c>
      <c r="E6" s="31">
        <v>7.14</v>
      </c>
      <c r="F6" s="27">
        <v>1600</v>
      </c>
      <c r="G6" s="10">
        <v>2.2000000000000001E-3</v>
      </c>
      <c r="H6" s="10">
        <f>G6/9</f>
        <v>2.4444444444444448E-4</v>
      </c>
      <c r="I6" s="10">
        <v>2.2000000000000001E-3</v>
      </c>
      <c r="J6" s="35"/>
    </row>
    <row r="7" spans="1:10">
      <c r="A7" s="17" t="s">
        <v>24</v>
      </c>
      <c r="B7" s="17" t="s">
        <v>25</v>
      </c>
      <c r="C7" s="15">
        <v>41992</v>
      </c>
      <c r="D7" s="17" t="s">
        <v>23</v>
      </c>
      <c r="E7" s="16">
        <v>12.52</v>
      </c>
      <c r="F7" s="17">
        <v>800</v>
      </c>
      <c r="G7" s="17"/>
      <c r="H7" s="22"/>
      <c r="I7" s="28"/>
      <c r="J7" s="35"/>
    </row>
    <row r="8" spans="1:10">
      <c r="A8" s="17"/>
      <c r="B8" s="17"/>
      <c r="C8" s="23">
        <v>42003</v>
      </c>
      <c r="D8" s="24" t="s">
        <v>26</v>
      </c>
      <c r="E8" s="32">
        <v>13.9</v>
      </c>
      <c r="F8" s="24">
        <v>800</v>
      </c>
      <c r="G8" s="10">
        <v>0.108</v>
      </c>
      <c r="H8" s="10">
        <f>G8/12</f>
        <v>8.9999999999999993E-3</v>
      </c>
      <c r="I8" s="10">
        <v>0.108</v>
      </c>
      <c r="J8" s="35"/>
    </row>
    <row r="9" spans="1:10">
      <c r="A9" s="17" t="s">
        <v>27</v>
      </c>
      <c r="B9" s="17" t="s">
        <v>28</v>
      </c>
      <c r="C9" s="15">
        <v>41985</v>
      </c>
      <c r="D9" s="17" t="s">
        <v>23</v>
      </c>
      <c r="E9" s="16">
        <v>3.47</v>
      </c>
      <c r="F9" s="17">
        <v>3000</v>
      </c>
      <c r="G9" s="17"/>
      <c r="H9" s="22"/>
      <c r="I9" s="17"/>
      <c r="J9" s="35"/>
    </row>
    <row r="10" spans="1:10">
      <c r="A10" s="17"/>
      <c r="B10" s="17"/>
      <c r="C10" s="25">
        <v>41992</v>
      </c>
      <c r="D10" s="26" t="s">
        <v>29</v>
      </c>
      <c r="E10" s="33">
        <v>3.47</v>
      </c>
      <c r="F10" s="26">
        <v>3000</v>
      </c>
      <c r="G10" s="7">
        <v>-2E-3</v>
      </c>
      <c r="H10" s="7">
        <f>G10/8</f>
        <v>-2.5000000000000001E-4</v>
      </c>
      <c r="I10" s="7">
        <v>-2E-3</v>
      </c>
      <c r="J10" s="35"/>
    </row>
    <row r="11" spans="1:10">
      <c r="A11" s="17" t="s">
        <v>20</v>
      </c>
      <c r="B11" s="17" t="s">
        <v>21</v>
      </c>
      <c r="C11" s="15">
        <v>42011</v>
      </c>
      <c r="D11" s="15" t="s">
        <v>23</v>
      </c>
      <c r="E11" s="16">
        <v>10.11</v>
      </c>
      <c r="F11" s="17">
        <v>1100</v>
      </c>
      <c r="G11" s="17"/>
      <c r="H11" s="22"/>
      <c r="I11" s="17"/>
      <c r="J11" s="35"/>
    </row>
    <row r="12" spans="1:10">
      <c r="A12" s="17"/>
      <c r="B12" s="17"/>
      <c r="C12" s="15"/>
      <c r="D12" s="15"/>
      <c r="E12" s="17"/>
      <c r="F12" s="17"/>
      <c r="G12" s="17"/>
      <c r="H12" s="22"/>
      <c r="I12" s="17"/>
      <c r="J12" s="35"/>
    </row>
    <row r="13" spans="1:10" ht="15.75" customHeight="1">
      <c r="A13" s="47" t="s">
        <v>45</v>
      </c>
      <c r="B13" s="47"/>
      <c r="C13" s="47"/>
      <c r="D13" s="47"/>
      <c r="E13" s="47"/>
      <c r="F13" s="47"/>
      <c r="G13" s="47"/>
      <c r="H13" s="47"/>
      <c r="I13" s="47"/>
      <c r="J13" s="47"/>
    </row>
    <row r="14" spans="1:10">
      <c r="A14" s="17" t="s">
        <v>35</v>
      </c>
      <c r="B14" s="17" t="s">
        <v>36</v>
      </c>
      <c r="C14" s="15">
        <v>40695</v>
      </c>
      <c r="D14" s="15" t="s">
        <v>23</v>
      </c>
      <c r="E14" s="16">
        <v>16.34</v>
      </c>
      <c r="F14" s="17">
        <v>1080</v>
      </c>
      <c r="G14" s="7"/>
      <c r="H14" s="22"/>
      <c r="I14" s="17"/>
      <c r="J14" s="35"/>
    </row>
    <row r="15" spans="1:10">
      <c r="A15" s="17"/>
      <c r="B15" s="17"/>
      <c r="C15" s="15">
        <v>41954</v>
      </c>
      <c r="D15" s="17" t="s">
        <v>32</v>
      </c>
      <c r="E15" s="4">
        <v>27.55</v>
      </c>
      <c r="F15" s="6">
        <v>780</v>
      </c>
      <c r="G15" s="10">
        <v>0.68600000000000005</v>
      </c>
      <c r="H15" s="30">
        <f>G15/1258</f>
        <v>5.4531001589825127E-4</v>
      </c>
      <c r="I15" s="17"/>
      <c r="J15" s="35" t="s">
        <v>50</v>
      </c>
    </row>
    <row r="16" spans="1:10">
      <c r="A16" s="17"/>
      <c r="B16" s="17"/>
      <c r="C16" s="29">
        <v>41970</v>
      </c>
      <c r="D16" s="27" t="s">
        <v>26</v>
      </c>
      <c r="E16" s="31">
        <v>30.2</v>
      </c>
      <c r="F16" s="27">
        <v>300</v>
      </c>
      <c r="G16" s="10">
        <v>0.84799999999999998</v>
      </c>
      <c r="H16" s="30">
        <f>G16/1273</f>
        <v>6.6614296936370779E-4</v>
      </c>
      <c r="I16" s="10">
        <v>0.72070000000000001</v>
      </c>
      <c r="J16" s="35" t="s">
        <v>51</v>
      </c>
    </row>
    <row r="17" spans="1:10">
      <c r="A17" s="17"/>
      <c r="B17" s="17"/>
      <c r="C17" s="17"/>
      <c r="D17" s="17"/>
      <c r="E17" s="16"/>
      <c r="F17" s="17"/>
      <c r="G17" s="17"/>
      <c r="H17" s="22"/>
      <c r="I17" s="17"/>
      <c r="J17" s="35"/>
    </row>
    <row r="18" spans="1:10">
      <c r="A18" s="17" t="s">
        <v>41</v>
      </c>
      <c r="B18" s="17" t="s">
        <v>42</v>
      </c>
      <c r="C18" s="15">
        <v>40524</v>
      </c>
      <c r="D18" s="17" t="s">
        <v>23</v>
      </c>
      <c r="E18" s="16">
        <v>19.68</v>
      </c>
      <c r="F18" s="17">
        <v>1820</v>
      </c>
      <c r="G18" s="17"/>
      <c r="H18" s="22"/>
      <c r="I18" s="17"/>
      <c r="J18" s="35"/>
    </row>
    <row r="19" spans="1:10">
      <c r="A19" s="17"/>
      <c r="B19" s="17"/>
      <c r="C19" s="15">
        <v>41858</v>
      </c>
      <c r="D19" s="17" t="s">
        <v>23</v>
      </c>
      <c r="E19" s="16">
        <v>9.08</v>
      </c>
      <c r="F19" s="17">
        <v>300</v>
      </c>
      <c r="G19" s="17"/>
      <c r="H19" s="22"/>
      <c r="I19" s="17"/>
      <c r="J19" s="35"/>
    </row>
    <row r="20" spans="1:10">
      <c r="A20" s="17"/>
      <c r="B20" s="17"/>
      <c r="C20" s="15">
        <v>41862</v>
      </c>
      <c r="D20" s="17" t="s">
        <v>23</v>
      </c>
      <c r="E20" s="16">
        <v>9.18</v>
      </c>
      <c r="F20" s="17">
        <v>200</v>
      </c>
      <c r="G20" s="17"/>
      <c r="H20" s="22"/>
      <c r="I20" s="17"/>
      <c r="J20" s="35"/>
    </row>
    <row r="21" spans="1:10">
      <c r="A21" s="17"/>
      <c r="B21" s="17"/>
      <c r="C21" s="15">
        <v>41893</v>
      </c>
      <c r="D21" s="17" t="s">
        <v>23</v>
      </c>
      <c r="E21" s="16">
        <v>8.6</v>
      </c>
      <c r="F21" s="17">
        <v>300</v>
      </c>
      <c r="G21" s="17"/>
      <c r="H21" s="22"/>
      <c r="I21" s="17"/>
      <c r="J21" s="35"/>
    </row>
    <row r="22" spans="1:10">
      <c r="A22" s="17"/>
      <c r="B22" s="17"/>
      <c r="C22" s="15">
        <v>41976</v>
      </c>
      <c r="D22" s="17" t="s">
        <v>23</v>
      </c>
      <c r="E22" s="16">
        <v>10.63</v>
      </c>
      <c r="F22" s="17">
        <v>2200</v>
      </c>
      <c r="G22" s="17"/>
      <c r="H22" s="22"/>
      <c r="I22" s="17"/>
      <c r="J22" s="35"/>
    </row>
    <row r="23" spans="1:10">
      <c r="A23" s="17"/>
      <c r="B23" s="17"/>
      <c r="C23" s="15">
        <v>41988</v>
      </c>
      <c r="D23" s="17" t="s">
        <v>23</v>
      </c>
      <c r="E23" s="16">
        <v>9.98</v>
      </c>
      <c r="F23" s="17">
        <v>200</v>
      </c>
      <c r="G23" s="17"/>
      <c r="H23" s="22"/>
      <c r="I23" s="17"/>
      <c r="J23" s="35"/>
    </row>
    <row r="24" spans="1:10">
      <c r="A24" s="17"/>
      <c r="B24" s="17"/>
      <c r="C24" s="15">
        <v>41988</v>
      </c>
      <c r="D24" s="17" t="s">
        <v>23</v>
      </c>
      <c r="E24" s="16">
        <v>9.9700000000000006</v>
      </c>
      <c r="F24" s="17">
        <v>600</v>
      </c>
      <c r="G24" s="17"/>
      <c r="H24" s="22"/>
      <c r="I24" s="17"/>
      <c r="J24" s="35"/>
    </row>
    <row r="25" spans="1:10">
      <c r="A25" s="17"/>
      <c r="B25" s="17"/>
      <c r="C25" s="15">
        <v>41995</v>
      </c>
      <c r="D25" s="17" t="s">
        <v>26</v>
      </c>
      <c r="E25" s="16">
        <v>10.4</v>
      </c>
      <c r="F25" s="17">
        <v>1820</v>
      </c>
      <c r="G25" s="36">
        <v>-0.47149999999999997</v>
      </c>
      <c r="H25" s="37">
        <f>G25/1463</f>
        <v>-3.22282980177717E-4</v>
      </c>
      <c r="I25" s="17"/>
      <c r="J25" s="42" t="s">
        <v>52</v>
      </c>
    </row>
    <row r="26" spans="1:10">
      <c r="A26" s="17"/>
      <c r="B26" s="17"/>
      <c r="C26" s="15">
        <v>41995</v>
      </c>
      <c r="D26" s="17" t="s">
        <v>26</v>
      </c>
      <c r="E26" s="16">
        <v>10.4</v>
      </c>
      <c r="F26" s="17">
        <v>300</v>
      </c>
      <c r="G26" s="38">
        <f>(E26-E19)/E19</f>
        <v>0.14537444933920707</v>
      </c>
      <c r="H26" s="30">
        <f>G26/138</f>
        <v>1.0534380386899064E-3</v>
      </c>
      <c r="I26" s="17"/>
      <c r="J26" s="43"/>
    </row>
    <row r="27" spans="1:10">
      <c r="A27" s="17"/>
      <c r="B27" s="17"/>
      <c r="C27" s="15">
        <v>41995</v>
      </c>
      <c r="D27" s="17" t="s">
        <v>26</v>
      </c>
      <c r="E27" s="16">
        <v>10.4</v>
      </c>
      <c r="F27" s="17">
        <v>200</v>
      </c>
      <c r="G27" s="38">
        <f>(E27-E20)/E20</f>
        <v>0.13289760348583884</v>
      </c>
      <c r="H27" s="30">
        <f>G27/134</f>
        <v>9.9177316034208102E-4</v>
      </c>
      <c r="I27" s="17"/>
      <c r="J27" s="43"/>
    </row>
    <row r="28" spans="1:10">
      <c r="A28" s="17"/>
      <c r="B28" s="17"/>
      <c r="C28" s="15">
        <v>41995</v>
      </c>
      <c r="D28" s="17" t="s">
        <v>26</v>
      </c>
      <c r="E28" s="16">
        <v>10.4</v>
      </c>
      <c r="F28" s="17">
        <v>300</v>
      </c>
      <c r="G28" s="38">
        <f>(E28-E21)/E21</f>
        <v>0.20930232558139544</v>
      </c>
      <c r="H28" s="30">
        <f>G28/103</f>
        <v>2.0320614134116061E-3</v>
      </c>
      <c r="I28" s="17"/>
      <c r="J28" s="44"/>
    </row>
    <row r="29" spans="1:10">
      <c r="A29" s="17"/>
      <c r="B29" s="17"/>
      <c r="C29" s="15">
        <v>42039</v>
      </c>
      <c r="D29" s="17" t="s">
        <v>23</v>
      </c>
      <c r="E29" s="16">
        <v>10.75</v>
      </c>
      <c r="F29" s="17">
        <v>2000</v>
      </c>
      <c r="G29" s="36"/>
      <c r="H29" s="22"/>
      <c r="I29" s="17"/>
      <c r="J29" s="35" t="s">
        <v>53</v>
      </c>
    </row>
    <row r="30" spans="1:10">
      <c r="A30" s="17"/>
      <c r="B30" s="17"/>
      <c r="C30" s="15">
        <v>42051</v>
      </c>
      <c r="D30" s="17" t="s">
        <v>23</v>
      </c>
      <c r="E30" s="16">
        <v>10.51</v>
      </c>
      <c r="F30" s="17">
        <v>2000</v>
      </c>
      <c r="G30" s="36"/>
      <c r="H30" s="22"/>
      <c r="I30" s="17"/>
      <c r="J30" s="35" t="s">
        <v>54</v>
      </c>
    </row>
    <row r="31" spans="1:10">
      <c r="A31" s="17"/>
      <c r="B31" s="17"/>
      <c r="C31" s="17"/>
      <c r="D31" s="17"/>
      <c r="E31" s="16"/>
      <c r="F31" s="17"/>
      <c r="G31" s="17"/>
      <c r="H31" s="22"/>
      <c r="I31" s="17"/>
      <c r="J31" s="35"/>
    </row>
    <row r="32" spans="1:10">
      <c r="A32" s="17" t="s">
        <v>43</v>
      </c>
      <c r="B32" s="17" t="s">
        <v>44</v>
      </c>
      <c r="C32" s="15">
        <v>41971</v>
      </c>
      <c r="D32" s="17" t="s">
        <v>23</v>
      </c>
      <c r="E32" s="16">
        <v>12.47</v>
      </c>
      <c r="F32" s="17">
        <v>2000</v>
      </c>
      <c r="G32" s="17"/>
      <c r="H32" s="22"/>
      <c r="I32" s="17"/>
      <c r="J32" s="35" t="s">
        <v>55</v>
      </c>
    </row>
    <row r="33" spans="1:10">
      <c r="A33" s="17"/>
      <c r="B33" s="17"/>
      <c r="C33" s="15">
        <v>41995</v>
      </c>
      <c r="D33" s="17" t="s">
        <v>23</v>
      </c>
      <c r="E33" s="16">
        <v>12.99</v>
      </c>
      <c r="F33" s="17">
        <v>1200</v>
      </c>
      <c r="G33" s="17"/>
      <c r="H33" s="22"/>
      <c r="I33" s="17"/>
      <c r="J33" s="45" t="s">
        <v>56</v>
      </c>
    </row>
    <row r="34" spans="1:10">
      <c r="A34" s="17"/>
      <c r="B34" s="17"/>
      <c r="C34" s="15">
        <v>41997</v>
      </c>
      <c r="D34" s="17" t="s">
        <v>23</v>
      </c>
      <c r="E34" s="16">
        <v>12.02</v>
      </c>
      <c r="F34" s="17">
        <v>1800</v>
      </c>
      <c r="G34" s="17"/>
      <c r="H34" s="22"/>
      <c r="I34" s="17"/>
      <c r="J34" s="44"/>
    </row>
    <row r="35" spans="1:10">
      <c r="A35" s="17"/>
      <c r="B35" s="17"/>
      <c r="C35" s="17"/>
      <c r="D35" s="17"/>
      <c r="E35" s="17"/>
      <c r="F35" s="17"/>
      <c r="G35" s="17"/>
      <c r="H35" s="22"/>
      <c r="I35" s="17"/>
      <c r="J35" s="35"/>
    </row>
    <row r="36" spans="1:10">
      <c r="A36" s="17"/>
      <c r="B36" s="17"/>
      <c r="C36" s="17"/>
      <c r="D36" s="17"/>
      <c r="E36" s="17"/>
      <c r="F36" s="17"/>
      <c r="G36" s="17"/>
      <c r="H36" s="22"/>
      <c r="I36" s="17"/>
      <c r="J36" s="35"/>
    </row>
    <row r="37" spans="1:10">
      <c r="A37" s="17"/>
      <c r="B37" s="17"/>
      <c r="C37" s="17"/>
      <c r="D37" s="17"/>
      <c r="E37" s="17"/>
      <c r="F37" s="17"/>
      <c r="G37" s="17"/>
      <c r="H37" s="22"/>
      <c r="I37" s="17"/>
      <c r="J37" s="35"/>
    </row>
    <row r="38" spans="1:10">
      <c r="A38" s="17"/>
      <c r="B38" s="17"/>
      <c r="C38" s="17"/>
      <c r="D38" s="17"/>
      <c r="E38" s="17"/>
      <c r="F38" s="17"/>
      <c r="G38" s="17"/>
      <c r="H38" s="22"/>
      <c r="I38" s="17"/>
      <c r="J38" s="35"/>
    </row>
    <row r="39" spans="1:10">
      <c r="A39" s="17"/>
      <c r="B39" s="17"/>
      <c r="C39" s="17"/>
      <c r="D39" s="17"/>
      <c r="E39" s="17"/>
      <c r="F39" s="17"/>
      <c r="G39" s="17"/>
      <c r="H39" s="22"/>
      <c r="I39" s="17"/>
      <c r="J39" s="35"/>
    </row>
    <row r="40" spans="1:10">
      <c r="A40" s="17"/>
      <c r="B40" s="17"/>
      <c r="C40" s="17"/>
      <c r="D40" s="17"/>
      <c r="E40" s="17"/>
      <c r="F40" s="17"/>
      <c r="G40" s="17"/>
      <c r="H40" s="22"/>
      <c r="I40" s="17"/>
      <c r="J40" s="35"/>
    </row>
    <row r="41" spans="1:10">
      <c r="A41" s="17"/>
      <c r="B41" s="17"/>
      <c r="C41" s="17"/>
      <c r="D41" s="17"/>
      <c r="E41" s="17"/>
      <c r="F41" s="17"/>
      <c r="G41" s="17"/>
      <c r="H41" s="22"/>
      <c r="I41" s="17"/>
      <c r="J41" s="35"/>
    </row>
    <row r="42" spans="1:10">
      <c r="A42" s="17"/>
      <c r="B42" s="17"/>
      <c r="C42" s="17"/>
      <c r="D42" s="17"/>
      <c r="E42" s="17"/>
      <c r="F42" s="17"/>
      <c r="G42" s="17"/>
      <c r="H42" s="17"/>
      <c r="I42" s="17"/>
      <c r="J42" s="35"/>
    </row>
    <row r="43" spans="1:10">
      <c r="A43" s="17"/>
      <c r="B43" s="17"/>
      <c r="C43" s="17"/>
      <c r="D43" s="17"/>
      <c r="E43" s="17"/>
      <c r="F43" s="17"/>
      <c r="G43" s="17"/>
      <c r="H43" s="17"/>
      <c r="I43" s="17"/>
      <c r="J43" s="35"/>
    </row>
    <row r="44" spans="1:10">
      <c r="A44" s="17"/>
      <c r="B44" s="17"/>
      <c r="C44" s="17"/>
      <c r="D44" s="17"/>
      <c r="E44" s="17"/>
      <c r="F44" s="17"/>
      <c r="G44" s="17"/>
      <c r="H44" s="17"/>
      <c r="I44" s="17"/>
      <c r="J44" s="35"/>
    </row>
    <row r="45" spans="1:10">
      <c r="A45" s="17"/>
      <c r="B45" s="17"/>
      <c r="C45" s="17"/>
      <c r="D45" s="17"/>
      <c r="E45" s="17"/>
      <c r="F45" s="17"/>
      <c r="G45" s="17"/>
      <c r="H45" s="17"/>
      <c r="I45" s="17"/>
      <c r="J45" s="35"/>
    </row>
    <row r="46" spans="1:10">
      <c r="A46" s="17"/>
      <c r="B46" s="17"/>
      <c r="C46" s="17"/>
      <c r="D46" s="17"/>
      <c r="E46" s="17"/>
      <c r="F46" s="17"/>
      <c r="G46" s="17"/>
      <c r="H46" s="17"/>
      <c r="I46" s="17"/>
      <c r="J46" s="35"/>
    </row>
    <row r="47" spans="1:10">
      <c r="A47" s="17"/>
      <c r="B47" s="17"/>
      <c r="C47" s="17"/>
      <c r="D47" s="17"/>
      <c r="E47" s="17"/>
      <c r="F47" s="17"/>
      <c r="G47" s="17"/>
      <c r="H47" s="17"/>
      <c r="I47" s="17"/>
      <c r="J47" s="35"/>
    </row>
    <row r="48" spans="1:10">
      <c r="A48" s="17"/>
      <c r="B48" s="17"/>
      <c r="C48" s="17"/>
      <c r="D48" s="17"/>
      <c r="E48" s="17"/>
      <c r="F48" s="17"/>
      <c r="G48" s="17"/>
      <c r="H48" s="17"/>
      <c r="I48" s="17"/>
      <c r="J48" s="35"/>
    </row>
  </sheetData>
  <mergeCells count="4">
    <mergeCell ref="J25:J28"/>
    <mergeCell ref="J33:J34"/>
    <mergeCell ref="A2:J2"/>
    <mergeCell ref="A13:J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2015-03-13T02:25:37Z</dcterms:modified>
</cp:coreProperties>
</file>