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2015-03" sheetId="3" r:id="rId1"/>
    <sheet name="2015-04" sheetId="1" r:id="rId2"/>
  </sheets>
  <calcPr calcId="124519"/>
</workbook>
</file>

<file path=xl/calcChain.xml><?xml version="1.0" encoding="utf-8"?>
<calcChain xmlns="http://schemas.openxmlformats.org/spreadsheetml/2006/main">
  <c r="H14" i="3"/>
  <c r="H15"/>
  <c r="H16"/>
  <c r="H17"/>
  <c r="G14"/>
  <c r="G15"/>
  <c r="G16"/>
  <c r="G17"/>
  <c r="G13"/>
  <c r="H13"/>
  <c r="H18"/>
  <c r="J7"/>
  <c r="J2" l="1"/>
  <c r="G18"/>
  <c r="G3"/>
  <c r="G4"/>
  <c r="G5"/>
  <c r="G6"/>
  <c r="G7"/>
  <c r="G8"/>
  <c r="G9"/>
  <c r="G10"/>
  <c r="G11"/>
  <c r="G12"/>
  <c r="G2"/>
  <c r="Q3"/>
  <c r="P3"/>
  <c r="Q2"/>
  <c r="M3" s="1"/>
  <c r="H10"/>
  <c r="H11"/>
  <c r="H12"/>
  <c r="H9"/>
  <c r="H8"/>
  <c r="H3"/>
  <c r="H4"/>
  <c r="H5"/>
  <c r="H6"/>
  <c r="H7"/>
  <c r="H2"/>
  <c r="H19" s="1"/>
  <c r="N3" l="1"/>
  <c r="O3"/>
</calcChain>
</file>

<file path=xl/sharedStrings.xml><?xml version="1.0" encoding="utf-8"?>
<sst xmlns="http://schemas.openxmlformats.org/spreadsheetml/2006/main" count="53" uniqueCount="53">
  <si>
    <t>代码</t>
    <phoneticPr fontId="1" type="noConversion"/>
  </si>
  <si>
    <t>名称</t>
    <phoneticPr fontId="1" type="noConversion"/>
  </si>
  <si>
    <t>申购价</t>
    <phoneticPr fontId="1" type="noConversion"/>
  </si>
  <si>
    <t>申购数量</t>
    <phoneticPr fontId="1" type="noConversion"/>
  </si>
  <si>
    <t>蓝思科技</t>
    <phoneticPr fontId="1" type="noConversion"/>
  </si>
  <si>
    <t>申购日期</t>
    <phoneticPr fontId="1" type="noConversion"/>
  </si>
  <si>
    <t>诚益通</t>
    <phoneticPr fontId="1" type="noConversion"/>
  </si>
  <si>
    <t>SZ-300433</t>
    <phoneticPr fontId="1" type="noConversion"/>
  </si>
  <si>
    <t>SZ-300430</t>
    <phoneticPr fontId="1" type="noConversion"/>
  </si>
  <si>
    <t>SZ-300428</t>
    <phoneticPr fontId="1" type="noConversion"/>
  </si>
  <si>
    <t>四通新材</t>
    <phoneticPr fontId="1" type="noConversion"/>
  </si>
  <si>
    <t>SZ-300374</t>
    <phoneticPr fontId="1" type="noConversion"/>
  </si>
  <si>
    <t>恒通科技</t>
    <phoneticPr fontId="1" type="noConversion"/>
  </si>
  <si>
    <t>申购代码</t>
    <phoneticPr fontId="1" type="noConversion"/>
  </si>
  <si>
    <t>龙韵股份</t>
    <phoneticPr fontId="1" type="noConversion"/>
  </si>
  <si>
    <t>东方证券</t>
    <phoneticPr fontId="1" type="noConversion"/>
  </si>
  <si>
    <t>SZ-300431</t>
    <phoneticPr fontId="1" type="noConversion"/>
  </si>
  <si>
    <t>暴风科技</t>
    <phoneticPr fontId="1" type="noConversion"/>
  </si>
  <si>
    <t>SH-603869</t>
    <phoneticPr fontId="1" type="noConversion"/>
  </si>
  <si>
    <t>北部湾旅</t>
    <phoneticPr fontId="1" type="noConversion"/>
  </si>
  <si>
    <t>SH-600958</t>
    <phoneticPr fontId="1" type="noConversion"/>
  </si>
  <si>
    <t>SH-603729</t>
    <phoneticPr fontId="1" type="noConversion"/>
  </si>
  <si>
    <t>SZ-002747</t>
    <phoneticPr fontId="1" type="noConversion"/>
  </si>
  <si>
    <t>埃斯顿</t>
    <phoneticPr fontId="1" type="noConversion"/>
  </si>
  <si>
    <t>九华旅游</t>
    <phoneticPr fontId="1" type="noConversion"/>
  </si>
  <si>
    <t>SH-603199</t>
    <phoneticPr fontId="1" type="noConversion"/>
  </si>
  <si>
    <t>SZ-002749</t>
    <phoneticPr fontId="1" type="noConversion"/>
  </si>
  <si>
    <t>国光股份</t>
    <phoneticPr fontId="1" type="noConversion"/>
  </si>
  <si>
    <t>SZ-300429</t>
    <phoneticPr fontId="1" type="noConversion"/>
  </si>
  <si>
    <t>强力新材</t>
    <phoneticPr fontId="1" type="noConversion"/>
  </si>
  <si>
    <t>SH-603020</t>
    <phoneticPr fontId="1" type="noConversion"/>
  </si>
  <si>
    <t>爱普股份</t>
    <phoneticPr fontId="1" type="noConversion"/>
  </si>
  <si>
    <t>SZ-002748</t>
    <phoneticPr fontId="1" type="noConversion"/>
  </si>
  <si>
    <t>世龙实业</t>
    <phoneticPr fontId="1" type="noConversion"/>
  </si>
  <si>
    <t>SH-603338</t>
    <phoneticPr fontId="1" type="noConversion"/>
  </si>
  <si>
    <t>浙江鼎力</t>
    <phoneticPr fontId="1" type="noConversion"/>
  </si>
  <si>
    <t>中签率</t>
    <phoneticPr fontId="1" type="noConversion"/>
  </si>
  <si>
    <t>SZ-300432</t>
    <phoneticPr fontId="1" type="noConversion"/>
  </si>
  <si>
    <t>富临精工</t>
    <phoneticPr fontId="1" type="noConversion"/>
  </si>
  <si>
    <t>SZ-002750</t>
    <phoneticPr fontId="1" type="noConversion"/>
  </si>
  <si>
    <t>龙津药业</t>
    <phoneticPr fontId="1" type="noConversion"/>
  </si>
  <si>
    <t>申购金额</t>
    <phoneticPr fontId="1" type="noConversion"/>
  </si>
  <si>
    <t>总中签概率</t>
    <phoneticPr fontId="1" type="noConversion"/>
  </si>
  <si>
    <t>配号数</t>
    <phoneticPr fontId="1" type="noConversion"/>
  </si>
  <si>
    <t>jl</t>
    <phoneticPr fontId="1" type="noConversion"/>
  </si>
  <si>
    <t>ycg</t>
    <phoneticPr fontId="1" type="noConversion"/>
  </si>
  <si>
    <t>hf</t>
    <phoneticPr fontId="1" type="noConversion"/>
  </si>
  <si>
    <t>xh</t>
    <phoneticPr fontId="1" type="noConversion"/>
  </si>
  <si>
    <t>出资人</t>
    <phoneticPr fontId="1" type="noConversion"/>
  </si>
  <si>
    <t>申购额合计</t>
    <phoneticPr fontId="1" type="noConversion"/>
  </si>
  <si>
    <t>出资额</t>
    <phoneticPr fontId="1" type="noConversion"/>
  </si>
  <si>
    <t>占比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</si>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</sst>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yyyy\-mm\-dd;@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F0"/>
      <name val="宋体"/>
      <family val="2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8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7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7" fontId="2" fillId="0" borderId="2" xfId="0" applyNumberFormat="1" applyFont="1" applyBorder="1" applyAlignment="1">
      <alignment horizontal="center" vertical="center"/>
    </xf>
    <xf numFmtId="7" fontId="2" fillId="0" borderId="3" xfId="0" applyNumberFormat="1" applyFont="1" applyBorder="1" applyAlignment="1">
      <alignment horizontal="center" vertical="center"/>
    </xf>
    <xf numFmtId="7" fontId="2" fillId="0" borderId="4" xfId="0" applyNumberFormat="1" applyFont="1" applyBorder="1" applyAlignment="1">
      <alignment horizontal="center" vertical="center"/>
    </xf>
    <xf numFmtId="10" fontId="5" fillId="0" borderId="0" xfId="0" applyNumberFormat="1" applyFont="1">
      <alignment vertical="center"/>
    </xf>
    <xf numFmtId="10" fontId="5" fillId="0" borderId="1" xfId="0" applyNumberFormat="1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I17" sqref="I17"/>
    </sheetView>
  </sheetViews>
  <sheetFormatPr defaultRowHeight="12"/>
  <cols>
    <col min="1" max="2" width="9" style="2"/>
    <col min="3" max="3" width="11.25" style="2" bestFit="1" customWidth="1"/>
    <col min="4" max="4" width="9.375" style="2" customWidth="1"/>
    <col min="5" max="5" width="9" style="2"/>
    <col min="6" max="7" width="10.375" style="2" customWidth="1"/>
    <col min="8" max="8" width="12.5" style="2" customWidth="1"/>
    <col min="9" max="9" width="10.5" style="2" customWidth="1"/>
    <col min="10" max="10" width="10.875" style="2" customWidth="1"/>
    <col min="11" max="12" width="9" style="2"/>
    <col min="13" max="13" width="12.875" style="2" customWidth="1"/>
    <col min="14" max="14" width="12.25" style="2" customWidth="1"/>
    <col min="15" max="15" width="15.5" style="2" customWidth="1"/>
    <col min="16" max="16" width="17.5" style="2" customWidth="1"/>
    <col min="17" max="17" width="12.25" style="2" customWidth="1"/>
    <col min="18" max="16384" width="9" style="2"/>
  </cols>
  <sheetData>
    <row r="1" spans="1:17" s="1" customFormat="1">
      <c r="A1" s="7" t="s">
        <v>0</v>
      </c>
      <c r="B1" s="7" t="s">
        <v>1</v>
      </c>
      <c r="C1" s="7" t="s">
        <v>13</v>
      </c>
      <c r="D1" s="7" t="s">
        <v>5</v>
      </c>
      <c r="E1" s="7" t="s">
        <v>2</v>
      </c>
      <c r="F1" s="7" t="s">
        <v>3</v>
      </c>
      <c r="G1" s="7" t="s">
        <v>43</v>
      </c>
      <c r="H1" s="7" t="s">
        <v>41</v>
      </c>
      <c r="I1" s="7" t="s">
        <v>36</v>
      </c>
      <c r="J1" s="7" t="s">
        <v>42</v>
      </c>
      <c r="L1" s="21" t="s">
        <v>48</v>
      </c>
      <c r="M1" s="21" t="s">
        <v>44</v>
      </c>
      <c r="N1" s="21" t="s">
        <v>45</v>
      </c>
      <c r="O1" s="21" t="s">
        <v>46</v>
      </c>
      <c r="P1" s="21" t="s">
        <v>47</v>
      </c>
      <c r="Q1" s="21" t="s">
        <v>52</v>
      </c>
    </row>
    <row r="2" spans="1:17" s="4" customFormat="1">
      <c r="A2" s="8" t="s">
        <v>7</v>
      </c>
      <c r="B2" s="8" t="s">
        <v>4</v>
      </c>
      <c r="C2" s="9"/>
      <c r="D2" s="23">
        <v>42073</v>
      </c>
      <c r="E2" s="13">
        <v>22.99</v>
      </c>
      <c r="F2" s="9">
        <v>7500</v>
      </c>
      <c r="G2" s="9">
        <f>F2/500</f>
        <v>15</v>
      </c>
      <c r="H2" s="13">
        <f>E2*F2</f>
        <v>172425</v>
      </c>
      <c r="I2" s="33">
        <v>6.6E-3</v>
      </c>
      <c r="J2" s="34">
        <f>I2*G2</f>
        <v>9.9000000000000005E-2</v>
      </c>
      <c r="L2" s="21" t="s">
        <v>50</v>
      </c>
      <c r="M2" s="17">
        <v>150000</v>
      </c>
      <c r="N2" s="17">
        <v>350000</v>
      </c>
      <c r="O2" s="17">
        <v>380000</v>
      </c>
      <c r="P2" s="17">
        <v>190000</v>
      </c>
      <c r="Q2" s="17">
        <f>SUM(M2:P2)</f>
        <v>1070000</v>
      </c>
    </row>
    <row r="3" spans="1:17">
      <c r="A3" s="10" t="s">
        <v>8</v>
      </c>
      <c r="B3" s="10" t="s">
        <v>6</v>
      </c>
      <c r="C3" s="10"/>
      <c r="D3" s="24">
        <v>42074</v>
      </c>
      <c r="E3" s="17">
        <v>18.91</v>
      </c>
      <c r="F3" s="10">
        <v>0</v>
      </c>
      <c r="G3" s="9">
        <f t="shared" ref="G3:G17" si="0">F3/500</f>
        <v>0</v>
      </c>
      <c r="H3" s="14">
        <f t="shared" ref="H3:H18" si="1">E3*F3</f>
        <v>0</v>
      </c>
      <c r="I3" s="10"/>
      <c r="J3" s="34"/>
      <c r="L3" s="21" t="s">
        <v>51</v>
      </c>
      <c r="M3" s="22">
        <f>M2/Q2</f>
        <v>0.14018691588785046</v>
      </c>
      <c r="N3" s="22">
        <f>N2/Q2</f>
        <v>0.32710280373831774</v>
      </c>
      <c r="O3" s="22">
        <f>O2/Q2</f>
        <v>0.35514018691588783</v>
      </c>
      <c r="P3" s="22">
        <f>P2/Q2</f>
        <v>0.17757009345794392</v>
      </c>
      <c r="Q3" s="22">
        <f>SUM(M3:P3)</f>
        <v>0.99999999999999989</v>
      </c>
    </row>
    <row r="4" spans="1:17">
      <c r="A4" s="10" t="s">
        <v>9</v>
      </c>
      <c r="B4" s="10" t="s">
        <v>10</v>
      </c>
      <c r="C4" s="10"/>
      <c r="D4" s="24">
        <v>42074</v>
      </c>
      <c r="E4" s="17">
        <v>14.71</v>
      </c>
      <c r="F4" s="10">
        <v>0</v>
      </c>
      <c r="G4" s="9">
        <f t="shared" si="0"/>
        <v>0</v>
      </c>
      <c r="H4" s="14">
        <f t="shared" si="1"/>
        <v>0</v>
      </c>
      <c r="I4" s="10"/>
      <c r="J4" s="34"/>
    </row>
    <row r="5" spans="1:17">
      <c r="A5" s="10" t="s">
        <v>32</v>
      </c>
      <c r="B5" s="10" t="s">
        <v>33</v>
      </c>
      <c r="C5" s="10"/>
      <c r="D5" s="24">
        <v>42074</v>
      </c>
      <c r="E5" s="17">
        <v>15.38</v>
      </c>
      <c r="F5" s="10">
        <v>0</v>
      </c>
      <c r="G5" s="9">
        <f t="shared" si="0"/>
        <v>0</v>
      </c>
      <c r="H5" s="14">
        <f t="shared" si="1"/>
        <v>0</v>
      </c>
      <c r="I5" s="10"/>
      <c r="J5" s="34"/>
    </row>
    <row r="6" spans="1:17">
      <c r="A6" s="10" t="s">
        <v>11</v>
      </c>
      <c r="B6" s="10" t="s">
        <v>12</v>
      </c>
      <c r="C6" s="10"/>
      <c r="D6" s="24">
        <v>42074</v>
      </c>
      <c r="E6" s="17">
        <v>13.21</v>
      </c>
      <c r="F6" s="10">
        <v>0</v>
      </c>
      <c r="G6" s="9">
        <f t="shared" si="0"/>
        <v>0</v>
      </c>
      <c r="H6" s="14">
        <f t="shared" si="1"/>
        <v>0</v>
      </c>
      <c r="I6" s="10"/>
      <c r="J6" s="34"/>
    </row>
    <row r="7" spans="1:17">
      <c r="A7" s="8" t="s">
        <v>37</v>
      </c>
      <c r="B7" s="8" t="s">
        <v>38</v>
      </c>
      <c r="C7" s="8"/>
      <c r="D7" s="23">
        <v>42074</v>
      </c>
      <c r="E7" s="15">
        <v>13.97</v>
      </c>
      <c r="F7" s="8">
        <v>8000</v>
      </c>
      <c r="G7" s="9">
        <f t="shared" si="0"/>
        <v>16</v>
      </c>
      <c r="H7" s="13">
        <f t="shared" si="1"/>
        <v>111760</v>
      </c>
      <c r="I7" s="35">
        <v>5.7000000000000002E-3</v>
      </c>
      <c r="J7" s="34">
        <f t="shared" ref="J3:J7" si="2">I7*G7</f>
        <v>9.1200000000000003E-2</v>
      </c>
    </row>
    <row r="8" spans="1:17" s="4" customFormat="1">
      <c r="A8" s="8" t="s">
        <v>16</v>
      </c>
      <c r="B8" s="8" t="s">
        <v>17</v>
      </c>
      <c r="C8" s="9"/>
      <c r="D8" s="23">
        <v>42075</v>
      </c>
      <c r="E8" s="13">
        <v>7.14</v>
      </c>
      <c r="F8" s="8">
        <v>8500</v>
      </c>
      <c r="G8" s="9">
        <f t="shared" si="0"/>
        <v>17</v>
      </c>
      <c r="H8" s="13">
        <f t="shared" si="1"/>
        <v>60690</v>
      </c>
      <c r="I8" s="9"/>
      <c r="J8" s="9"/>
    </row>
    <row r="9" spans="1:17" s="3" customFormat="1">
      <c r="A9" s="8" t="s">
        <v>39</v>
      </c>
      <c r="B9" s="8" t="s">
        <v>40</v>
      </c>
      <c r="C9" s="8"/>
      <c r="D9" s="23">
        <v>42075</v>
      </c>
      <c r="E9" s="15">
        <v>21.21</v>
      </c>
      <c r="F9" s="8">
        <v>6000</v>
      </c>
      <c r="G9" s="9">
        <f t="shared" si="0"/>
        <v>12</v>
      </c>
      <c r="H9" s="15">
        <f t="shared" si="1"/>
        <v>127260</v>
      </c>
      <c r="I9" s="8"/>
      <c r="J9" s="8"/>
    </row>
    <row r="10" spans="1:17" s="3" customFormat="1">
      <c r="A10" s="8" t="s">
        <v>22</v>
      </c>
      <c r="B10" s="8" t="s">
        <v>23</v>
      </c>
      <c r="C10" s="8"/>
      <c r="D10" s="23">
        <v>42075</v>
      </c>
      <c r="E10" s="15">
        <v>6.8</v>
      </c>
      <c r="F10" s="8">
        <v>8500</v>
      </c>
      <c r="G10" s="9">
        <f t="shared" si="0"/>
        <v>17</v>
      </c>
      <c r="H10" s="15">
        <f t="shared" si="1"/>
        <v>57800</v>
      </c>
      <c r="I10" s="8"/>
      <c r="J10" s="8"/>
    </row>
    <row r="11" spans="1:17" s="3" customFormat="1">
      <c r="A11" s="8" t="s">
        <v>26</v>
      </c>
      <c r="B11" s="8" t="s">
        <v>27</v>
      </c>
      <c r="C11" s="8"/>
      <c r="D11" s="23">
        <v>42075</v>
      </c>
      <c r="E11" s="15">
        <v>26.92</v>
      </c>
      <c r="F11" s="8">
        <v>7500</v>
      </c>
      <c r="G11" s="9">
        <f t="shared" si="0"/>
        <v>15</v>
      </c>
      <c r="H11" s="15">
        <f t="shared" si="1"/>
        <v>201900</v>
      </c>
      <c r="I11" s="8"/>
      <c r="J11" s="8"/>
    </row>
    <row r="12" spans="1:17" s="3" customFormat="1">
      <c r="A12" s="8" t="s">
        <v>28</v>
      </c>
      <c r="B12" s="8" t="s">
        <v>29</v>
      </c>
      <c r="C12" s="8"/>
      <c r="D12" s="23">
        <v>42075</v>
      </c>
      <c r="E12" s="15">
        <v>15.89</v>
      </c>
      <c r="F12" s="8">
        <v>8000</v>
      </c>
      <c r="G12" s="9">
        <f t="shared" si="0"/>
        <v>16</v>
      </c>
      <c r="H12" s="15">
        <f t="shared" si="1"/>
        <v>127120</v>
      </c>
      <c r="I12" s="8"/>
      <c r="J12" s="8"/>
    </row>
    <row r="13" spans="1:17" s="6" customFormat="1">
      <c r="A13" s="11" t="s">
        <v>21</v>
      </c>
      <c r="B13" s="12" t="s">
        <v>14</v>
      </c>
      <c r="C13" s="12">
        <v>732729</v>
      </c>
      <c r="D13" s="25">
        <v>42074</v>
      </c>
      <c r="E13" s="12"/>
      <c r="F13" s="12">
        <v>0</v>
      </c>
      <c r="G13" s="12">
        <f t="shared" si="0"/>
        <v>0</v>
      </c>
      <c r="H13" s="16">
        <f t="shared" si="1"/>
        <v>0</v>
      </c>
      <c r="I13" s="12"/>
      <c r="J13" s="12"/>
    </row>
    <row r="14" spans="1:17" s="5" customFormat="1">
      <c r="A14" s="11" t="s">
        <v>20</v>
      </c>
      <c r="B14" s="11" t="s">
        <v>15</v>
      </c>
      <c r="C14" s="11">
        <v>730958</v>
      </c>
      <c r="D14" s="25">
        <v>42074</v>
      </c>
      <c r="E14" s="11"/>
      <c r="F14" s="12">
        <v>0</v>
      </c>
      <c r="G14" s="12">
        <f t="shared" si="0"/>
        <v>0</v>
      </c>
      <c r="H14" s="16">
        <f t="shared" si="1"/>
        <v>0</v>
      </c>
      <c r="I14" s="11"/>
      <c r="J14" s="11"/>
    </row>
    <row r="15" spans="1:17" s="5" customFormat="1">
      <c r="A15" s="11" t="s">
        <v>18</v>
      </c>
      <c r="B15" s="11" t="s">
        <v>19</v>
      </c>
      <c r="C15" s="11">
        <v>732869</v>
      </c>
      <c r="D15" s="26">
        <v>42075</v>
      </c>
      <c r="E15" s="11"/>
      <c r="F15" s="12">
        <v>0</v>
      </c>
      <c r="G15" s="12">
        <f t="shared" si="0"/>
        <v>0</v>
      </c>
      <c r="H15" s="16">
        <f t="shared" si="1"/>
        <v>0</v>
      </c>
      <c r="I15" s="11"/>
      <c r="J15" s="11"/>
    </row>
    <row r="16" spans="1:17" s="5" customFormat="1">
      <c r="A16" s="11" t="s">
        <v>25</v>
      </c>
      <c r="B16" s="11" t="s">
        <v>24</v>
      </c>
      <c r="C16" s="11">
        <v>732199</v>
      </c>
      <c r="D16" s="25">
        <v>42075</v>
      </c>
      <c r="E16" s="11"/>
      <c r="F16" s="12">
        <v>0</v>
      </c>
      <c r="G16" s="12">
        <f t="shared" si="0"/>
        <v>0</v>
      </c>
      <c r="H16" s="16">
        <f t="shared" si="1"/>
        <v>0</v>
      </c>
      <c r="I16" s="11"/>
      <c r="J16" s="11"/>
    </row>
    <row r="17" spans="1:10" s="5" customFormat="1">
      <c r="A17" s="11" t="s">
        <v>30</v>
      </c>
      <c r="B17" s="11" t="s">
        <v>31</v>
      </c>
      <c r="C17" s="11">
        <v>732020</v>
      </c>
      <c r="D17" s="25">
        <v>42075</v>
      </c>
      <c r="E17" s="11"/>
      <c r="F17" s="12">
        <v>0</v>
      </c>
      <c r="G17" s="12">
        <f t="shared" si="0"/>
        <v>0</v>
      </c>
      <c r="H17" s="16">
        <f t="shared" si="1"/>
        <v>0</v>
      </c>
      <c r="I17" s="11"/>
      <c r="J17" s="11"/>
    </row>
    <row r="18" spans="1:10" s="5" customFormat="1">
      <c r="A18" s="8" t="s">
        <v>34</v>
      </c>
      <c r="B18" s="9" t="s">
        <v>35</v>
      </c>
      <c r="C18" s="9">
        <v>732338</v>
      </c>
      <c r="D18" s="23">
        <v>42076</v>
      </c>
      <c r="E18" s="15">
        <v>29.56</v>
      </c>
      <c r="F18" s="8">
        <v>6000</v>
      </c>
      <c r="G18" s="8">
        <f>F18/1000</f>
        <v>6</v>
      </c>
      <c r="H18" s="15">
        <f t="shared" si="1"/>
        <v>177360</v>
      </c>
      <c r="I18" s="11"/>
      <c r="J18" s="11"/>
    </row>
    <row r="19" spans="1:10">
      <c r="A19" s="27" t="s">
        <v>49</v>
      </c>
      <c r="B19" s="28"/>
      <c r="C19" s="28"/>
      <c r="D19" s="28"/>
      <c r="E19" s="28"/>
      <c r="F19" s="28"/>
      <c r="G19" s="29"/>
      <c r="H19" s="30">
        <f>SUM(H2:H18)</f>
        <v>1036315</v>
      </c>
      <c r="I19" s="31"/>
      <c r="J19" s="32"/>
    </row>
    <row r="20" spans="1:10">
      <c r="A20" s="18"/>
      <c r="B20" s="18"/>
      <c r="C20" s="18"/>
      <c r="D20" s="18"/>
      <c r="E20" s="18"/>
      <c r="F20" s="18"/>
      <c r="G20" s="18"/>
      <c r="H20" s="19"/>
      <c r="I20" s="20"/>
      <c r="J20" s="20"/>
    </row>
    <row r="21" spans="1:10">
      <c r="A21" s="18"/>
      <c r="B21" s="18"/>
      <c r="C21" s="18"/>
      <c r="D21" s="18"/>
      <c r="E21" s="18"/>
      <c r="F21" s="18"/>
      <c r="G21" s="18"/>
      <c r="H21" s="19"/>
      <c r="I21" s="20"/>
      <c r="J21" s="20"/>
    </row>
    <row r="22" spans="1:10">
      <c r="A22" s="18"/>
      <c r="B22" s="18"/>
      <c r="C22" s="18"/>
      <c r="D22" s="18"/>
      <c r="E22" s="18"/>
      <c r="F22" s="18"/>
      <c r="G22" s="18"/>
      <c r="H22" s="19"/>
      <c r="I22" s="20"/>
      <c r="J22" s="20"/>
    </row>
  </sheetData>
  <mergeCells count="2">
    <mergeCell ref="A19:G19"/>
    <mergeCell ref="H19:J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9" sqref="F1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2015-03-13T02:17:35Z</dcterms:modified>
</cp:coreProperties>
</file>