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8" yWindow="372" windowWidth="21828" windowHeight="9276"/>
  </bookViews>
  <sheets>
    <sheet name="Aufwandsschätzung" sheetId="2" r:id="rId1"/>
    <sheet name="Tabelle Normalverteilung" sheetId="1" r:id="rId2"/>
  </sheets>
  <calcPr calcId="145621"/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3" i="2"/>
  <c r="I4" i="2"/>
  <c r="I5" i="2"/>
  <c r="I6" i="2"/>
  <c r="I7" i="2"/>
  <c r="I8" i="2"/>
  <c r="I9" i="2"/>
  <c r="I10" i="2"/>
  <c r="I3" i="2"/>
  <c r="H4" i="2"/>
  <c r="H5" i="2"/>
  <c r="H6" i="2"/>
  <c r="H7" i="2"/>
  <c r="H8" i="2"/>
  <c r="H9" i="2"/>
  <c r="H10" i="2"/>
  <c r="H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G3" i="2"/>
  <c r="F3" i="2"/>
  <c r="C12" i="2"/>
  <c r="D12" i="2"/>
  <c r="B12" i="2"/>
  <c r="J12" i="2" l="1"/>
  <c r="J13" i="2" s="1"/>
  <c r="G12" i="2"/>
  <c r="G13" i="2" s="1"/>
  <c r="F12" i="2"/>
  <c r="H12" i="2"/>
  <c r="I12" i="2"/>
  <c r="I13" i="2" s="1"/>
  <c r="H17" i="2" l="1"/>
  <c r="F18" i="2"/>
  <c r="J17" i="2"/>
  <c r="J16" i="2"/>
  <c r="F17" i="2"/>
  <c r="F16" i="2"/>
  <c r="J18" i="2"/>
  <c r="H18" i="2"/>
  <c r="H16" i="2"/>
  <c r="B3" i="1"/>
  <c r="A3" i="1"/>
  <c r="A9" i="1"/>
  <c r="B9" i="1" s="1"/>
  <c r="C10" i="1"/>
  <c r="B10" i="1"/>
  <c r="A7" i="1"/>
  <c r="B7" i="1" s="1"/>
  <c r="A6" i="1"/>
  <c r="B6" i="1" s="1"/>
  <c r="A4" i="1"/>
  <c r="B4" i="1" s="1"/>
  <c r="B8" i="1"/>
  <c r="C8" i="1"/>
  <c r="B5" i="1"/>
  <c r="C5" i="1"/>
</calcChain>
</file>

<file path=xl/comments1.xml><?xml version="1.0" encoding="utf-8"?>
<comments xmlns="http://schemas.openxmlformats.org/spreadsheetml/2006/main">
  <authors>
    <author>Stöcher, Wolfgang</author>
  </authors>
  <commentList>
    <comment ref="F2" authorId="0">
      <text>
        <r>
          <rPr>
            <sz val="9"/>
            <color indexed="81"/>
            <rFont val="Tahoma"/>
            <family val="2"/>
          </rPr>
          <t>Erwarungswert = Mittelwert</t>
        </r>
      </text>
    </comment>
    <comment ref="G2" authorId="0">
      <text>
        <r>
          <rPr>
            <sz val="9"/>
            <color indexed="81"/>
            <rFont val="Tahoma"/>
            <family val="2"/>
          </rPr>
          <t>Varianz = Quadrat der Standardabweichung (Varianzen von Zufallsvariablen dürfen einfach addiert werden)</t>
        </r>
      </text>
    </comment>
    <comment ref="I2" authorId="0">
      <text>
        <r>
          <rPr>
            <sz val="9"/>
            <color indexed="81"/>
            <rFont val="Tahoma"/>
            <family val="2"/>
          </rPr>
          <t>ungefähre Varianz der Betaverteilung (stark vereinfachte Berechnung!)</t>
        </r>
      </text>
    </comment>
    <comment ref="J2" authorId="0">
      <text>
        <r>
          <rPr>
            <sz val="9"/>
            <color indexed="81"/>
            <rFont val="Tahoma"/>
            <family val="2"/>
          </rPr>
          <t>exakte Varianz der Betaverteilung (nur zum Vergleich)</t>
        </r>
      </text>
    </comment>
    <comment ref="G13" authorId="0">
      <text>
        <r>
          <rPr>
            <sz val="9"/>
            <color indexed="81"/>
            <rFont val="Tahoma"/>
            <family val="2"/>
          </rPr>
          <t>Standardabweichung</t>
        </r>
      </text>
    </comment>
    <comment ref="J16" authorId="0">
      <text>
        <r>
          <rPr>
            <sz val="9"/>
            <color indexed="81"/>
            <rFont val="Tahoma"/>
            <family val="2"/>
          </rPr>
          <t>Vergleichswerte mit exakter Berechnung der Varianz der Betaverteilung</t>
        </r>
      </text>
    </comment>
  </commentList>
</comments>
</file>

<file path=xl/sharedStrings.xml><?xml version="1.0" encoding="utf-8"?>
<sst xmlns="http://schemas.openxmlformats.org/spreadsheetml/2006/main" count="36" uniqueCount="31">
  <si>
    <t>k</t>
  </si>
  <si>
    <t>Wahrscheinlichkeit</t>
  </si>
  <si>
    <r>
      <t xml:space="preserve">Projektdauer </t>
    </r>
    <r>
      <rPr>
        <b/>
        <sz val="11"/>
        <color theme="1"/>
        <rFont val="Calibri"/>
        <family val="2"/>
      </rPr>
      <t>≤ E + k*S</t>
    </r>
  </si>
  <si>
    <t>E</t>
  </si>
  <si>
    <t>…</t>
  </si>
  <si>
    <t>S</t>
  </si>
  <si>
    <t>Mittelwert bzw. Erwartungswert (µ)</t>
  </si>
  <si>
    <r>
      <t>Streuung bzw. Standardabweichung (</t>
    </r>
    <r>
      <rPr>
        <sz val="11"/>
        <color theme="1"/>
        <rFont val="Calibri"/>
        <family val="2"/>
      </rPr>
      <t>σ)</t>
    </r>
  </si>
  <si>
    <t>E + 0*S</t>
  </si>
  <si>
    <t>Task</t>
  </si>
  <si>
    <t>Summe</t>
  </si>
  <si>
    <t>Dreiecksverteilung</t>
  </si>
  <si>
    <t>Var</t>
  </si>
  <si>
    <t>Betaverteilung, p+q=6</t>
  </si>
  <si>
    <t>~ Var</t>
  </si>
  <si>
    <t>Arbeitspaket 1</t>
  </si>
  <si>
    <t>Arbeitspaket 2</t>
  </si>
  <si>
    <t>Arbeitspaket 3</t>
  </si>
  <si>
    <t>Arbeitspaket 4</t>
  </si>
  <si>
    <t>Arbeitspaket 5</t>
  </si>
  <si>
    <t>Arbeitspaket 6</t>
  </si>
  <si>
    <t>Arbeitspaket 7</t>
  </si>
  <si>
    <t>Arbeitspaket 8</t>
  </si>
  <si>
    <t>optimistic</t>
  </si>
  <si>
    <t>realistic</t>
  </si>
  <si>
    <t>pessimistic</t>
  </si>
  <si>
    <t>Aufwand</t>
  </si>
  <si>
    <t>Wahrschein-lichkeit</t>
  </si>
  <si>
    <t>Gesamtaufwand Dreiecksvert.</t>
  </si>
  <si>
    <t>Gesamtaufwand Betaverteilung</t>
  </si>
  <si>
    <t>σ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</si>
</sst>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/>
    <xf numFmtId="164" fontId="0" fillId="0" borderId="6" xfId="1" applyNumberFormat="1" applyFont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164" fontId="0" fillId="0" borderId="12" xfId="1" applyNumberFormat="1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0" fontId="0" fillId="0" borderId="9" xfId="1" applyNumberFormat="1" applyFont="1" applyBorder="1"/>
    <xf numFmtId="0" fontId="0" fillId="0" borderId="2" xfId="0" applyBorder="1"/>
    <xf numFmtId="0" fontId="0" fillId="0" borderId="3" xfId="0" applyBorder="1" applyAlignment="1">
      <alignment horizontal="center"/>
    </xf>
    <xf numFmtId="164" fontId="0" fillId="0" borderId="4" xfId="1" applyNumberFormat="1" applyFont="1" applyBorder="1"/>
    <xf numFmtId="0" fontId="0" fillId="0" borderId="0" xfId="0" applyAlignment="1">
      <alignment horizontal="right"/>
    </xf>
    <xf numFmtId="0" fontId="0" fillId="0" borderId="16" xfId="0" applyFont="1" applyBorder="1"/>
    <xf numFmtId="2" fontId="0" fillId="0" borderId="0" xfId="0" applyNumberFormat="1"/>
    <xf numFmtId="165" fontId="0" fillId="0" borderId="0" xfId="0" applyNumberFormat="1"/>
    <xf numFmtId="2" fontId="0" fillId="0" borderId="16" xfId="0" applyNumberFormat="1" applyFont="1" applyBorder="1"/>
    <xf numFmtId="165" fontId="0" fillId="0" borderId="16" xfId="0" applyNumberFormat="1" applyFont="1" applyBorder="1"/>
    <xf numFmtId="2" fontId="7" fillId="0" borderId="0" xfId="0" applyNumberFormat="1" applyFont="1"/>
    <xf numFmtId="0" fontId="7" fillId="0" borderId="0" xfId="0" applyFont="1"/>
    <xf numFmtId="2" fontId="7" fillId="0" borderId="16" xfId="0" applyNumberFormat="1" applyFont="1" applyBorder="1"/>
    <xf numFmtId="165" fontId="7" fillId="0" borderId="0" xfId="0" applyNumberFormat="1" applyFont="1"/>
    <xf numFmtId="165" fontId="0" fillId="0" borderId="0" xfId="0" applyNumberFormat="1" applyBorder="1"/>
    <xf numFmtId="2" fontId="0" fillId="0" borderId="17" xfId="0" applyNumberFormat="1" applyBorder="1"/>
    <xf numFmtId="0" fontId="0" fillId="0" borderId="17" xfId="0" applyBorder="1"/>
    <xf numFmtId="2" fontId="0" fillId="0" borderId="18" xfId="0" applyNumberFormat="1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0" fillId="0" borderId="21" xfId="0" applyBorder="1"/>
    <xf numFmtId="0" fontId="2" fillId="0" borderId="22" xfId="0" applyFont="1" applyBorder="1" applyAlignment="1">
      <alignment horizontal="center"/>
    </xf>
    <xf numFmtId="9" fontId="0" fillId="0" borderId="27" xfId="1" applyFont="1" applyBorder="1"/>
    <xf numFmtId="9" fontId="0" fillId="0" borderId="28" xfId="1" applyFont="1" applyBorder="1"/>
    <xf numFmtId="9" fontId="0" fillId="0" borderId="29" xfId="1" applyFont="1" applyBorder="1"/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49" fontId="2" fillId="0" borderId="23" xfId="0" applyNumberFormat="1" applyFont="1" applyBorder="1" applyAlignment="1">
      <alignment horizontal="center" wrapText="1"/>
    </xf>
    <xf numFmtId="49" fontId="2" fillId="0" borderId="24" xfId="0" applyNumberFormat="1" applyFont="1" applyBorder="1" applyAlignment="1">
      <alignment horizontal="center" wrapText="1"/>
    </xf>
    <xf numFmtId="49" fontId="2" fillId="0" borderId="14" xfId="0" applyNumberFormat="1" applyFont="1" applyBorder="1" applyAlignment="1">
      <alignment horizontal="center" wrapText="1"/>
    </xf>
    <xf numFmtId="49" fontId="2" fillId="0" borderId="15" xfId="0" applyNumberFormat="1" applyFont="1" applyBorder="1" applyAlignment="1">
      <alignment horizontal="center" wrapText="1"/>
    </xf>
    <xf numFmtId="0" fontId="8" fillId="0" borderId="0" xfId="0" applyFont="1" applyAlignment="1">
      <alignment horizontal="right"/>
    </xf>
    <xf numFmtId="0" fontId="9" fillId="0" borderId="16" xfId="0" applyFon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"/>
  <sheetViews>
    <sheetView tabSelected="1" zoomScale="130" zoomScaleNormal="130" workbookViewId="0">
      <selection activeCell="A20" sqref="A20"/>
    </sheetView>
  </sheetViews>
  <sheetFormatPr baseColWidth="10" defaultRowHeight="14.4" x14ac:dyDescent="0.3"/>
  <cols>
    <col min="1" max="1" width="13.77734375" customWidth="1"/>
    <col min="2" max="4" width="9.5546875" customWidth="1"/>
    <col min="5" max="5" width="12.44140625" customWidth="1"/>
    <col min="6" max="7" width="8.109375" customWidth="1"/>
    <col min="8" max="10" width="7.77734375" customWidth="1"/>
  </cols>
  <sheetData>
    <row r="1" spans="1:10" x14ac:dyDescent="0.3">
      <c r="A1" s="35"/>
      <c r="B1" s="46" t="s">
        <v>26</v>
      </c>
      <c r="C1" s="46"/>
      <c r="D1" s="46"/>
      <c r="F1" s="46" t="s">
        <v>11</v>
      </c>
      <c r="G1" s="47"/>
      <c r="H1" s="46" t="s">
        <v>13</v>
      </c>
      <c r="I1" s="46"/>
      <c r="J1" s="46"/>
    </row>
    <row r="2" spans="1:10" x14ac:dyDescent="0.3">
      <c r="A2" s="36" t="s">
        <v>9</v>
      </c>
      <c r="B2" s="32" t="s">
        <v>23</v>
      </c>
      <c r="C2" s="32" t="s">
        <v>24</v>
      </c>
      <c r="D2" s="32" t="s">
        <v>25</v>
      </c>
      <c r="F2" s="32" t="s">
        <v>3</v>
      </c>
      <c r="G2" s="33" t="s">
        <v>12</v>
      </c>
      <c r="H2" s="32" t="s">
        <v>3</v>
      </c>
      <c r="I2" s="32" t="s">
        <v>14</v>
      </c>
      <c r="J2" s="34" t="s">
        <v>12</v>
      </c>
    </row>
    <row r="3" spans="1:10" x14ac:dyDescent="0.3">
      <c r="A3" s="35" t="s">
        <v>15</v>
      </c>
      <c r="B3">
        <v>2</v>
      </c>
      <c r="C3">
        <v>3</v>
      </c>
      <c r="D3">
        <v>5</v>
      </c>
      <c r="F3" s="28">
        <f>AVERAGE(B3:D3)</f>
        <v>3.3333333333333335</v>
      </c>
      <c r="G3" s="29">
        <f>((C3-B3)^2+(D3-B3)^2+(D3-C3)^2)/36</f>
        <v>0.3888888888888889</v>
      </c>
      <c r="H3" s="21">
        <f t="shared" ref="H3:H10" si="0">(B3+4*C3+D3)/6</f>
        <v>3.1666666666666665</v>
      </c>
      <c r="I3" s="20">
        <f t="shared" ref="I3:I10" si="1">(D3-B3)^2/36</f>
        <v>0.25</v>
      </c>
      <c r="J3" s="24">
        <f t="shared" ref="J3:J10" si="2">(16*(D3-C3)*(C3-B3)+5*(D3-B3)^2)/7/6^2</f>
        <v>0.30555555555555558</v>
      </c>
    </row>
    <row r="4" spans="1:10" x14ac:dyDescent="0.3">
      <c r="A4" s="35" t="s">
        <v>16</v>
      </c>
      <c r="B4">
        <v>1</v>
      </c>
      <c r="C4">
        <v>2</v>
      </c>
      <c r="D4">
        <v>4</v>
      </c>
      <c r="F4" s="28">
        <f t="shared" ref="F4:F10" si="3">AVERAGE(B4:D4)</f>
        <v>2.3333333333333335</v>
      </c>
      <c r="G4" s="29">
        <f t="shared" ref="G4:G10" si="4">((C4-B4)^2+(D4-B4)^2+(D4-C4)^2)/36</f>
        <v>0.3888888888888889</v>
      </c>
      <c r="H4" s="21">
        <f t="shared" si="0"/>
        <v>2.1666666666666665</v>
      </c>
      <c r="I4" s="20">
        <f t="shared" si="1"/>
        <v>0.25</v>
      </c>
      <c r="J4" s="24">
        <f t="shared" si="2"/>
        <v>0.30555555555555558</v>
      </c>
    </row>
    <row r="5" spans="1:10" x14ac:dyDescent="0.3">
      <c r="A5" s="35" t="s">
        <v>17</v>
      </c>
      <c r="B5">
        <v>3</v>
      </c>
      <c r="C5">
        <v>5</v>
      </c>
      <c r="D5">
        <v>10</v>
      </c>
      <c r="F5" s="28">
        <f t="shared" si="3"/>
        <v>6</v>
      </c>
      <c r="G5" s="29">
        <f t="shared" si="4"/>
        <v>2.1666666666666665</v>
      </c>
      <c r="H5" s="21">
        <f t="shared" si="0"/>
        <v>5.5</v>
      </c>
      <c r="I5" s="20">
        <f t="shared" si="1"/>
        <v>1.3611111111111112</v>
      </c>
      <c r="J5" s="24">
        <f t="shared" si="2"/>
        <v>1.607142857142857</v>
      </c>
    </row>
    <row r="6" spans="1:10" x14ac:dyDescent="0.3">
      <c r="A6" s="35" t="s">
        <v>18</v>
      </c>
      <c r="B6">
        <v>4</v>
      </c>
      <c r="C6">
        <v>6</v>
      </c>
      <c r="D6">
        <v>10</v>
      </c>
      <c r="F6" s="28">
        <f t="shared" si="3"/>
        <v>6.666666666666667</v>
      </c>
      <c r="G6" s="29">
        <f t="shared" si="4"/>
        <v>1.5555555555555556</v>
      </c>
      <c r="H6" s="21">
        <f t="shared" si="0"/>
        <v>6.333333333333333</v>
      </c>
      <c r="I6" s="20">
        <f t="shared" si="1"/>
        <v>1</v>
      </c>
      <c r="J6" s="24">
        <f t="shared" si="2"/>
        <v>1.2222222222222223</v>
      </c>
    </row>
    <row r="7" spans="1:10" x14ac:dyDescent="0.3">
      <c r="A7" s="35" t="s">
        <v>19</v>
      </c>
      <c r="B7">
        <v>2</v>
      </c>
      <c r="C7">
        <v>2</v>
      </c>
      <c r="D7">
        <v>3</v>
      </c>
      <c r="F7" s="28">
        <f t="shared" si="3"/>
        <v>2.3333333333333335</v>
      </c>
      <c r="G7" s="29">
        <f t="shared" si="4"/>
        <v>5.5555555555555552E-2</v>
      </c>
      <c r="H7" s="21">
        <f t="shared" si="0"/>
        <v>2.1666666666666665</v>
      </c>
      <c r="I7" s="20">
        <f t="shared" si="1"/>
        <v>2.7777777777777776E-2</v>
      </c>
      <c r="J7" s="24">
        <f t="shared" si="2"/>
        <v>1.984126984126984E-2</v>
      </c>
    </row>
    <row r="8" spans="1:10" x14ac:dyDescent="0.3">
      <c r="A8" s="35" t="s">
        <v>20</v>
      </c>
      <c r="B8">
        <v>1</v>
      </c>
      <c r="C8">
        <v>1</v>
      </c>
      <c r="D8">
        <v>1</v>
      </c>
      <c r="F8" s="28">
        <f t="shared" si="3"/>
        <v>1</v>
      </c>
      <c r="G8" s="29">
        <f t="shared" si="4"/>
        <v>0</v>
      </c>
      <c r="H8" s="21">
        <f t="shared" si="0"/>
        <v>1</v>
      </c>
      <c r="I8" s="20">
        <f t="shared" si="1"/>
        <v>0</v>
      </c>
      <c r="J8" s="24">
        <f t="shared" si="2"/>
        <v>0</v>
      </c>
    </row>
    <row r="9" spans="1:10" x14ac:dyDescent="0.3">
      <c r="A9" s="35" t="s">
        <v>21</v>
      </c>
      <c r="B9">
        <v>1</v>
      </c>
      <c r="C9">
        <v>1</v>
      </c>
      <c r="D9">
        <v>3</v>
      </c>
      <c r="F9" s="28">
        <f t="shared" si="3"/>
        <v>1.6666666666666667</v>
      </c>
      <c r="G9" s="29">
        <f t="shared" si="4"/>
        <v>0.22222222222222221</v>
      </c>
      <c r="H9" s="21">
        <f t="shared" si="0"/>
        <v>1.3333333333333333</v>
      </c>
      <c r="I9" s="20">
        <f t="shared" si="1"/>
        <v>0.1111111111111111</v>
      </c>
      <c r="J9" s="24">
        <f t="shared" si="2"/>
        <v>7.9365079365079361E-2</v>
      </c>
    </row>
    <row r="10" spans="1:10" x14ac:dyDescent="0.3">
      <c r="A10" s="35" t="s">
        <v>22</v>
      </c>
      <c r="B10">
        <v>4</v>
      </c>
      <c r="C10">
        <v>5</v>
      </c>
      <c r="D10">
        <v>7</v>
      </c>
      <c r="F10" s="28">
        <f t="shared" si="3"/>
        <v>5.333333333333333</v>
      </c>
      <c r="G10" s="29">
        <f t="shared" si="4"/>
        <v>0.3888888888888889</v>
      </c>
      <c r="H10" s="21">
        <f t="shared" si="0"/>
        <v>5.166666666666667</v>
      </c>
      <c r="I10" s="20">
        <f t="shared" si="1"/>
        <v>0.25</v>
      </c>
      <c r="J10" s="24">
        <f t="shared" si="2"/>
        <v>0.30555555555555558</v>
      </c>
    </row>
    <row r="11" spans="1:10" x14ac:dyDescent="0.3">
      <c r="F11" s="28"/>
      <c r="G11" s="30"/>
      <c r="H11" s="21"/>
      <c r="J11" s="25"/>
    </row>
    <row r="12" spans="1:10" ht="15" thickBot="1" x14ac:dyDescent="0.35">
      <c r="A12" s="18" t="s">
        <v>10</v>
      </c>
      <c r="B12" s="56">
        <f>SUM(B3:B11)</f>
        <v>18</v>
      </c>
      <c r="C12" s="19">
        <f t="shared" ref="C12:D12" si="5">SUM(C3:C11)</f>
        <v>25</v>
      </c>
      <c r="D12" s="19">
        <f t="shared" si="5"/>
        <v>43</v>
      </c>
      <c r="F12" s="23">
        <f t="shared" ref="F12" si="6">SUM(F3:F11)</f>
        <v>28.666666666666668</v>
      </c>
      <c r="G12" s="31">
        <f t="shared" ref="G12" si="7">SUM(G3:G11)</f>
        <v>5.166666666666667</v>
      </c>
      <c r="H12" s="23">
        <f t="shared" ref="H12" si="8">SUM(H3:H11)</f>
        <v>26.833333333333332</v>
      </c>
      <c r="I12" s="22">
        <f t="shared" ref="I12" si="9">SUM(I3:I11)</f>
        <v>3.25</v>
      </c>
      <c r="J12" s="26">
        <f t="shared" ref="J12" si="10">SUM(J3:J11)</f>
        <v>3.8452380952380958</v>
      </c>
    </row>
    <row r="13" spans="1:10" x14ac:dyDescent="0.3">
      <c r="F13" s="55" t="s">
        <v>30</v>
      </c>
      <c r="G13" s="24">
        <f>SQRT(G12)</f>
        <v>2.2730302828309759</v>
      </c>
      <c r="H13" s="55" t="s">
        <v>30</v>
      </c>
      <c r="I13" s="24">
        <f>SQRT(I12)</f>
        <v>1.8027756377319946</v>
      </c>
      <c r="J13" s="24">
        <f>SQRT(J12)</f>
        <v>1.9609278658936171</v>
      </c>
    </row>
    <row r="14" spans="1:10" ht="15" thickBot="1" x14ac:dyDescent="0.35"/>
    <row r="15" spans="1:10" ht="29.4" thickBot="1" x14ac:dyDescent="0.35">
      <c r="A15" s="18"/>
      <c r="E15" s="51" t="s">
        <v>27</v>
      </c>
      <c r="F15" s="52" t="s">
        <v>28</v>
      </c>
      <c r="G15" s="53"/>
      <c r="H15" s="53" t="s">
        <v>29</v>
      </c>
      <c r="I15" s="54"/>
    </row>
    <row r="16" spans="1:10" x14ac:dyDescent="0.3">
      <c r="E16" s="37">
        <v>0.5</v>
      </c>
      <c r="F16" s="48">
        <f>F$12+SQRT(G$12)*_xlfn.NORM.S.INV($E16)</f>
        <v>28.666666666666668</v>
      </c>
      <c r="G16" s="40"/>
      <c r="H16" s="40">
        <f t="shared" ref="H16:H18" si="11">H$12+SQRT(I$12)*_xlfn.NORM.S.INV($E16)</f>
        <v>26.833333333333332</v>
      </c>
      <c r="I16" s="41"/>
      <c r="J16" s="27">
        <f>H$12+SQRT(J$12)*_xlfn.NORM.S.INV($E16)</f>
        <v>26.833333333333332</v>
      </c>
    </row>
    <row r="17" spans="5:10" x14ac:dyDescent="0.3">
      <c r="E17" s="38">
        <v>0.8</v>
      </c>
      <c r="F17" s="49">
        <f t="shared" ref="F17:F18" si="12">F$12+SQRT(G$12)*_xlfn.NORM.S.INV($E17)</f>
        <v>30.579697217251464</v>
      </c>
      <c r="G17" s="42"/>
      <c r="H17" s="42">
        <f t="shared" si="11"/>
        <v>28.350587589416531</v>
      </c>
      <c r="I17" s="43"/>
      <c r="J17" s="27">
        <f t="shared" ref="J17:J18" si="13">H$12+SQRT(J$12)*_xlfn.NORM.S.INV($E17)</f>
        <v>28.483691862774222</v>
      </c>
    </row>
    <row r="18" spans="5:10" ht="15" thickBot="1" x14ac:dyDescent="0.35">
      <c r="E18" s="39">
        <v>0.95</v>
      </c>
      <c r="F18" s="50">
        <f t="shared" si="12"/>
        <v>32.405468771551725</v>
      </c>
      <c r="G18" s="44"/>
      <c r="H18" s="44">
        <f t="shared" si="11"/>
        <v>29.798635379636554</v>
      </c>
      <c r="I18" s="45"/>
      <c r="J18" s="27">
        <f t="shared" si="13"/>
        <v>30.058772645738657</v>
      </c>
    </row>
  </sheetData>
  <mergeCells count="11">
    <mergeCell ref="H16:I16"/>
    <mergeCell ref="H17:I17"/>
    <mergeCell ref="H18:I18"/>
    <mergeCell ref="B1:D1"/>
    <mergeCell ref="F1:G1"/>
    <mergeCell ref="H1:J1"/>
    <mergeCell ref="F15:G15"/>
    <mergeCell ref="F16:G16"/>
    <mergeCell ref="F17:G17"/>
    <mergeCell ref="F18:G18"/>
    <mergeCell ref="H15:I15"/>
  </mergeCells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12" sqref="C12"/>
    </sheetView>
  </sheetViews>
  <sheetFormatPr baseColWidth="10" defaultRowHeight="14.4" x14ac:dyDescent="0.3"/>
  <cols>
    <col min="2" max="2" width="20.109375" customWidth="1"/>
    <col min="3" max="3" width="17.5546875" customWidth="1"/>
    <col min="4" max="4" width="16.88671875" customWidth="1"/>
    <col min="5" max="5" width="6.109375" customWidth="1"/>
    <col min="6" max="6" width="4.6640625" style="1" customWidth="1"/>
    <col min="7" max="7" width="32.77734375" bestFit="1" customWidth="1"/>
  </cols>
  <sheetData>
    <row r="1" spans="1:7" ht="15" thickBot="1" x14ac:dyDescent="0.35">
      <c r="A1" s="11" t="s">
        <v>0</v>
      </c>
      <c r="B1" s="12" t="s">
        <v>2</v>
      </c>
      <c r="C1" s="13" t="s">
        <v>1</v>
      </c>
      <c r="E1" s="2" t="s">
        <v>3</v>
      </c>
      <c r="F1" s="1" t="s">
        <v>4</v>
      </c>
      <c r="G1" t="s">
        <v>6</v>
      </c>
    </row>
    <row r="2" spans="1:7" x14ac:dyDescent="0.3">
      <c r="A2" s="15">
        <v>0</v>
      </c>
      <c r="B2" s="16" t="s">
        <v>8</v>
      </c>
      <c r="C2" s="17">
        <v>0.5</v>
      </c>
      <c r="E2" s="2" t="s">
        <v>5</v>
      </c>
      <c r="F2" s="1" t="s">
        <v>4</v>
      </c>
      <c r="G2" t="s">
        <v>7</v>
      </c>
    </row>
    <row r="3" spans="1:7" x14ac:dyDescent="0.3">
      <c r="A3" s="8">
        <f>ROUND(_xlfn.NORM.S.INV(C3),2)</f>
        <v>0.67</v>
      </c>
      <c r="B3" s="9" t="str">
        <f t="shared" ref="B3:B10" si="0">"E + "&amp;A3&amp;"*S"</f>
        <v>E + 0.67*S</v>
      </c>
      <c r="C3" s="5">
        <v>0.75</v>
      </c>
    </row>
    <row r="4" spans="1:7" x14ac:dyDescent="0.3">
      <c r="A4" s="8">
        <f>ROUND(_xlfn.NORM.S.INV(C4),2)</f>
        <v>0.84</v>
      </c>
      <c r="B4" s="9" t="str">
        <f t="shared" si="0"/>
        <v>E + 0.84*S</v>
      </c>
      <c r="C4" s="10">
        <v>0.8</v>
      </c>
    </row>
    <row r="5" spans="1:7" x14ac:dyDescent="0.3">
      <c r="A5" s="4">
        <v>1</v>
      </c>
      <c r="B5" s="3" t="str">
        <f t="shared" si="0"/>
        <v>E + 1*S</v>
      </c>
      <c r="C5" s="5">
        <f>_xlfn.NORM.S.DIST(A5,TRUE)</f>
        <v>0.84134474606854304</v>
      </c>
    </row>
    <row r="6" spans="1:7" x14ac:dyDescent="0.3">
      <c r="A6" s="4">
        <f>ROUND(_xlfn.NORM.S.INV(C6),2)</f>
        <v>1.28</v>
      </c>
      <c r="B6" s="3" t="str">
        <f t="shared" si="0"/>
        <v>E + 1.28*S</v>
      </c>
      <c r="C6" s="5">
        <v>0.9</v>
      </c>
    </row>
    <row r="7" spans="1:7" x14ac:dyDescent="0.3">
      <c r="A7" s="4">
        <f>ROUND(_xlfn.NORM.S.INV(C7),2)</f>
        <v>1.64</v>
      </c>
      <c r="B7" s="3" t="str">
        <f t="shared" si="0"/>
        <v>E + 1.64*S</v>
      </c>
      <c r="C7" s="5">
        <v>0.95</v>
      </c>
    </row>
    <row r="8" spans="1:7" x14ac:dyDescent="0.3">
      <c r="A8" s="4">
        <v>2</v>
      </c>
      <c r="B8" s="3" t="str">
        <f t="shared" si="0"/>
        <v>E + 2*S</v>
      </c>
      <c r="C8" s="5">
        <f>_xlfn.NORM.S.DIST(A8,TRUE)</f>
        <v>0.97724986805182079</v>
      </c>
    </row>
    <row r="9" spans="1:7" x14ac:dyDescent="0.3">
      <c r="A9" s="4">
        <f>ROUND(_xlfn.NORM.S.INV(C9),2)</f>
        <v>2.33</v>
      </c>
      <c r="B9" s="3" t="str">
        <f t="shared" si="0"/>
        <v>E + 2.33*S</v>
      </c>
      <c r="C9" s="5">
        <v>0.99</v>
      </c>
    </row>
    <row r="10" spans="1:7" ht="15" thickBot="1" x14ac:dyDescent="0.35">
      <c r="A10" s="6">
        <v>3</v>
      </c>
      <c r="B10" s="7" t="str">
        <f t="shared" si="0"/>
        <v>E + 3*S</v>
      </c>
      <c r="C10" s="14">
        <f>_xlfn.NORM.S.DIST(A10,TRUE)</f>
        <v>0.9986501019683699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Aufwandsschätzung</vt:lpstr>
      <vt:lpstr>Tabelle Normalverteilung</vt:lpstr>
    </vt:vector>
  </TitlesOfParts>
  <Company>MICRO-EPSILON Messtechnik GmbH &amp; Co. KG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Stöcher, Wolfgang</dc:creator>
  <cp:lastModifiedBy>Stöcher, Wolfgang</cp:lastModifiedBy>
  <dcterms:created xsi:type="dcterms:W3CDTF">2019-04-13T19:47:19Z</dcterms:created>
  <dcterms:modified xsi:type="dcterms:W3CDTF">2019-07-14T22:13:47Z</dcterms:modified>
</cp:coreProperties>
</file>