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32.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3.xml.rels" ContentType="application/vnd.openxmlformats-package.relationships+xml"/>
  <Override PartName="/xl/worksheets/_rels/sheet36.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21.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24.xml.rels" ContentType="application/vnd.openxmlformats-package.relationships+xml"/>
  <Override PartName="/xl/worksheets/_rels/sheet25.xml.rels" ContentType="application/vnd.openxmlformats-package.relationships+xml"/>
  <Override PartName="/xl/worksheets/_rels/sheet26.xml.rels" ContentType="application/vnd.openxmlformats-package.relationships+xml"/>
  <Override PartName="/xl/worksheets/_rels/sheet27.xml.rels" ContentType="application/vnd.openxmlformats-package.relationships+xml"/>
  <Override PartName="/xl/worksheets/_rels/sheet28.xml.rels" ContentType="application/vnd.openxmlformats-package.relationships+xml"/>
  <Override PartName="/xl/worksheets/_rels/sheet29.xml.rels" ContentType="application/vnd.openxmlformats-package.relationships+xml"/>
  <Override PartName="/xl/worksheets/_rels/sheet30.xml.rels" ContentType="application/vnd.openxmlformats-package.relationships+xml"/>
  <Override PartName="/xl/worksheets/_rels/sheet3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32.xml" ContentType="application/vnd.openxmlformats-officedocument.drawing+xml"/>
  <Override PartName="/xl/drawings/drawing11.xml" ContentType="application/vnd.openxmlformats-officedocument.drawing+xml"/>
  <Override PartName="/xl/drawings/drawing33.xml" ContentType="application/vnd.openxmlformats-officedocument.drawing+xml"/>
  <Override PartName="/xl/drawings/drawing12.xml" ContentType="application/vnd.openxmlformats-officedocument.drawing+xml"/>
  <Override PartName="/xl/drawings/drawing34.xml" ContentType="application/vnd.openxmlformats-officedocument.drawing+xml"/>
  <Override PartName="/xl/drawings/drawing13.xml" ContentType="application/vnd.openxmlformats-officedocument.drawing+xml"/>
  <Override PartName="/xl/drawings/drawing35.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jpeg" ContentType="image/jpe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 d’emploi" sheetId="1" state="visible" r:id="rId3"/>
    <sheet name="Échantillon" sheetId="2" state="visible" r:id="rId4"/>
    <sheet name="Critères (modèle)" sheetId="3" state="visible" r:id="rId5"/>
    <sheet name="Synthèse" sheetId="4" state="visible" r:id="rId6"/>
    <sheet name="BaseDeCalcul" sheetId="5" state="visible" r:id="rId7"/>
    <sheet name="Liste anomalies" sheetId="6" state="visible" r:id="rId8"/>
    <sheet name="P01" sheetId="7" state="visible" r:id="rId9"/>
    <sheet name="P02" sheetId="8" state="visible" r:id="rId10"/>
    <sheet name="P03" sheetId="9" state="visible" r:id="rId11"/>
    <sheet name="P04" sheetId="10" state="visible" r:id="rId12"/>
    <sheet name="P05" sheetId="11" state="visible" r:id="rId13"/>
    <sheet name="P06" sheetId="12" state="visible" r:id="rId14"/>
    <sheet name="P07" sheetId="13" state="visible" r:id="rId15"/>
    <sheet name="P08" sheetId="14" state="visible" r:id="rId16"/>
    <sheet name="P09" sheetId="15" state="visible" r:id="rId17"/>
    <sheet name="P10" sheetId="16" state="visible" r:id="rId18"/>
    <sheet name="P11" sheetId="17" state="visible" r:id="rId19"/>
    <sheet name="P12" sheetId="18" state="visible" r:id="rId20"/>
    <sheet name="P13" sheetId="19" state="visible" r:id="rId21"/>
    <sheet name="P14" sheetId="20" state="visible" r:id="rId22"/>
    <sheet name="P15" sheetId="21" state="visible" r:id="rId23"/>
    <sheet name="P16" sheetId="22" state="visible" r:id="rId24"/>
    <sheet name="P17" sheetId="23" state="visible" r:id="rId25"/>
    <sheet name="P18" sheetId="24" state="visible" r:id="rId26"/>
    <sheet name="P19" sheetId="25" state="visible" r:id="rId27"/>
    <sheet name="P20" sheetId="26" state="visible" r:id="rId28"/>
    <sheet name="P21" sheetId="27" state="visible" r:id="rId29"/>
    <sheet name="P22" sheetId="28" state="visible" r:id="rId30"/>
    <sheet name="P23" sheetId="29" state="visible" r:id="rId31"/>
    <sheet name="P24" sheetId="30" state="visible" r:id="rId32"/>
    <sheet name="P25" sheetId="31" state="visible" r:id="rId33"/>
    <sheet name="P26" sheetId="32" state="visible" r:id="rId34"/>
    <sheet name="P27" sheetId="33" state="visible" r:id="rId35"/>
    <sheet name="P28" sheetId="34" state="visible" r:id="rId36"/>
    <sheet name="P29" sheetId="35" state="visible" r:id="rId37"/>
    <sheet name="P30" sheetId="36" state="visible" r:id="rId38"/>
  </sheets>
  <definedNames>
    <definedName function="false" hidden="true" localSheetId="4" name="_xlnm._FilterDatabase" vbProcedure="false">BaseDeCalcul!$AL$1:$AL$120</definedName>
    <definedName function="false" hidden="true" localSheetId="2" name="_xlnm._FilterDatabase" vbProcedure="false">'Critères (modèle)'!$A$3:$E$109</definedName>
    <definedName function="false" hidden="true" localSheetId="1" name="_xlnm._FilterDatabase" vbProcedure="false">Échantillon!$A$9:$D$29</definedName>
    <definedName function="false" hidden="true" localSheetId="5" name="_xlnm._FilterDatabase" vbProcedure="false">'Liste anomalies'!$A$3:$J$3</definedName>
    <definedName function="false" hidden="true" localSheetId="6" name="_xlnm._FilterDatabase" vbProcedure="false">P01!$A$3:$K$109</definedName>
    <definedName function="false" hidden="true" localSheetId="7" name="_xlnm._FilterDatabase" vbProcedure="false">P02!$A$3:$K$109</definedName>
    <definedName function="false" hidden="true" localSheetId="8" name="_xlnm._FilterDatabase" vbProcedure="false">P03!$A$3:$J$109</definedName>
    <definedName function="false" hidden="true" localSheetId="9" name="_xlnm._FilterDatabase" vbProcedure="false">P04!$A$3:$K$109</definedName>
    <definedName function="false" hidden="true" localSheetId="10" name="_xlnm._FilterDatabase" vbProcedure="false">P05!$A$3:$K$109</definedName>
    <definedName function="false" hidden="true" localSheetId="11" name="_xlnm._FilterDatabase" vbProcedure="false">P06!$A$3:$K$109</definedName>
    <definedName function="false" hidden="true" localSheetId="12" name="_xlnm._FilterDatabase" vbProcedure="false">P07!$A$3:$K$109</definedName>
    <definedName function="false" hidden="true" localSheetId="13" name="_xlnm._FilterDatabase" vbProcedure="false">P08!$A$3:$K$109</definedName>
    <definedName function="false" hidden="true" localSheetId="14" name="_xlnm._FilterDatabase" vbProcedure="false">P09!$A$3:$K$109</definedName>
    <definedName function="false" hidden="true" localSheetId="15" name="_xlnm._FilterDatabase" vbProcedure="false">P10!$A$3:$K$109</definedName>
    <definedName function="false" hidden="true" localSheetId="16" name="_xlnm._FilterDatabase" vbProcedure="false">P11!$A$3:$K$109</definedName>
    <definedName function="false" hidden="true" localSheetId="17" name="_xlnm._FilterDatabase" vbProcedure="false">P12!$A$3:$K$109</definedName>
    <definedName function="false" hidden="true" localSheetId="18" name="_xlnm._FilterDatabase" vbProcedure="false">P13!$A$3:$K$109</definedName>
    <definedName function="false" hidden="true" localSheetId="19" name="_xlnm._FilterDatabase" vbProcedure="false">P14!$A$3:$K$109</definedName>
    <definedName function="false" hidden="true" localSheetId="20" name="_xlnm._FilterDatabase" vbProcedure="false">P15!$A$3:$K$109</definedName>
    <definedName function="false" hidden="true" localSheetId="21" name="_xlnm._FilterDatabase" vbProcedure="false">P16!$A$3:$K$109</definedName>
    <definedName function="false" hidden="true" localSheetId="22" name="_xlnm._FilterDatabase" vbProcedure="false">P17!$A$3:$K$109</definedName>
    <definedName function="false" hidden="true" localSheetId="23" name="_xlnm._FilterDatabase" vbProcedure="false">P18!$A$3:$K$109</definedName>
    <definedName function="false" hidden="true" localSheetId="24" name="_xlnm._FilterDatabase" vbProcedure="false">P19!$A$3:$K$109</definedName>
    <definedName function="false" hidden="true" localSheetId="25" name="_xlnm._FilterDatabase" vbProcedure="false">P20!$A$3:$K$109</definedName>
    <definedName function="false" hidden="true" localSheetId="26" name="_xlnm._FilterDatabase" vbProcedure="false">P21!$A$3:$K$109</definedName>
    <definedName function="false" hidden="true" localSheetId="27" name="_xlnm._FilterDatabase" vbProcedure="false">P22!$A$3:$K$109</definedName>
    <definedName function="false" hidden="true" localSheetId="28" name="_xlnm._FilterDatabase" vbProcedure="false">P23!$A$3:$K$109</definedName>
    <definedName function="false" hidden="true" localSheetId="29" name="_xlnm._FilterDatabase" vbProcedure="false">P24!$A$3:$K$109</definedName>
    <definedName function="false" hidden="true" localSheetId="30" name="_xlnm._FilterDatabase" vbProcedure="false">P25!$A$3:$K$109</definedName>
    <definedName function="false" hidden="true" localSheetId="31" name="_xlnm._FilterDatabase" vbProcedure="false">P26!$A$3:$K$109</definedName>
    <definedName function="false" hidden="true" localSheetId="32" name="_xlnm._FilterDatabase" vbProcedure="false">P27!$A$3:$K$109</definedName>
    <definedName function="false" hidden="true" localSheetId="33" name="_xlnm._FilterDatabase" vbProcedure="false">P28!$A$3:$K$109</definedName>
    <definedName function="false" hidden="true" localSheetId="34" name="_xlnm._FilterDatabase" vbProcedure="false">P29!$A$3:$K$109</definedName>
    <definedName function="false" hidden="true" localSheetId="35" name="_xlnm._FilterDatabase" vbProcedure="false">P30!$A$3:$K$109</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<sst xmlns="http://schemas.openxmlformats.org/spreadsheetml/2006/main" count="13510" uniqueCount="504">
  <si>
    <t xml:space="preserve">Mode d'emploi</t>
  </si>
  <si>
    <t xml:space="preserve">Source de l’outil :</t>
  </si>
  <si>
    <t xml:space="preserve">https://github.com/copsae/outils-audits-accessibilite</t>
  </si>
  <si>
    <t xml:space="preserve">Outil original de la DINUM :</t>
  </si>
  <si>
    <t xml:space="preserve">https://accessibilite.numerique.gouv.fr/ressources/kit-audit/ </t>
  </si>
  <si>
    <t xml:space="preserve">Droits de reproduction</t>
  </si>
  <si>
    <t xml:space="preserve">Ce document est placé sous licence ouverte 2.0 ou ultérieure : </t>
  </si>
  <si>
    <t xml:space="preserve">https://www.etalab.gouv.fr/licence-ouverte-open-licence</t>
  </si>
  <si>
    <t xml:space="preserve">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</si>
  <si>
    <r>
      <rPr>
        <b val="true"/>
        <sz val="12"/>
        <color rgb="FF000000"/>
        <rFont val="Arial"/>
        <family val="2"/>
        <charset val="1"/>
      </rPr>
      <t xml:space="preserve">Le modèle de grille reprend l'ensemble des critères du RGAA 4.1
</t>
    </r>
    <r>
      <rPr>
        <sz val="8"/>
        <color rgb="FF000000"/>
        <rFont val="Arial"/>
        <family val="2"/>
        <charset val="1"/>
      </rPr>
      <t xml:space="preserve">
</t>
    </r>
    <r>
      <rPr>
        <b val="true"/>
        <sz val="12"/>
        <color rgb="FF000000"/>
        <rFont val="Arial"/>
        <family val="2"/>
        <charset val="1"/>
      </rPr>
      <t xml:space="preserve">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RGAA.
</t>
    </r>
    <r>
      <rPr>
        <sz val="8"/>
        <color rgb="FF000000"/>
        <rFont val="Arial"/>
        <family val="2"/>
        <charset val="1"/>
      </rPr>
      <t xml:space="preserve">
</t>
    </r>
    <r>
      <rPr>
        <sz val="10"/>
        <color rgb="FF000000"/>
        <rFont val="Arial"/>
        <family val="2"/>
        <charset val="1"/>
      </rPr>
      <t xml:space="preserve">Le modèle de grille a été établi pour un échantillon de 30 pages. Il ne s'adapte pas automatiquement au volume de pages de votre échantillon :
- Si votre échantillon comprend moins de 30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30 pages, l'ajout de feuilles est nécessaire, ainsi que l'extension de la base de calcul (ajout de colonnes et modification des formules de calcul) pour accueillir les données recueillies dans ces nouvelles feuilles du classeur.</t>
    </r>
  </si>
  <si>
    <t xml:space="preserve">Étape 1</t>
  </si>
  <si>
    <r>
      <rPr>
        <sz val="10"/>
        <color rgb="FF000000"/>
        <rFont val="Arial"/>
        <family val="2"/>
        <charset val="1"/>
      </rPr>
      <t xml:space="preserve">Remplissez la page Échantillon avec les titres et URL des pages concernées par l'audit. Ces informations seront automatiquement reprises par la suite dans chaque feuille d'audit individuel (P01 – P30) pour servir de titre à la grille.
</t>
    </r>
    <r>
      <rPr>
        <sz val="8"/>
        <color rgb="FF000000"/>
        <rFont val="Arial"/>
        <family val="0"/>
        <charset val="1"/>
      </rPr>
      <t xml:space="preserve">
</t>
    </r>
    <r>
      <rPr>
        <sz val="10"/>
        <color rgb="FF000000"/>
        <rFont val="Arial"/>
        <family val="2"/>
        <charset val="1"/>
      </rPr>
      <t xml:space="preserve">Pour rappel, les pages obligatoires dans un échantillon d'audit sont :
- Page d'accueil
- Page contact
- Page mentions légales
- Page « accessibilité » (page comprenant la déclaration d’accessibilité)
- Page aide
- Page plan du site
- Page d’authentification
</t>
    </r>
    <r>
      <rPr>
        <sz val="8"/>
        <color rgb="FF000000"/>
        <rFont val="Arial"/>
        <family val="0"/>
        <charset val="1"/>
      </rPr>
      <t xml:space="preserve">
</t>
    </r>
    <r>
      <rPr>
        <sz val="10"/>
        <color rgb="FF000000"/>
        <rFont val="Arial"/>
        <family val="2"/>
        <charset val="1"/>
      </rPr>
      <t xml:space="preserve">S'ajoutent à ces pages impératives, un certain nombre de pages lorsqu’elles existent :
- Au moins une page pertinente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etc.).
</t>
    </r>
    <r>
      <rPr>
        <sz val="8"/>
        <color rgb="FF000000"/>
        <rFont val="Arial"/>
        <family val="0"/>
        <charset val="1"/>
      </rPr>
      <t xml:space="preserve">
</t>
    </r>
    <r>
      <rPr>
        <sz val="10"/>
        <color rgb="FF000000"/>
        <rFont val="Arial"/>
        <family val="2"/>
        <charset val="1"/>
      </rPr>
      <t xml:space="preserve">La sélection des pages auditées ainsi que leur nombre doivent être représentatifs du service de communication au public en ligne. Le nombre de visiteurs par page peut notamment être pris en compte lors de la constitution de l’échantillon.
</t>
    </r>
    <r>
      <rPr>
        <sz val="8"/>
        <color rgb="FF000000"/>
        <rFont val="Arial"/>
        <family val="0"/>
        <charset val="1"/>
      </rPr>
      <t xml:space="preserve">
</t>
    </r>
    <r>
      <rPr>
        <sz val="10"/>
        <color rgb="FF000000"/>
        <rFont val="Arial"/>
        <family val="2"/>
        <charset val="1"/>
      </rPr>
      <t xml:space="preserve">Enfin, s’ajoutent des pages sélectionnées au hasard représentant au moins 10 % des pages de l’échantillon décrit supra.</t>
    </r>
  </si>
  <si>
    <t xml:space="preserve">Nombre de pages :</t>
  </si>
  <si>
    <t xml:space="preserve">Étape 2</t>
  </si>
  <si>
    <r>
      <rPr>
        <b val="true"/>
        <sz val="10"/>
        <color rgb="FF000000"/>
        <rFont val="Arial"/>
        <family val="2"/>
        <charset val="1"/>
      </rPr>
      <t xml:space="preserve">Réalisez l'audit sur l'échantillon.
</t>
    </r>
    <r>
      <rPr>
        <sz val="8"/>
        <color rgb="FF000000"/>
        <rFont val="Arial"/>
        <family val="0"/>
        <charset val="1"/>
      </rPr>
      <t xml:space="preserve">
</t>
    </r>
    <r>
      <rPr>
        <b val="true"/>
        <sz val="10"/>
        <color rgb="FF000000"/>
        <rFont val="Arial"/>
        <family val="2"/>
        <charset val="1"/>
      </rPr>
      <t xml:space="preserve">Un critère peut prendre 4 statuts différents :
</t>
    </r>
    <r>
      <rPr>
        <sz val="10"/>
        <color rgb="FF000000"/>
        <rFont val="Arial"/>
        <family val="0"/>
        <charset val="1"/>
      </rPr>
      <t xml:space="preserve">- </t>
    </r>
    <r>
      <rPr>
        <b val="true"/>
        <sz val="10"/>
        <color rgb="FF000000"/>
        <rFont val="Arial"/>
        <family val="2"/>
        <charset val="1"/>
      </rPr>
      <t xml:space="preserve">C : CONFORME</t>
    </r>
    <r>
      <rPr>
        <sz val="10"/>
        <color rgb="FF000000"/>
        <rFont val="Arial"/>
        <family val="0"/>
        <charset val="1"/>
      </rPr>
      <t xml:space="preserve">. Le critère est conforme pour l'ensemble des éléments de la page
- </t>
    </r>
    <r>
      <rPr>
        <b val="true"/>
        <sz val="10"/>
        <color rgb="FF000000"/>
        <rFont val="Arial"/>
        <family val="2"/>
        <charset val="1"/>
      </rPr>
      <t xml:space="preserve">NC : NON CONFORME</t>
    </r>
    <r>
      <rPr>
        <sz val="10"/>
        <color rgb="FF000000"/>
        <rFont val="Arial"/>
        <family val="0"/>
        <charset val="1"/>
      </rPr>
      <t xml:space="preserve">. Au moins un des éléments de la page concernés par le critère n'est pas conforme
- </t>
    </r>
    <r>
      <rPr>
        <b val="true"/>
        <sz val="10"/>
        <color rgb="FF000000"/>
        <rFont val="Arial"/>
        <family val="2"/>
        <charset val="1"/>
      </rPr>
      <t xml:space="preserve">NA : NON APPLICABLE</t>
    </r>
    <r>
      <rPr>
        <sz val="10"/>
        <color rgb="FF000000"/>
        <rFont val="Arial"/>
        <family val="0"/>
        <charset val="1"/>
      </rPr>
      <t xml:space="preserve">. Ou bien aucun élément dans la page ne concerne le critère, ou bien le seul contenu qui concerne le critère est exempté, ou bien le seul contenu qui concerne le critère est soumis à dérogation et il propose une alternative numérique accessible.
- </t>
    </r>
    <r>
      <rPr>
        <b val="true"/>
        <sz val="10"/>
        <color rgb="FF000000"/>
        <rFont val="Arial"/>
        <family val="2"/>
        <charset val="1"/>
      </rPr>
      <t xml:space="preserve">NT : NON TESTÉ</t>
    </r>
    <r>
      <rPr>
        <sz val="10"/>
        <color rgb="FF000000"/>
        <rFont val="Arial"/>
        <family val="0"/>
        <charset val="1"/>
      </rPr>
      <t xml:space="preserve">. Le critère n'est pas testé. Ce statut sert à mesurer l'évolution de l'audit.
</t>
    </r>
    <r>
      <rPr>
        <sz val="8"/>
        <color rgb="FF000000"/>
        <rFont val="Arial"/>
        <family val="0"/>
        <charset val="1"/>
      </rPr>
      <t xml:space="preserve">
</t>
    </r>
    <r>
      <rPr>
        <sz val="10"/>
        <color rgb="FF000000"/>
        <rFont val="Arial"/>
        <family val="0"/>
        <charset val="1"/>
      </rPr>
      <t xml:space="preserve">Dans la case </t>
    </r>
    <r>
      <rPr>
        <i val="true"/>
        <sz val="10"/>
        <color rgb="FF000000"/>
        <rFont val="Arial"/>
        <family val="2"/>
        <charset val="1"/>
      </rPr>
      <t xml:space="preserve">Statut</t>
    </r>
    <r>
      <rPr>
        <sz val="10"/>
        <color rgb="FF000000"/>
        <rFont val="Arial"/>
        <family val="0"/>
        <charset val="1"/>
      </rPr>
      <t xml:space="preserve"> des grilles d'audit, renseignez une de ces 4 abréviations selon votre évaluation. Vous verrez les cases se colorer en fonction du statut. Dans la feuille « Synthèse », vous retrouverez un total par thématique et niveau de vos saisies dans les grilles d'audit.
</t>
    </r>
    <r>
      <rPr>
        <sz val="8"/>
        <color rgb="FF000000"/>
        <rFont val="Arial"/>
        <family val="0"/>
        <charset val="1"/>
      </rPr>
      <t xml:space="preserve">
</t>
    </r>
    <r>
      <rPr>
        <sz val="10"/>
        <color rgb="FF000000"/>
        <rFont val="Arial"/>
        <family val="0"/>
        <charset val="1"/>
      </rPr>
      <t xml:space="preserve">Vous avez également à disposition une case « Modifications à apporter » qui vous permet de faire vos recommandations concernant l'erreur rencontrée.
</t>
    </r>
    <r>
      <rPr>
        <sz val="8"/>
        <color rgb="FF000000"/>
        <rFont val="Arial"/>
        <family val="0"/>
        <charset val="1"/>
      </rPr>
      <t xml:space="preserve">
</t>
    </r>
    <r>
      <rPr>
        <sz val="10"/>
        <color rgb="FF000000"/>
        <rFont val="Arial"/>
        <family val="0"/>
        <charset val="1"/>
      </rPr>
      <t xml:space="preserve">La colonne </t>
    </r>
    <r>
      <rPr>
        <b val="true"/>
        <sz val="10"/>
        <color rgb="FF000000"/>
        <rFont val="Arial"/>
        <family val="2"/>
        <charset val="1"/>
      </rPr>
      <t xml:space="preserve">Dérogation</t>
    </r>
    <r>
      <rPr>
        <sz val="10"/>
        <color rgb="FF000000"/>
        <rFont val="Arial"/>
        <family val="0"/>
        <charset val="1"/>
      </rPr>
      <t xml:space="preserve">, vous permet de mentionner les dérogations présentes sur la page et par critère. Par défaut la valeur est </t>
    </r>
    <r>
      <rPr>
        <b val="true"/>
        <sz val="10"/>
        <color rgb="FF000000"/>
        <rFont val="Arial"/>
        <family val="2"/>
        <charset val="1"/>
      </rPr>
      <t xml:space="preserve">N</t>
    </r>
    <r>
      <rPr>
        <sz val="10"/>
        <color rgb="FF000000"/>
        <rFont val="Arial"/>
        <family val="0"/>
        <charset val="1"/>
      </rPr>
      <t xml:space="preserve"> et signifie l’absence de dérogation. Si une dérogation est présente pour un critère, inscrivez </t>
    </r>
    <r>
      <rPr>
        <b val="true"/>
        <sz val="10"/>
        <color rgb="FF000000"/>
        <rFont val="Arial"/>
        <family val="2"/>
        <charset val="1"/>
      </rPr>
      <t xml:space="preserve">D</t>
    </r>
    <r>
      <rPr>
        <sz val="10"/>
        <color rgb="FF000000"/>
        <rFont val="Arial"/>
        <family val="0"/>
        <charset val="1"/>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</si>
  <si>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 xml:space="preserve">Notes complémentaires ajoutées par Copsaé</t>
  </si>
  <si>
    <r>
      <rPr>
        <b val="true"/>
        <sz val="10"/>
        <color rgb="FF000000"/>
        <rFont val="Arial"/>
        <family val="2"/>
        <charset val="1"/>
      </rPr>
      <t xml:space="preserve">Liste des problèmes relevés :</t>
    </r>
    <r>
      <rPr>
        <sz val="10"/>
        <color rgb="FF000000"/>
        <rFont val="Arial"/>
        <family val="2"/>
        <charset val="1"/>
      </rPr>
      <t xml:space="preserve"> Pour chaque page et pour chaque règle, il faut indiquer, s’il y en a, la liste des problèmes relevés.
</t>
    </r>
    <r>
      <rPr>
        <sz val="10"/>
        <color rgb="FF000000"/>
        <rFont val="Arial"/>
        <family val="0"/>
        <charset val="1"/>
      </rPr>
      <t xml:space="preserve">
</t>
    </r>
    <r>
      <rPr>
        <sz val="10"/>
        <color rgb="FF000000"/>
        <rFont val="Arial"/>
        <family val="2"/>
        <charset val="1"/>
      </rPr>
      <t xml:space="preserve">Chaque problème peut avoir un impact différent pour les personnes handicapées. Ainsi, il convient d’indiquer, entre crochets et avant d’expliquer chaque problème, l’impact estimé :
– </t>
    </r>
    <r>
      <rPr>
        <b val="true"/>
        <sz val="10"/>
        <color rgb="FF000000"/>
        <rFont val="Arial"/>
        <family val="2"/>
        <charset val="1"/>
      </rPr>
      <t xml:space="preserve">Bloquant</t>
    </r>
    <r>
      <rPr>
        <sz val="10"/>
        <color rgb="FF000000"/>
        <rFont val="Arial"/>
        <family val="2"/>
        <charset val="1"/>
      </rPr>
      <t xml:space="preserve"> = impact bloquant : le problème empêche l’accès à une information ou un service pour au moins un « type de handicap » (exemple : un bouton n’est pas utilisable au clavier et il n’y a aucun moyen alternatif pour obtenir l’information cachée derrière ce bouton) ;
– </t>
    </r>
    <r>
      <rPr>
        <b val="true"/>
        <sz val="10"/>
        <color rgb="FF000000"/>
        <rFont val="Arial"/>
        <family val="2"/>
        <charset val="1"/>
      </rPr>
      <t xml:space="preserve">Majeur</t>
    </r>
    <r>
      <rPr>
        <sz val="10"/>
        <color rgb="FF000000"/>
        <rFont val="Arial"/>
        <family val="2"/>
        <charset val="1"/>
      </rPr>
      <t xml:space="preserve"> = impact fort : le problème est gênant pour accéder à une information ou un service pour au moins un « type de handicap » (exemple : visuellement, le contenu est hiérarchisé avec des titres mais ce sont tous des paragraphes dans le code) ;
– </t>
    </r>
    <r>
      <rPr>
        <b val="true"/>
        <sz val="10"/>
        <color rgb="FF000000"/>
        <rFont val="Arial"/>
        <family val="2"/>
        <charset val="1"/>
      </rPr>
      <t xml:space="preserve">Mineur</t>
    </r>
    <r>
      <rPr>
        <sz val="10"/>
        <color rgb="FF000000"/>
        <rFont val="Arial"/>
        <family val="2"/>
        <charset val="1"/>
      </rPr>
      <t xml:space="preserve"> = impact faible : le problème ne gêne pas l’accès à l’information (exemple : l’élement &lt;title&gt; ne contient pas le nom du site mais le nom du site est bien présent dans l’en-tête de celui-ci) ou le problème a un impact inexistant tant que le code reste en l’état mais présente un risque (exemple : un identifiant dupliqué lorsque cet identifiant n’est associé à aucun autre élément techniquement (champs de formulaire, ancre, aria-labelledby, aria-describedby…)).
Pour que l’impact soit correctement traité par la Moulinette (ajout dans une colonne dédiée dans la liste des anomalies), celui doit nécessairement s’écrire entre crochets et seuls les 3 cas suivants sont possibles : [Mineur], [Majeur], [Bloquant].
</t>
    </r>
    <r>
      <rPr>
        <sz val="10"/>
        <color rgb="FF000000"/>
        <rFont val="Arial"/>
        <family val="0"/>
        <charset val="1"/>
      </rPr>
      <t xml:space="preserve">
</t>
    </r>
    <r>
      <rPr>
        <b val="true"/>
        <sz val="10"/>
        <color rgb="FF000000"/>
        <rFont val="Arial"/>
        <family val="2"/>
        <charset val="1"/>
      </rPr>
      <t xml:space="preserve">Indiquer ensuite le problème relevé en faisant une préconisation de correction technique sommaire.</t>
    </r>
    <r>
      <rPr>
        <sz val="10"/>
        <color rgb="FF000000"/>
        <rFont val="Arial"/>
        <family val="2"/>
        <charset val="1"/>
      </rPr>
      <t xml:space="preserve"> Un tableur n’étant pas approprié pour y faire figurer des préconisations longues, pour certaines non-conformités complexes, il peut ne pas être possible de mettre la préconisation détaillée précisément dans la grille. Cela pourra figurer dans le rapport d’audit ou bien nécessiter un accompagnement dédié : le préciser dans la grille quand c’est le cas.
Si on le peut, mais cela demande plus de temps, il peut être mieux mettre les préconisations dans un document texte séparé (voir la documentation dédiée dans le README.md principal sur le dépôt Github de cet outil).
</t>
    </r>
    <r>
      <rPr>
        <b val="true"/>
        <sz val="10"/>
        <color rgb="FF000000"/>
        <rFont val="Arial"/>
        <family val="2"/>
        <charset val="1"/>
      </rPr>
      <t xml:space="preserve">Exemple s’il n’y a qu’une seule anomalie pour un critère : </t>
    </r>
    <r>
      <rPr>
        <sz val="10"/>
        <color rgb="FF000000"/>
        <rFont val="Arial"/>
        <family val="2"/>
        <charset val="1"/>
      </rPr>
      <t xml:space="preserve">« [Mineur] Le mot « webmaster » au niveau de l’adresse postale est un mot anglais qui doit être balisé comme tel : `&lt;span lang="en"&gt;webmaster&lt;/span&gt;` »
</t>
    </r>
    <r>
      <rPr>
        <b val="true"/>
        <sz val="10"/>
        <color rgb="FF000000"/>
        <rFont val="Arial"/>
        <family val="2"/>
        <charset val="1"/>
      </rPr>
      <t xml:space="preserve">S’il y a plusieurs anomalies pour un critère,</t>
    </r>
    <r>
      <rPr>
        <sz val="10"/>
        <color rgb="FF000000"/>
        <rFont val="Arial"/>
        <family val="2"/>
        <charset val="1"/>
      </rPr>
      <t xml:space="preserve"> on numérotera en amont (1. , 2. , 3. …) et on laissera une ligne vide entre chaque anomalie (point important pour la Moulinette). Exemple :
1. [Mineur] Description de l’anomalie
2. [Majeur] Description de l’anomalie</t>
    </r>
  </si>
  <si>
    <r>
      <rPr>
        <b val="true"/>
        <sz val="10"/>
        <color rgb="FF000000"/>
        <rFont val="Arial"/>
        <family val="2"/>
        <charset val="1"/>
      </rPr>
      <t xml:space="preserve">Si la règle est non applicable pour raison d’exemption ou dérogation</t>
    </r>
    <r>
      <rPr>
        <sz val="10"/>
        <color rgb="FF000000"/>
        <rFont val="Arial"/>
        <family val="2"/>
        <charset val="1"/>
      </rPr>
      <t xml:space="preserve">, il est préférable d’indiquer les problèmes concernés dans la colonne listant les problèmes relevés en précisant quel problème concerne du contenu exempté ou dérogé (par exemple, en indiquant [Exempté] ou [Dérogé] en amont).</t>
    </r>
  </si>
  <si>
    <r>
      <rPr>
        <b val="true"/>
        <sz val="10"/>
        <color rgb="FF000000"/>
        <rFont val="Arial"/>
        <family val="2"/>
        <charset val="1"/>
      </rPr>
      <t xml:space="preserve">Auditer les éléments transverses : </t>
    </r>
    <r>
      <rPr>
        <sz val="10"/>
        <color rgb="FF000000"/>
        <rFont val="Arial"/>
        <family val="2"/>
        <charset val="1"/>
      </rPr>
      <t xml:space="preserve">Nous utilisons l’onglet « P01 » pour auditer les éléments transverses au site (en-tête, pied de page, fil d’Ariane…). Les éléments concernés doivent être listés dans la colonne « Commentaire » de l’onglet « Échantillon ». Cela nous permet d’éviter d’auditer plusieurs fois les mêmes éléments.
Il y a ensuite plusieurs possibilités dans la méthode de travail : soit les statuts des critères sont ensuite propagés manuellement aux autres pages avant de les auditer (en indiquant « Voir transverses P01 » dans la colonne listant les problèmes relevés), soit</t>
    </r>
    <r>
      <rPr>
        <b val="true"/>
        <sz val="10"/>
        <color rgb="FF000000"/>
        <rFont val="Arial"/>
        <family val="2"/>
        <charset val="1"/>
      </rPr>
      <t xml:space="preserve"> on ne propage pas ces statuts transverses et cela signifie que le taux moyen ne peut être calculé puisque le score par page sera faussé</t>
    </r>
    <r>
      <rPr>
        <sz val="10"/>
        <color rgb="FF000000"/>
        <rFont val="Arial"/>
        <family val="2"/>
        <charset val="1"/>
      </rPr>
      <t xml:space="preserve">.
Pour des raisons de facilité, de temps et parce que le taux moyen nous semble être un score beaucoup trop biaisé (voir cet article à ce sujet : « RGAA : quelle différence entre taux de conformité global sur l’échantillon et taux moyen ? » - lien ci-après), nous avons fait le choix de ne pas propager les statuts des éléments transverses aux autres pages et avons décidé de retirer de la grille la formule de calcul du taux moyen (qui serait alors encore plus biaisée).</t>
    </r>
  </si>
  <si>
    <t xml:space="preserve">https://access42.net/rgaa-taux-conformite-global-moyen-echantillon</t>
  </si>
  <si>
    <r>
      <rPr>
        <b val="true"/>
        <sz val="10"/>
        <color rgb="FF000000"/>
        <rFont val="Arial"/>
        <family val="0"/>
        <charset val="1"/>
      </rPr>
      <t xml:space="preserve">Auditer plus de 30 pages : ajouter une page à auditer</t>
    </r>
    <r>
      <rPr>
        <sz val="10"/>
        <color rgb="FF000000"/>
        <rFont val="Arial"/>
        <family val="0"/>
        <charset val="1"/>
      </rPr>
      <t xml:space="preserve"> requiert quelques manipulations :
</t>
    </r>
    <r>
      <rPr>
        <b val="true"/>
        <sz val="10"/>
        <color rgb="FF000000"/>
        <rFont val="Arial"/>
        <family val="0"/>
        <charset val="1"/>
      </rPr>
      <t xml:space="preserve">1.</t>
    </r>
    <r>
      <rPr>
        <sz val="10"/>
        <color rgb="FF000000"/>
        <rFont val="Arial"/>
        <family val="0"/>
        <charset val="1"/>
      </rPr>
      <t xml:space="preserve"> Pour </t>
    </r>
    <r>
      <rPr>
        <b val="true"/>
        <sz val="10"/>
        <color rgb="FF000000"/>
        <rFont val="Arial"/>
        <family val="0"/>
        <charset val="1"/>
      </rPr>
      <t xml:space="preserve">ajouter une 31e page</t>
    </r>
    <r>
      <rPr>
        <sz val="10"/>
        <color rgb="FF000000"/>
        <rFont val="Arial"/>
        <family val="0"/>
        <charset val="1"/>
      </rPr>
      <t xml:space="preserve">, cliquer droit sur l’onglet P30 et faire « Déplacer/copier la feuille ». Sélectionner l’action « Copier ». Dans la liste déroulante « Insérer avant », choisir « - placer en dernière position - » tout en bas de la liste. Choisir le nouveau nom « P31 ». Cliquer « OK ».
</t>
    </r>
    <r>
      <rPr>
        <b val="true"/>
        <sz val="10"/>
        <color rgb="FF000000"/>
        <rFont val="Arial"/>
        <family val="0"/>
        <charset val="1"/>
      </rPr>
      <t xml:space="preserve">2.</t>
    </r>
    <r>
      <rPr>
        <sz val="10"/>
        <color rgb="FF000000"/>
        <rFont val="Arial"/>
        <family val="0"/>
        <charset val="1"/>
      </rPr>
      <t xml:space="preserve"> Se rendre sur </t>
    </r>
    <r>
      <rPr>
        <b val="true"/>
        <sz val="10"/>
        <color rgb="FF000000"/>
        <rFont val="Arial"/>
        <family val="0"/>
        <charset val="1"/>
      </rPr>
      <t xml:space="preserve">l’onglet « Échantillon »</t>
    </r>
    <r>
      <rPr>
        <sz val="10"/>
        <color rgb="FF000000"/>
        <rFont val="Arial"/>
        <family val="0"/>
        <charset val="1"/>
      </rPr>
      <t xml:space="preserve">. Dupliquer la dernière ligne du tableau pour faire figurer la page 31 avec son titre et son URL.
</t>
    </r>
    <r>
      <rPr>
        <b val="true"/>
        <sz val="10"/>
        <color rgb="FF000000"/>
        <rFont val="Arial"/>
        <family val="0"/>
        <charset val="1"/>
      </rPr>
      <t xml:space="preserve">3.</t>
    </r>
    <r>
      <rPr>
        <sz val="10"/>
        <color rgb="FF000000"/>
        <rFont val="Arial"/>
        <family val="0"/>
        <charset val="1"/>
      </rPr>
      <t xml:space="preserve"> Se rendre sur </t>
    </r>
    <r>
      <rPr>
        <b val="true"/>
        <sz val="10"/>
        <color rgb="FF000000"/>
        <rFont val="Arial"/>
        <family val="0"/>
        <charset val="1"/>
      </rPr>
      <t xml:space="preserve">l’onglet « P31 »</t>
    </r>
    <r>
      <rPr>
        <sz val="10"/>
        <color rgb="FF000000"/>
        <rFont val="Arial"/>
        <family val="0"/>
        <charset val="1"/>
      </rPr>
      <t xml:space="preserve"> nouvellement créé. Modifier la formule de la cellule A2 pour incrémenter les valeurs B39 et C39 qui deviendront B40 et C40.
</t>
    </r>
    <r>
      <rPr>
        <b val="true"/>
        <sz val="10"/>
        <color rgb="FF000000"/>
        <rFont val="Arial"/>
        <family val="0"/>
        <charset val="1"/>
      </rPr>
      <t xml:space="preserve">4.</t>
    </r>
    <r>
      <rPr>
        <sz val="10"/>
        <color rgb="FF000000"/>
        <rFont val="Arial"/>
        <family val="0"/>
        <charset val="1"/>
      </rPr>
      <t xml:space="preserve"> Se rendre dans </t>
    </r>
    <r>
      <rPr>
        <b val="true"/>
        <sz val="10"/>
        <color rgb="FF000000"/>
        <rFont val="Arial"/>
        <family val="0"/>
        <charset val="1"/>
      </rPr>
      <t xml:space="preserve">l’onglet « BaseDeCalcul »</t>
    </r>
    <r>
      <rPr>
        <sz val="10"/>
        <color rgb="FF000000"/>
        <rFont val="Arial"/>
        <family val="0"/>
        <charset val="1"/>
      </rPr>
      <t xml:space="preserve">. Il y a 2 tableaux de calculs dans lesquels nous allons devoir ajouter la page 31.
</t>
    </r>
    <r>
      <rPr>
        <b val="true"/>
        <sz val="10"/>
        <color rgb="FF000000"/>
        <rFont val="Arial"/>
        <family val="0"/>
        <charset val="1"/>
      </rPr>
      <t xml:space="preserve">5.</t>
    </r>
    <r>
      <rPr>
        <sz val="10"/>
        <color rgb="FF000000"/>
        <rFont val="Arial"/>
        <family val="0"/>
        <charset val="1"/>
      </rPr>
      <t xml:space="preserve"> </t>
    </r>
    <r>
      <rPr>
        <b val="true"/>
        <sz val="10"/>
        <color rgb="FF000000"/>
        <rFont val="Arial"/>
        <family val="0"/>
        <charset val="1"/>
      </rPr>
      <t xml:space="preserve">Premier tableau, pour ajouter P31 :</t>
    </r>
    <r>
      <rPr>
        <sz val="10"/>
        <color rgb="FF000000"/>
        <rFont val="Arial"/>
        <family val="0"/>
        <charset val="1"/>
      </rPr>
      <t xml:space="preserve"> se rendre à la colonne de la page P30 (normalement, colonne AG) et ajouter une colonne après pour mettre la P31. Ensuite, sélectionner les cellules 1 à 125 de la colonne AG. Appuyer sur la touche MAJ du clavier et tirer les cellules sélectionnées vers la colonne X avec la souris (via le petit carré en bas de la dernière cellule sélectionnée). Sélectionner maintenant les cellules 3 à 125 de la colonne AH et faire CTRL + H (Rechercher/Remplacer). Rechercher « P30 » et remplacer par « P31 » en veillant ce que la case « Sélection active seulement » soit cochée.
</t>
    </r>
    <r>
      <rPr>
        <b val="true"/>
        <sz val="10"/>
        <color rgb="FF000000"/>
        <rFont val="Arial"/>
        <family val="0"/>
        <charset val="1"/>
      </rPr>
      <t xml:space="preserve">6.</t>
    </r>
    <r>
      <rPr>
        <sz val="10"/>
        <color rgb="FF000000"/>
        <rFont val="Arial"/>
        <family val="0"/>
        <charset val="1"/>
      </rPr>
      <t xml:space="preserve"> </t>
    </r>
    <r>
      <rPr>
        <b val="true"/>
        <sz val="10"/>
        <color rgb="FF000000"/>
        <rFont val="Arial"/>
        <family val="0"/>
        <charset val="1"/>
      </rPr>
      <t xml:space="preserve">Premier tableau, pour corriger les calculs :</t>
    </r>
    <r>
      <rPr>
        <sz val="10"/>
        <color rgb="FF000000"/>
        <rFont val="Arial"/>
        <family val="0"/>
        <charset val="1"/>
      </rPr>
      <t xml:space="preserve"> dans les colonnes de calculs des statuts (normalement devenues AI, AJ, AK, AL), il faut maintenant ajouter la prise en compte de la page 31. Sélectionner les cellules de AI3 à AL120. Et rechercher « AG » (la colonne de la P30) pour le remplacer par « AH » (la colonne de la P31) dans la sélection active.
</t>
    </r>
    <r>
      <rPr>
        <b val="true"/>
        <sz val="10"/>
        <color rgb="FF000000"/>
        <rFont val="Arial"/>
        <family val="0"/>
        <charset val="1"/>
      </rPr>
      <t xml:space="preserve">7.</t>
    </r>
    <r>
      <rPr>
        <sz val="10"/>
        <color rgb="FF000000"/>
        <rFont val="Arial"/>
        <family val="0"/>
        <charset val="1"/>
      </rPr>
      <t xml:space="preserve"> </t>
    </r>
    <r>
      <rPr>
        <b val="true"/>
        <sz val="10"/>
        <color rgb="FF000000"/>
        <rFont val="Arial"/>
        <family val="0"/>
        <charset val="1"/>
      </rPr>
      <t xml:space="preserve">Deuxième tableau :</t>
    </r>
    <r>
      <rPr>
        <sz val="10"/>
        <color rgb="FF000000"/>
        <rFont val="Arial"/>
        <family val="0"/>
        <charset val="1"/>
      </rPr>
      <t xml:space="preserve"> faire de même que pour le premier tableau pour l’ajout de la colonne « P31 » et la modification du calcul du compte des dérogations (colonne « Total D »), en adaptant bien sûr les numéros de colonnes.
</t>
    </r>
    <r>
      <rPr>
        <b val="true"/>
        <sz val="10"/>
        <color rgb="FF000000"/>
        <rFont val="Arial"/>
        <family val="0"/>
        <charset val="1"/>
      </rPr>
      <t xml:space="preserve">8.</t>
    </r>
    <r>
      <rPr>
        <sz val="10"/>
        <color rgb="FF000000"/>
        <rFont val="Arial"/>
        <family val="0"/>
        <charset val="1"/>
      </rPr>
      <t xml:space="preserve"> Vérifier en modifiant les statuts de certains critères dans l’onglet « P31 » qu’ils sont bien pris en compte dans l’onglet « Synthèse » qui récupère automatiquement les résultats de la base de calcul.</t>
    </r>
  </si>
  <si>
    <r>
      <rPr>
        <b val="true"/>
        <sz val="10"/>
        <color rgb="FF000000"/>
        <rFont val="Arial"/>
        <family val="0"/>
        <charset val="1"/>
      </rPr>
      <t xml:space="preserve">Audit de contrôle :</t>
    </r>
    <r>
      <rPr>
        <sz val="10"/>
        <color rgb="FF000000"/>
        <rFont val="Arial"/>
        <family val="0"/>
        <charset val="1"/>
      </rPr>
      <t xml:space="preserve"> un audit de contrôle permet de vérifier la bonne implémentation des corrections demandées lors de l’audit initial. On ne refait pas un audit complet.
- Dupliquer le fichier d’audit initial pour en conserver la source initiale ;
- Modifier l’onglet « Échantillon » : à la ligne « Contexte de l’audit : », la valeur doit être modifiée pour indiquer « Audit de contrôle du [date] » ;
- </t>
    </r>
    <r>
      <rPr>
        <b val="true"/>
        <sz val="10"/>
        <color rgb="FF000000"/>
        <rFont val="Arial"/>
        <family val="0"/>
        <charset val="1"/>
      </rPr>
      <t xml:space="preserve">Si une anomalie est corrigée</t>
    </r>
    <r>
      <rPr>
        <sz val="10"/>
        <color rgb="FF000000"/>
        <rFont val="Arial"/>
        <family val="0"/>
        <charset val="1"/>
      </rPr>
      <t xml:space="preserve">, on la laisse dans la grille. Si le critère ne contient pas d’autre anomalie, on change le statut du critère qui devient conforme ou non applicable (selon les cas).
Dans la colonne « Commentaires de l’audit de contrôle », on indique en amont « [OK]  » puis on peut mettre un commentaire détaillé si besoin (point important pour la Moulinette).
Exemple : « [OK] Corrigé ».
S’il y a plusieurs anomalies, on reprendra leur numéro associé. Exemple : « 1. [OK] Corrigé », en laissant une ligne vide entre chaque ;
- </t>
    </r>
    <r>
      <rPr>
        <b val="true"/>
        <sz val="10"/>
        <color rgb="FF000000"/>
        <rFont val="Arial"/>
        <family val="0"/>
        <charset val="1"/>
      </rPr>
      <t xml:space="preserve">Si une anomalie est partiellement corrigée ou pas corrigée</t>
    </r>
    <r>
      <rPr>
        <sz val="10"/>
        <color rgb="FF000000"/>
        <rFont val="Arial"/>
        <family val="0"/>
        <charset val="1"/>
      </rPr>
      <t xml:space="preserve">, on laisse le descriptif initial de l’anomalie et le statut non conforme du critère. Dans la colonne « Commentaires de l’audit de contrôle », on indique en amont « [KO]  » puis on met un commentaire détaillé (point important pour la Moulinette).
Exemple : « [KO] Non corrigé pour "Découvrez le programme" ».
S’il y a plusieurs anomalies, on reprendra leur numéro associé. Exemple : « 2. [KO] Non corrigé. Tel point reste à corriger. », en laissant une ligne vide entre chaque ;
- </t>
    </r>
    <r>
      <rPr>
        <b val="true"/>
        <sz val="10"/>
        <color rgb="FF000000"/>
        <rFont val="Arial"/>
        <family val="0"/>
        <charset val="1"/>
      </rPr>
      <t xml:space="preserve">Si une anomalie est nouvelle</t>
    </r>
    <r>
      <rPr>
        <sz val="10"/>
        <color rgb="FF000000"/>
        <rFont val="Arial"/>
        <family val="0"/>
        <charset val="1"/>
      </rPr>
      <t xml:space="preserve">, on change le statut du critère concerné à non conforme si ce n’est pas déjà le cas. On ajoute un descriptif de l’anomalie dans la colonne « [Impact] Problèmes relevés et recommandation ». Et, dans la colonne « Commentaires de l’audit de contrôle », on indique en amont « [KO] Nouvelle anomalie » (point important pour la Moulinette).
S’il y a plusieurs anomalies, on reprendra leur numéro associé. Exemple : « 3. [KO] Nouvelle anomalie », en laissant une ligne vide entre chaque.</t>
    </r>
  </si>
  <si>
    <t xml:space="preserve">Étape 3</t>
  </si>
  <si>
    <t xml:space="preserve">Une fois l’audit terminé, passer la grille à la Moulinette pour obtenir la liste des anomalies.</t>
  </si>
  <si>
    <t xml:space="preserve">https://moulinette.copsae.fr/</t>
  </si>
  <si>
    <r>
      <rPr>
        <b val="true"/>
        <sz val="10"/>
        <color rgb="FF000000"/>
        <rFont val="Arial"/>
        <family val="2"/>
        <charset val="1"/>
      </rPr>
      <t xml:space="preserve">Informations importantes :
</t>
    </r>
    <r>
      <rPr>
        <sz val="10"/>
        <color rgb="FF000000"/>
        <rFont val="Arial"/>
        <family val="2"/>
        <charset val="1"/>
      </rPr>
      <t xml:space="preserve">- Pour que la liste des anomalies ressorte correctement, il y a </t>
    </r>
    <r>
      <rPr>
        <b val="true"/>
        <sz val="10"/>
        <color rgb="FF000000"/>
        <rFont val="Arial"/>
        <family val="2"/>
        <charset val="1"/>
      </rPr>
      <t xml:space="preserve">des règles de syntaxe à respecter</t>
    </r>
    <r>
      <rPr>
        <sz val="10"/>
        <color rgb="FF000000"/>
        <rFont val="Arial"/>
        <family val="2"/>
        <charset val="1"/>
      </rPr>
      <t xml:space="preserve"> qui sont documentées à l’étape 2 précédente (sauts de ligne, notation de l’impact, notation du statut corrigé ou non lors de l’audit de contrôle…) ;
- </t>
    </r>
    <r>
      <rPr>
        <b val="true"/>
        <sz val="10"/>
        <color rgb="FF000000"/>
        <rFont val="Arial"/>
        <family val="2"/>
        <charset val="1"/>
      </rPr>
      <t xml:space="preserve">Pour un audit initial :</t>
    </r>
    <r>
      <rPr>
        <sz val="10"/>
        <color rgb="FF000000"/>
        <rFont val="Arial"/>
        <family val="2"/>
        <charset val="1"/>
      </rPr>
      <t xml:space="preserve"> à partir du moment où il y a un commentaire dans la colonne « [Impact] Problèmes relevés et recommandation », celui-ci se retrouvera dans l’onglet « Liste anomalies » même si le statut du critère est conforme ou non applicable. Ainsi, les notes complémentaires hors conformité seront listées également pour ne pas être oubliées ;
- </t>
    </r>
    <r>
      <rPr>
        <b val="true"/>
        <sz val="10"/>
        <color rgb="FF000000"/>
        <rFont val="Arial"/>
        <family val="2"/>
        <charset val="1"/>
      </rPr>
      <t xml:space="preserve">Pour un audit de contrôle :</t>
    </r>
    <r>
      <rPr>
        <sz val="10"/>
        <color rgb="FF000000"/>
        <rFont val="Arial"/>
        <family val="2"/>
        <charset val="1"/>
      </rPr>
      <t xml:space="preserve"> seuls les points qui n’ont pas la mention « [OK] » dans la colonne « Commentaires de l’audit de contrôle » partiront dans la liste des anomalies. Ainsi, </t>
    </r>
    <r>
      <rPr>
        <b val="true"/>
        <sz val="10"/>
        <color rgb="FF000000"/>
        <rFont val="Arial"/>
        <family val="2"/>
        <charset val="1"/>
      </rPr>
      <t xml:space="preserve">les points listés seront ceux qui n’ont pas un [OK] dans la colonne « Commentaires de l’audit de contrôle »</t>
    </r>
    <r>
      <rPr>
        <sz val="10"/>
        <color rgb="FF000000"/>
        <rFont val="Arial"/>
        <family val="2"/>
        <charset val="1"/>
      </rPr>
      <t xml:space="preserve"> (soit ils ont un [KO], soit un autre texte) et donc, les critères qui ont un commentaire dans la colonne « [Impact] Problèmes relevés et recommandation » sans avoir un [OK] associé.
Ainsi, si un critère contient plusieurs anomalies et que toutes ne sont pas vérifiées, il faudra le préciser. Exemple :
1. Non vérifiée. </t>
    </r>
    <r>
      <rPr>
        <i val="true"/>
        <sz val="10"/>
        <color rgb="FF000000"/>
        <rFont val="Arial"/>
        <family val="2"/>
        <charset val="1"/>
      </rPr>
      <t xml:space="preserve">&lt;!-- Cette anomalie est listée. --&gt;
</t>
    </r>
    <r>
      <rPr>
        <sz val="10"/>
        <color rgb="FF000000"/>
        <rFont val="Arial"/>
        <family val="2"/>
        <charset val="1"/>
      </rPr>
      <t xml:space="preserve">2. [OK] Corrigé </t>
    </r>
    <r>
      <rPr>
        <i val="true"/>
        <sz val="10"/>
        <color rgb="FF000000"/>
        <rFont val="Arial"/>
        <family val="2"/>
        <charset val="1"/>
      </rPr>
      <t xml:space="preserve">&lt;!-- Cette anomalie n’est pas listée. --&gt;
</t>
    </r>
    <r>
      <rPr>
        <sz val="10"/>
        <color rgb="FF000000"/>
        <rFont val="Arial"/>
        <family val="2"/>
        <charset val="1"/>
      </rPr>
      <t xml:space="preserve">3. [KO] Tel point n’est pas bon. </t>
    </r>
    <r>
      <rPr>
        <i val="true"/>
        <sz val="10"/>
        <color rgb="FF000000"/>
        <rFont val="Arial"/>
        <family val="2"/>
        <charset val="1"/>
      </rPr>
      <t xml:space="preserve">&lt;!-- Cette anomalie est listée. --&gt;
</t>
    </r>
    <r>
      <rPr>
        <sz val="10"/>
        <color rgb="FF000000"/>
        <rFont val="Arial"/>
        <family val="2"/>
        <charset val="1"/>
      </rPr>
      <t xml:space="preserve">4. Non vérifiée. </t>
    </r>
    <r>
      <rPr>
        <i val="true"/>
        <sz val="10"/>
        <color rgb="FF000000"/>
        <rFont val="Arial"/>
        <family val="2"/>
        <charset val="1"/>
      </rPr>
      <t xml:space="preserve">&lt;!-- Cette anomalie est listée. --&gt;</t>
    </r>
  </si>
  <si>
    <t xml:space="preserve">Échantillon évalué</t>
  </si>
  <si>
    <t xml:space="preserve">Date ou période de réalisation de l’audit :</t>
  </si>
  <si>
    <t xml:space="preserve">JJ/MM/AAAA</t>
  </si>
  <si>
    <t xml:space="preserve">Personne réalisant l’audit :</t>
  </si>
  <si>
    <t xml:space="preserve">Contexte de l’audit :</t>
  </si>
  <si>
    <t xml:space="preserve">Site audité (URL) :</t>
  </si>
  <si>
    <t xml:space="preserve">Couples lecteur d’écran + navigateur utilisés :</t>
  </si>
  <si>
    <r>
      <rPr>
        <sz val="10"/>
        <color rgb="FF000000"/>
        <rFont val="Arial"/>
        <family val="0"/>
        <charset val="1"/>
      </rPr>
      <t xml:space="preserve">Lecteur d’écran Version + Navigateur Version
</t>
    </r>
    <r>
      <rPr>
        <sz val="10"/>
        <color rgb="FF000000"/>
        <rFont val="Arial"/>
        <family val="2"/>
        <charset val="1"/>
      </rPr>
      <t xml:space="preserve">Lecteur d’écran Version + Navigateur Version</t>
    </r>
  </si>
  <si>
    <t xml:space="preserve">N° page</t>
  </si>
  <si>
    <t xml:space="preserve">Titre de la page</t>
  </si>
  <si>
    <t xml:space="preserve">URL</t>
  </si>
  <si>
    <t xml:space="preserve">Commentaire</t>
  </si>
  <si>
    <t xml:space="preserve">P01</t>
  </si>
  <si>
    <t xml:space="preserve">Éléments transverses</t>
  </si>
  <si>
    <t xml:space="preserve">http://www.site.fr</t>
  </si>
  <si>
    <t xml:space="preserve">En-tête, pied de page, fil d’Ariane… [Compléter]</t>
  </si>
  <si>
    <t xml:space="preserve">P02</t>
  </si>
  <si>
    <t xml:space="preserve">Accueil</t>
  </si>
  <si>
    <t xml:space="preserve">http://www.site.fr/accueil.html</t>
  </si>
  <si>
    <t xml:space="preserve">P03</t>
  </si>
  <si>
    <t xml:space="preserve">Authentification</t>
  </si>
  <si>
    <t xml:space="preserve">http://www.site.fr/authentification.html</t>
  </si>
  <si>
    <t xml:space="preserve">P04</t>
  </si>
  <si>
    <t xml:space="preserve">Contact</t>
  </si>
  <si>
    <t xml:space="preserve">http://www.site.fr/contact.html</t>
  </si>
  <si>
    <t xml:space="preserve">P05</t>
  </si>
  <si>
    <t xml:space="preserve">Accessibilité</t>
  </si>
  <si>
    <t xml:space="preserve">http://www.site.fr/accessibilite.html</t>
  </si>
  <si>
    <t xml:space="preserve">P06</t>
  </si>
  <si>
    <t xml:space="preserve">Mentions légales</t>
  </si>
  <si>
    <t xml:space="preserve">http://www.site.fr/mentions-legales.html</t>
  </si>
  <si>
    <t xml:space="preserve">P07</t>
  </si>
  <si>
    <t xml:space="preserve">Aide</t>
  </si>
  <si>
    <t xml:space="preserve">http://www.site.fr/aide.html</t>
  </si>
  <si>
    <t xml:space="preserve">P08</t>
  </si>
  <si>
    <t xml:space="preserve">Plan du site</t>
  </si>
  <si>
    <t xml:space="preserve">http://www.site.fr/plandusite.html</t>
  </si>
  <si>
    <t xml:space="preserve">P09</t>
  </si>
  <si>
    <t xml:space="preserve">Recherche</t>
  </si>
  <si>
    <t xml:space="preserve">http://www.site.fr/recherche.html</t>
  </si>
  <si>
    <t xml:space="preserve">P10</t>
  </si>
  <si>
    <t xml:space="preserve">Actualités 1</t>
  </si>
  <si>
    <t xml:space="preserve">http://www.site.fr/actualites.html</t>
  </si>
  <si>
    <t xml:space="preserve">P11</t>
  </si>
  <si>
    <t xml:space="preserve">Actualités 2</t>
  </si>
  <si>
    <t xml:space="preserve">P12</t>
  </si>
  <si>
    <t xml:space="preserve">Actualités 3</t>
  </si>
  <si>
    <t xml:space="preserve">P13</t>
  </si>
  <si>
    <t xml:space="preserve">Actualités 4</t>
  </si>
  <si>
    <t xml:space="preserve">P14</t>
  </si>
  <si>
    <t xml:space="preserve">Actualités 5</t>
  </si>
  <si>
    <t xml:space="preserve">P15</t>
  </si>
  <si>
    <t xml:space="preserve">Actualités 6</t>
  </si>
  <si>
    <t xml:space="preserve">P16</t>
  </si>
  <si>
    <t xml:space="preserve">Actualités 7</t>
  </si>
  <si>
    <t xml:space="preserve">P17</t>
  </si>
  <si>
    <t xml:space="preserve">Actualités 8</t>
  </si>
  <si>
    <t xml:space="preserve">P18</t>
  </si>
  <si>
    <t xml:space="preserve">Actualités 9</t>
  </si>
  <si>
    <t xml:space="preserve">P19</t>
  </si>
  <si>
    <t xml:space="preserve">Actualités 10</t>
  </si>
  <si>
    <t xml:space="preserve">P20</t>
  </si>
  <si>
    <t xml:space="preserve">Actualités 11</t>
  </si>
  <si>
    <t xml:space="preserve">P21</t>
  </si>
  <si>
    <t xml:space="preserve">Actualités 12</t>
  </si>
  <si>
    <t xml:space="preserve">P22</t>
  </si>
  <si>
    <t xml:space="preserve">Actualités 13</t>
  </si>
  <si>
    <t xml:space="preserve">P23</t>
  </si>
  <si>
    <t xml:space="preserve">Actualités 14</t>
  </si>
  <si>
    <t xml:space="preserve">P24</t>
  </si>
  <si>
    <t xml:space="preserve">Actualités 15</t>
  </si>
  <si>
    <t xml:space="preserve">P25</t>
  </si>
  <si>
    <t xml:space="preserve">Actualités 16</t>
  </si>
  <si>
    <t xml:space="preserve">P26</t>
  </si>
  <si>
    <t xml:space="preserve">Actualités 17</t>
  </si>
  <si>
    <t xml:space="preserve">P27</t>
  </si>
  <si>
    <t xml:space="preserve">Actualités 18</t>
  </si>
  <si>
    <t xml:space="preserve">P28</t>
  </si>
  <si>
    <t xml:space="preserve">Actualités 19</t>
  </si>
  <si>
    <t xml:space="preserve">P29</t>
  </si>
  <si>
    <t xml:space="preserve">Actualités 20</t>
  </si>
  <si>
    <t xml:space="preserve">P30</t>
  </si>
  <si>
    <t xml:space="preserve">Actualités 21</t>
  </si>
  <si>
    <t xml:space="preserve">RGAA 4.1.2 – GRILLE D'ÉVALUATION – Modifiée par Copsaé version 4.1</t>
  </si>
  <si>
    <t xml:space="preserve">Critères (modèle)</t>
  </si>
  <si>
    <t xml:space="preserve">Thématique</t>
  </si>
  <si>
    <t xml:space="preserve">Critère</t>
  </si>
  <si>
    <t xml:space="preserve">Niveau</t>
  </si>
  <si>
    <t xml:space="preserve">Recommandation</t>
  </si>
  <si>
    <t xml:space="preserve">Tests</t>
  </si>
  <si>
    <t xml:space="preserve">Comment tester (outils)</t>
  </si>
  <si>
    <t xml:space="preserve">Statut</t>
  </si>
  <si>
    <t xml:space="preserve">Dérogation</t>
  </si>
  <si>
    <t xml:space="preserve">[Impact] Problèmes relevés et recommandation</t>
  </si>
  <si>
    <t xml:space="preserve">Commentaires en cas de dérogations</t>
  </si>
  <si>
    <t xml:space="preserve">Commentaires de l’audit de contrôle</t>
  </si>
  <si>
    <t xml:space="preserve">IMAGES</t>
  </si>
  <si>
    <t xml:space="preserve">1.1</t>
  </si>
  <si>
    <t xml:space="preserve">A</t>
  </si>
  <si>
    <t xml:space="preserve">Chaque image porteuse d’information a-t-elle une alternative textuelle ?</t>
  </si>
  <si>
    <r>
      <rPr>
        <b val="true"/>
        <sz val="10"/>
        <color rgb="FF000000"/>
        <rFont val="Arial"/>
        <family val="2"/>
        <charset val="1"/>
      </rPr>
      <t xml:space="preserve">Test 1.1.1 : Chaque image (balise &lt;img&gt; ou balise possédant l'attribut WAI-ARIA role="img") porteuse d'information a-t-elle une alternative textuelle ?
Test 1.1.2 : Chaque zone d'une image réactive (balise &lt;area&gt;) porteuse d'information a-t-elle une alternative textuelle ?
Test 1.1.3 : Chaque bouton de type image (balise &lt;input&gt; avec l'attribut type="image") a-t-il une alternative textuelle ?
Test 1.1.4 : Chaque zone cliquable d’une image réactive côté serveur est-elle doublée d’un mécanisme utilisable quel que soit le dispositif de pointage utilisé et permettant d’accéder à la même destination ?
Test 1.1.5 : Chaque image vectorielle (balise &lt;svg&gt;) porteuse d'information, vérifie-t-elle ces conditions ?
</t>
    </r>
    <r>
      <rPr>
        <sz val="10"/>
        <color rgb="FF000000"/>
        <rFont val="Arial"/>
        <family val="2"/>
        <charset val="1"/>
      </rPr>
      <t xml:space="preserve">– La balise &lt;svg&gt; possède un attribut WAI-ARIA role="img".
– La balise &lt;svg&gt; a une alternative textuelle.
</t>
    </r>
    <r>
      <rPr>
        <b val="true"/>
        <sz val="10"/>
        <color rgb="FF000000"/>
        <rFont val="Arial"/>
        <family val="2"/>
        <charset val="1"/>
      </rPr>
      <t xml:space="preserve">
Test 1.1.6 : Chaque image objet (balise &lt;object&gt; avec l'attribut type="image/…") porteuse d'information, vérifie-t-elle une de ces conditions ?
</t>
    </r>
    <r>
      <rPr>
        <sz val="10"/>
        <color rgb="FF000000"/>
        <rFont val="Arial"/>
        <family val="2"/>
        <charset val="1"/>
      </rPr>
      <t xml:space="preserve">– La balise &lt;object&gt; possède une alternative textuelle et un attribut role="img".
– L'élément &lt;object&gt; est immédiatement suivi d'un lien ou bouton adjacent permettant d'accéder à un contenu alternatif.
– Un mécanisme permet à l'utilisateur de remplacer l'élément &lt;object&gt; par un contenu alternatif.
</t>
    </r>
    <r>
      <rPr>
        <b val="true"/>
        <sz val="10"/>
        <color rgb="FF000000"/>
        <rFont val="Arial"/>
        <family val="2"/>
        <charset val="1"/>
      </rPr>
      <t xml:space="preserve">
Test 1.1.7 : Chaque image embarquée (balise &lt;embed&gt; avec l'attribut type="image/…") porteuse d'information, vérifie-t-elle une de ces conditions ?
</t>
    </r>
    <r>
      <rPr>
        <sz val="10"/>
        <color rgb="FF000000"/>
        <rFont val="Arial"/>
        <family val="2"/>
        <charset val="1"/>
      </rPr>
      <t xml:space="preserve">– La balise &lt;embed&gt; possède une alternative textuelle et un attribut role="img".
– L'élément &lt;embed&gt; est immédiatement suivie d'un lien ou bouton adjacent permettant d'accéder à un contenu alternatif.
– Un mécanisme permet à l'utilisateur de remplacer l'élément &lt;embed&gt; par un contenu alternatif.
</t>
    </r>
    <r>
      <rPr>
        <b val="true"/>
        <sz val="10"/>
        <color rgb="FF000000"/>
        <rFont val="Arial"/>
        <family val="2"/>
        <charset val="1"/>
      </rPr>
      <t xml:space="preserve">
Test 1.1.8 : Chaque image bitmap (balise &lt;canvas&gt;) porteuse d'information, vérifie-t-elle une de ces conditions ?
</t>
    </r>
    <r>
      <rPr>
        <sz val="10"/>
        <color rgb="FF000000"/>
        <rFont val="Arial"/>
        <family val="2"/>
        <charset val="1"/>
      </rPr>
      <t xml:space="preserve">– La balise &lt;canvas&gt; possède une alternative textuelle et un attribut role="img".
– Un contenu alternatif est présent entre les balises &lt;canvas&gt; et &lt;/canvas&gt;.
– L'élément &lt;canvas&gt; est immédiatement suivi d'un lien ou bouton adjacent permettant d'accéder à un contenu alternatif.
– Un mécanisme permet à l'utilisateur de remplacer l'élément &lt;canvas&gt; par un contenu alternatif.</t>
    </r>
  </si>
  <si>
    <t xml:space="preserve">Axe et/ou Assistant RGAA</t>
  </si>
  <si>
    <t xml:space="preserve">1.2</t>
  </si>
  <si>
    <t xml:space="preserve">Chaque image de décoration est-elle correctement ignorée par les technologies d’assistance ?</t>
  </si>
  <si>
    <r>
      <rPr>
        <b val="true"/>
        <sz val="10"/>
        <color rgb="FF000000"/>
        <rFont val="Arial"/>
        <family val="2"/>
        <charset val="1"/>
      </rPr>
      <t xml:space="preserve">Test 1.2.1 : Chaque image (balise &lt;img&gt;) de décoration, sans légende, vérifie-t-elle une de ces conditions ?
</t>
    </r>
    <r>
      <rPr>
        <sz val="10"/>
        <rFont val="Arial"/>
        <family val="2"/>
        <charset val="1"/>
      </rPr>
      <t xml:space="preserve">– La balise &lt;img&gt; possède un attribut alt vide (alt="") et est dépourvue de tout autre attribut permettant de fournir une alternative textuelle.
– La balise &lt;img&gt; possède un attribut WAI-ARIA aria-hidden="true" ou role="presentation".
</t>
    </r>
    <r>
      <rPr>
        <b val="true"/>
        <sz val="10"/>
        <color rgb="FF000000"/>
        <rFont val="Arial"/>
        <family val="2"/>
        <charset val="1"/>
      </rPr>
      <t xml:space="preserve">
</t>
    </r>
    <r>
      <rPr>
        <b val="true"/>
        <sz val="10"/>
        <rFont val="Arial"/>
        <family val="2"/>
        <charset val="1"/>
      </rPr>
      <t xml:space="preserve">Test 1.2.2 : Chaque zone non cliquable (balise &lt;area&gt; sans attribut href) de décoration, vérifie-t-elle une de ces conditions ?
</t>
    </r>
    <r>
      <rPr>
        <sz val="10"/>
        <rFont val="Arial"/>
        <family val="2"/>
        <charset val="1"/>
      </rPr>
      <t xml:space="preserve">– La balise &lt;area&gt; possède un attribut alt vide (alt="") et est dépourvue de tout autre attribut permettant de fournir une alternative textuelle.
– La balise &lt;area&gt; possède un attribut WAI-ARIA aria-hidden="true" ou role="presentation".
</t>
    </r>
    <r>
      <rPr>
        <b val="true"/>
        <sz val="10"/>
        <color rgb="FF000000"/>
        <rFont val="Arial"/>
        <family val="2"/>
        <charset val="1"/>
      </rPr>
      <t xml:space="preserve">
</t>
    </r>
    <r>
      <rPr>
        <b val="true"/>
        <sz val="10"/>
        <rFont val="Arial"/>
        <family val="2"/>
        <charset val="1"/>
      </rPr>
      <t xml:space="preserve">Test 1.2.3 : Chaque image objet (balise &lt;object&gt; avec l'attribut type="image/…") de décoration, sans légende, vérifie-t-elle ces conditions ?
</t>
    </r>
    <r>
      <rPr>
        <sz val="10"/>
        <rFont val="Arial"/>
        <family val="2"/>
        <charset val="1"/>
      </rPr>
      <t xml:space="preserve">– La balise &lt;object&gt; possède un attribut WAI-ARIA aria-hidden="true".
– La balise &lt;object&gt; est dépourvue d'alternative textuelle.
– Il n'y a aucun texte faisant office d'alternative textuelle entre &lt;object&gt; et &lt;/object&gt;.
</t>
    </r>
    <r>
      <rPr>
        <b val="true"/>
        <sz val="10"/>
        <color rgb="FF000000"/>
        <rFont val="Arial"/>
        <family val="2"/>
        <charset val="1"/>
      </rPr>
      <t xml:space="preserve">
</t>
    </r>
    <r>
      <rPr>
        <b val="true"/>
        <sz val="10"/>
        <rFont val="Arial"/>
        <family val="2"/>
        <charset val="1"/>
      </rPr>
      <t xml:space="preserve">Test 1.2.4 : Chaque image vectorielle (balise &lt;svg&gt;) de décoration, sans légende, vérifie-t-elle ces conditions ?
</t>
    </r>
    <r>
      <rPr>
        <sz val="10"/>
        <rFont val="Arial"/>
        <family val="2"/>
        <charset val="1"/>
      </rPr>
      <t xml:space="preserve">– La balise &lt;svg&gt; possède un attribut WAI-ARIA aria-hidden="true".
– La balise &lt;svg&gt; et ses enfants sont dépourvus d'alternative textuelle.
– Les balises &lt;title&gt; et &lt;desc&gt; sont absentes ou vides.
– La balise &lt;svg&gt; et ses enfants sont dépourvus d'attribut title.
</t>
    </r>
    <r>
      <rPr>
        <b val="true"/>
        <sz val="10"/>
        <color rgb="FF000000"/>
        <rFont val="Arial"/>
        <family val="2"/>
        <charset val="1"/>
      </rPr>
      <t xml:space="preserve">
</t>
    </r>
    <r>
      <rPr>
        <b val="true"/>
        <sz val="10"/>
        <rFont val="Arial"/>
        <family val="2"/>
        <charset val="1"/>
      </rPr>
      <t xml:space="preserve">Test 1.2.5 : Chaque image bitmap (balise &lt;canvas&gt;) de décoration, sans légende, vérifie-t-elle ces conditions ?
</t>
    </r>
    <r>
      <rPr>
        <sz val="10"/>
        <rFont val="Arial"/>
        <family val="2"/>
        <charset val="1"/>
      </rPr>
      <t xml:space="preserve">– La balise &lt;canvas&gt; possède un attribut WAI-ARIA aria-hidden="true".
– La balise &lt;canvas&gt; et ses enfants sont dépourvus d'alternative textuelle.
– Il n'y a aucun texte faisant office d'alternative textuelle entre &lt;canvas&gt; et &lt;/canvas&gt;.
</t>
    </r>
    <r>
      <rPr>
        <b val="true"/>
        <sz val="10"/>
        <color rgb="FF000000"/>
        <rFont val="Arial"/>
        <family val="2"/>
        <charset val="1"/>
      </rPr>
      <t xml:space="preserve">
</t>
    </r>
    <r>
      <rPr>
        <b val="true"/>
        <sz val="10"/>
        <rFont val="Arial"/>
        <family val="2"/>
        <charset val="1"/>
      </rPr>
      <t xml:space="preserve">Test 1.2.6 : Chaque image embarquée (balise &lt;embed&gt; avec l'attribut type="image/…") de décoration, sans légende, vérifie-t-elle ces conditions ?
</t>
    </r>
    <r>
      <rPr>
        <sz val="10"/>
        <rFont val="Arial"/>
        <family val="2"/>
        <charset val="1"/>
      </rPr>
      <t xml:space="preserve">– La balise &lt;embed&gt; possède un attribut WAI-ARIA aria-hidden="true".
– La balise &lt;embed&gt; et ses enfants sont dépourvus d'alternative textuelle.</t>
    </r>
  </si>
  <si>
    <t xml:space="preserve">Web Developer Toolbar : "Display alt attributes" + Vérification manuelle ou assistant RGAA</t>
  </si>
  <si>
    <t xml:space="preserve">1.3</t>
  </si>
  <si>
    <t xml:space="preserve">Pour chaque image porteuse d'information ayant une alternative textuelle, cette alternative est-elle pertinente (hors cas particuliers) ?</t>
  </si>
  <si>
    <r>
      <rPr>
        <b val="true"/>
        <sz val="10"/>
        <rFont val="Arial"/>
        <family val="2"/>
        <charset val="1"/>
      </rPr>
      <t xml:space="preserve">Test 1.3.1 : Pour chaque image (balise &lt;img&gt; ou balise possédant l'attribut WAI-ARIA role="img") porteuse d'information, ayant une alternative textuelle, cette alternative est-elle pertinente (hors cas particuliers)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1.3.2 : Pour chaque zone (balise &lt;area&gt;) d'une image réactive porteuse d'information, ayant une alternative textuelle, cette alternative est-elle pertinente (hors cas particuliers)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1.3.3 : Pour chaque bouton de type image (balise &lt;input&gt; avec l'attribut type="image"), ayant une alternative textuelle, cette alternative est-elle pertinente (hors cas particuliers)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1.3.4 : Pour chaque image objet (balise &lt;object&gt; avec l'attribut type="image/…") porteuse d'information, ayant une alternative textuelle ou un contenu alternatif, cette alternative est-elle pertinente (hors cas particuliers)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1.3.5 : Pour chaque image embarquée (balise &lt;embed&gt; avec l'attribut type="image/…") porteuse d'information, ayant une alternative textuelle ou un contenu alternatif, cette alternative est-elle pertinente (hors cas particuliers)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1.3.6 : Pour chaque image vectorielle (balise &lt;svg&gt;) porteuse d'information, ayant une alternative textuelle, cette alternative est-elle pertinente (hors cas particuliers) ?
</t>
    </r>
    <r>
      <rPr>
        <sz val="10"/>
        <rFont val="Arial"/>
        <family val="2"/>
        <charset val="1"/>
      </rPr>
      <t xml:space="preserve">– </t>
    </r>
    <r>
      <rPr>
        <sz val="10"/>
        <color rgb="FFA50021"/>
        <rFont val="Arial"/>
        <family val="2"/>
        <charset val="1"/>
      </rPr>
      <t xml:space="preserve">S’il est présent, le contenu de l’élément &lt;title&gt; est pertinent.
</t>
    </r>
    <r>
      <rPr>
        <sz val="10"/>
        <rFont val="Arial"/>
        <family val="2"/>
        <charset val="1"/>
      </rPr>
      <t xml:space="preserve">–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1.3.7 : Pour chaque image bitmap (balise &lt;canvas&gt;) porteuse d'information, ayant une alternative textuelle ou un contenu alternatif, cette alternative est-elle pertinente (hors cas particuliers)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1.3.8 : Pour chaque image bitmap (balise &lt;canvas&gt;) porteuse d'information et ayant un contenu alternatif entre &lt;canvas&gt; et &lt;/canvas&gt;, ce contenu alternatif est-il correctement restitué par les technologies d'assistance ?
</t>
    </r>
    <r>
      <rPr>
        <sz val="10"/>
        <color rgb="FF000000"/>
        <rFont val="Arial"/>
        <family val="2"/>
        <charset val="1"/>
      </rPr>
      <t xml:space="preserve">
</t>
    </r>
    <r>
      <rPr>
        <b val="true"/>
        <sz val="10"/>
        <rFont val="Arial"/>
        <family val="2"/>
        <charset val="1"/>
      </rPr>
      <t xml:space="preserve">Test 1.3.9 : Pour chaque image porteuse d'information et ayant une alternative textuelle, l'alternative textuelle est-elle courte et concise (hors cas particuliers) ?</t>
    </r>
  </si>
  <si>
    <t xml:space="preserve">1.4</t>
  </si>
  <si>
    <t xml:space="preserve">Pour chaque image utilisée comme CAPTCHA ou comme image-test, ayant une alternative textuelle, cette alternative permet-elle d’identifier la nature et la fonction de l’image ?</t>
  </si>
  <si>
    <r>
      <rPr>
        <b val="true"/>
        <sz val="10"/>
        <rFont val="Arial"/>
        <family val="2"/>
        <charset val="1"/>
      </rPr>
      <t xml:space="preserve">Test 1.4.1 : Pour chaque image (balise &lt;img&gt;) utilisée comme CAPTCHA ou comme image-test, ayant une alternative textuelle, cette alternative est-elle pertinente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1.4.2 : Pour chaque zone (balise &lt;area&gt;) d'une image réactive utilisée comme CAPTCHA ou comme image-test, ayant une alternative textuelle, cette alternative est-elle pertinente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1.4.3 : Pour chaque bouton de type image (balise &lt;input&gt; avec l'attribut type="image") utilisé comme CAPTCHA ou comme image-test, ayant une alternative textuelle, cette alternative est-elle pertinente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1.4.4 : Pour chaque image objet (balise &lt;object&gt; avec l'attribut type="image/…") utilisée comme CAPTCHA ou comme image-test, ayant une alternative textuelle ou un contenu alternatif,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1.4.5 : Pour chaque image embarquée (balise &lt;embed&gt; avec l'attribut type="image/…") utilisée comme CAPTCHA ou comme image-test, ayant une alternative textuelle ou un contenu alternatif,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1.4.6 : Pour chaque image vectorielle (balise &lt;svg&gt;) utilisée comme CAPTCHA ou comme image-test, ayant une alternative textuelle,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1.4.7 : Pour chaque image bitmap (balise &lt;canvas&gt;) utilisée comme CAPTCHA ou comme image-test, ayant une alternative textuelle ou un contenu alternatif,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t>
    </r>
  </si>
  <si>
    <t xml:space="preserve">1.5</t>
  </si>
  <si>
    <t xml:space="preserve">Pour chaque image utilisée comme CAPTCHA, une solution d’accès alternatif au contenu ou à la fonction du CAPTCHA est-elle présente ?</t>
  </si>
  <si>
    <r>
      <rPr>
        <b val="true"/>
        <sz val="10"/>
        <rFont val="Arial"/>
        <family val="2"/>
        <charset val="1"/>
      </rPr>
      <t xml:space="preserve">Test 1.5.1 : Chaque image (balises &lt;img&gt;, &lt;area&gt;, &lt;object&gt;, &lt;embed&gt;, &lt;svg&gt;, &lt;canvas&gt; ou possédant un attribut WAI-ARIA role="img") utilisée comme CAPTCHA vérifie-t-elle une de ces conditions ?
</t>
    </r>
    <r>
      <rPr>
        <sz val="10"/>
        <rFont val="Arial"/>
        <family val="2"/>
        <charset val="1"/>
      </rPr>
      <t xml:space="preserve">– Il existe une autre forme de CAPTCHA non graphique, au moins.
– Il existe une autre solution d'accès à la fonctionnalité qui est sécurisée par le CAPTCHA.
</t>
    </r>
    <r>
      <rPr>
        <sz val="10"/>
        <color rgb="FF000000"/>
        <rFont val="Arial"/>
        <family val="2"/>
        <charset val="1"/>
      </rPr>
      <t xml:space="preserve">
</t>
    </r>
    <r>
      <rPr>
        <b val="true"/>
        <sz val="10"/>
        <rFont val="Arial"/>
        <family val="2"/>
        <charset val="1"/>
      </rPr>
      <t xml:space="preserve">Test 1.5.2 : Chaque bouton associé à une image (balise &lt;input&gt; avec l'attribut type="image") utilisée comme CAPTCHA vérifie-t-il une de ces conditions ?
</t>
    </r>
    <r>
      <rPr>
        <sz val="10"/>
        <rFont val="Arial"/>
        <family val="2"/>
        <charset val="1"/>
      </rPr>
      <t xml:space="preserve">– Il existe une autre forme de CAPTCHA non graphique, au moins.
– Il existe une autre solution d'accès à la fonctionnalité qui est sécurisée par le CAPTCHA.</t>
    </r>
  </si>
  <si>
    <t xml:space="preserve">Vérification manuelle</t>
  </si>
  <si>
    <t xml:space="preserve">1.6</t>
  </si>
  <si>
    <t xml:space="preserve">Chaque image porteuse d’information a-t-elle, si nécessaire, une description détaillée ?</t>
  </si>
  <si>
    <r>
      <rPr>
        <b val="true"/>
        <sz val="10"/>
        <color rgb="FF000000"/>
        <rFont val="Arial"/>
        <family val="2"/>
        <charset val="1"/>
      </rPr>
      <t xml:space="preserve">Test 1.6.1 : Chaque image (balise &lt;img&gt;) porteuse d'information, qui nécessite une description détaillée, vérifie-t-elle une de ces conditions ?
</t>
    </r>
    <r>
      <rPr>
        <sz val="10"/>
        <rFont val="Arial"/>
        <family val="2"/>
        <charset val="1"/>
      </rPr>
      <t xml:space="preserve">– Il existe un attribut longdesc qui donne l'adresse (URL) d'une page ou d'un emplacement dans la page contenant la description détaillée.
– Il existe une alternative textuelle contenant la référence à une description détaillée adjacente à l'image.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1.6.2 : Chaque image objet (balise &lt;object&gt; avec l'attribut type="image/…") porteuse d'information, qui nécessite une description détaillée, vérifie-t-elle une de ces conditions ?
</t>
    </r>
    <r>
      <rPr>
        <sz val="10"/>
        <rFont val="Arial"/>
        <family val="2"/>
        <charset val="1"/>
      </rPr>
      <t xml:space="preserve">– Il existe une alternative textuelle contenant la référence à une description détaillée adjacente à l'image.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1.6.3 : Chaque image embarquée (balise &lt;embed&gt;) porteuse d'information, qui nécessite une description détaillée, vérifie-t-elle une de ces conditions ?
– Il existe une alternative textuelle contenant la référence à une description détaillée adjacente à l'image.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1.6.4 : Chaque bouton de type image (balise &lt;input&gt; avec l'attribut type="image") porteur d'information, qui nécessite une description détaillée, vérifie-t-elle une de ces conditions ?
</t>
    </r>
    <r>
      <rPr>
        <sz val="10"/>
        <rFont val="Arial"/>
        <family val="2"/>
        <charset val="1"/>
      </rPr>
      <t xml:space="preserve">– Il existe une alternative textuelle contenant la référence à une description détaillée adjacente à l'image.
– Il existe un lien ou un bouton adjacent permettant d'accéder à la description détaillée.
– Il existe un attribut WAI-ARIA aria-describedby associant un passage de texte faisant office de description détaillée.
</t>
    </r>
    <r>
      <rPr>
        <b val="true"/>
        <sz val="10"/>
        <color rgb="FF000000"/>
        <rFont val="Arial"/>
        <family val="2"/>
        <charset val="1"/>
      </rPr>
      <t xml:space="preserve">
</t>
    </r>
    <r>
      <rPr>
        <b val="true"/>
        <sz val="10"/>
        <rFont val="Arial"/>
        <family val="2"/>
        <charset val="1"/>
      </rPr>
      <t xml:space="preserve">Test 1.6.5 : Chaque image vectorielle (balise &lt;svg&gt;) porteuse d'information, qui nécessite une description détaillée, vérifie-t-elle une de ces conditions ?
</t>
    </r>
    <r>
      <rPr>
        <sz val="10"/>
        <rFont val="Arial"/>
        <family val="2"/>
        <charset val="1"/>
      </rPr>
      <t xml:space="preserve">– Il existe un attribut WAI-ARIA aria-label contenant l'alternative textuelle et une référence à une description détaillée adjacente.
– Il existe un attribut WAI-ARIA aria-labelledby associant un passage de texte faisant office d'alternative textuelle et un autre faisant office de description détaillée.
– Il existe un attribut WAI-ARIA aria-describedby associant un passage de texte faisant office de description détaillée.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1.6.6 : Pour chaque image vectorielle (balise &lt;svg&gt;) porteuse d'information, ayant une description détaillée, la référence éventuelle à la description détaillée dans l'attribut WAI-ARIA aria-label et la description détaillée associée par l'attribut WAI-ARIA aria-labelledby ou aria-describedby sont-elles correctement restituées par les technologies d'assistance ?
</t>
    </r>
    <r>
      <rPr>
        <b val="true"/>
        <sz val="10"/>
        <color rgb="FF000000"/>
        <rFont val="Arial"/>
        <family val="2"/>
        <charset val="1"/>
      </rPr>
      <t xml:space="preserve">
</t>
    </r>
    <r>
      <rPr>
        <b val="true"/>
        <sz val="10"/>
        <rFont val="Arial"/>
        <family val="2"/>
        <charset val="1"/>
      </rPr>
      <t xml:space="preserve">Test 1.6.7 : Chaque image bitmap (balise &lt;canvas&gt;), porteuse d'information, qui nécessite une description détaillée, vérifie-t-elle une de ces conditions ?
</t>
    </r>
    <r>
      <rPr>
        <sz val="10"/>
        <rFont val="Arial"/>
        <family val="2"/>
        <charset val="1"/>
      </rPr>
      <t xml:space="preserve">– Il existe un attribut WAI-ARIA aria-label contenant l'alternative textuelle et une référence à une description détaillée adjacente.
– Il existe un attribut WAI-ARIA aria-labelledby associant un passage de texte faisant office d'alternative textuelle et un autre faisant office de description détaillée.
– Il existe un contenu textuel entre &lt;canvas&gt; et &lt;/canvas&gt; faisant référence à une description détaillée adjacente à l'image bitmap.
– Il existe un contenu textuel entre &lt;canvas&gt; et &lt;/canvas&gt; faisant office de description détaillée.
– Il existe un lien ou bouton adjacent permettant d'accéder à la description détaillée.
</t>
    </r>
    <r>
      <rPr>
        <b val="true"/>
        <sz val="10"/>
        <color rgb="FF000000"/>
        <rFont val="Arial"/>
        <family val="2"/>
        <charset val="1"/>
      </rPr>
      <t xml:space="preserve">
</t>
    </r>
    <r>
      <rPr>
        <b val="true"/>
        <sz val="10"/>
        <rFont val="Arial"/>
        <family val="2"/>
        <charset val="1"/>
      </rPr>
      <t xml:space="preserve">Test 1.6.8 : Pour chaque image bitmap (balise &lt;canvas&gt;) porteuse d'information, qui implémente une référence à une description détaillée adjacente, cette référence est-elle correctement restituée par les technologies d'assistance ?
</t>
    </r>
    <r>
      <rPr>
        <b val="true"/>
        <sz val="10"/>
        <color rgb="FF000000"/>
        <rFont val="Arial"/>
        <family val="2"/>
        <charset val="1"/>
      </rPr>
      <t xml:space="preserve">
</t>
    </r>
    <r>
      <rPr>
        <b val="true"/>
        <sz val="10"/>
        <rFont val="Arial"/>
        <family val="2"/>
        <charset val="1"/>
      </rPr>
      <t xml:space="preserve">Test 1.6.9 : Pour chaque image (balise &lt;img&gt;, &lt;input&gt; avec l'attribut type="image", &lt;area&gt;, &lt;object&gt;, &lt;embed&gt;, &lt;svg&gt;, &lt;canvas&gt;, ou possédant un attribut WAI-ARIA role="img") porteuse d'information, qui est accompagnée d'une description détaillée et qui utilise un attribut WAI-ARIA aria-describedby, l'attribut WAI-ARIA aria-describedby associe-t-il la description détaillée ?
</t>
    </r>
    <r>
      <rPr>
        <b val="true"/>
        <sz val="10"/>
        <color rgb="FF000000"/>
        <rFont val="Arial"/>
        <family val="2"/>
        <charset val="1"/>
      </rPr>
      <t xml:space="preserve">
</t>
    </r>
    <r>
      <rPr>
        <b val="true"/>
        <sz val="10"/>
        <rFont val="Arial"/>
        <family val="2"/>
        <charset val="1"/>
      </rPr>
      <t xml:space="preserve">Test 1.6.10 : Chaque balise possédant un attribut WAI-ARIA role="img" porteuse d'information, qui nécessite une description détaillée, vérifie-t-elle une de ces conditions ?
</t>
    </r>
    <r>
      <rPr>
        <sz val="10"/>
        <rFont val="Arial"/>
        <family val="2"/>
        <charset val="1"/>
      </rPr>
      <t xml:space="preserve">– Il existe un attribut WAI-ARIA aria-label contenant l'alternative textuelle et une référence à une description détaillée adjacente.
– Il existe un attribut WAI-ARIA aria-labelledby associant un passage de texte faisant office d'alternative textuelle et un autre faisant office de description détaillée.
– Il existe un attribut WAI-ARIA aria-describedby associant un passage de texte faisant office de description détaillée.
– Il existe un lien ou bouton adjacent permettant d'accéder à la description détaillée.</t>
    </r>
  </si>
  <si>
    <t xml:space="preserve">1.7</t>
  </si>
  <si>
    <t xml:space="preserve">Pour chaque image porteuse d’information ayant une description détaillée, cette description est-elle pertinente ?</t>
  </si>
  <si>
    <r>
      <rPr>
        <b val="true"/>
        <sz val="10"/>
        <rFont val="Arial"/>
        <family val="2"/>
        <charset val="1"/>
      </rPr>
      <t xml:space="preserve">Test 1.7.1 : Chaque image (balise &lt;img&gt;) porteuse d'information, ayant une description détaillée, vérifie-t-elle ces conditions ?
</t>
    </r>
    <r>
      <rPr>
        <sz val="10"/>
        <rFont val="Arial"/>
        <family val="2"/>
        <charset val="1"/>
      </rPr>
      <t xml:space="preserve">– La description détaillée via l'adresse référencée dans l'attribut longdesc est pertinente.
– La description détaillée dans la page et signalée par l'alternative textuelle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1.7.2 : Chaque bouton de type image (balise &lt;input&gt; avec l'attribut type="image") porteur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1.7.3 : Chaque image objet (balise &lt;object&gt; avec l'attribut type="image/…")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adjacente à l'image objet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1.7.4 : Chaque image embarquée (balise &lt;embed&gt; avec l'attribut type="image/…")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adjacente à l'image embarquée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1.7.5 : Chaque image vectorielle (balise &lt;svg&gt;)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dans la page et signalée par le texte contenu dans balise &lt;desc&gt; ou &lt;title&gt; est pertinente.
– La description détaillée contenue dans la balise &lt;desc&gt;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1.7.6 : Chaque image bitmap (balise &lt;canvas&gt;)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dans la page et signalée par le texte contenu entre &lt;canvas&gt; et &lt;/canvas&gt; est pertinente.
– La description détaillée contenue entre &lt;canvas&gt; et &lt;/canvas&gt; est pertinente.
– La description détaillée adjacente à l'image bitmap est pertinente.
– La description détaillée via un lien ou bouton adjacent est pertinente.
– Le passage de texte associé via l'attribut WAI-ARIA aria-describedby est pertinent.</t>
    </r>
  </si>
  <si>
    <t xml:space="preserve">1.8</t>
  </si>
  <si>
    <t xml:space="preserve">AA</t>
  </si>
  <si>
    <t xml:space="preserve">Chaque image texte porteuse d’information, en l’absence d’un mécanisme de remplacement, doit si possible être remplacée par du texte stylé. Cette règle est-elle respectée (hors cas particuliers) ?</t>
  </si>
  <si>
    <t xml:space="preserve">Test 1.8.1 : Chaque image texte (balise &lt;img&gt; ou possédant un attribut WAI-ARIA role="img") porteuse d'information, en l'absence d'un mécanisme de remplacement, doit si possible être remplacée par du texte stylé. Cette règle est-elle respectée (hors cas particuliers) ?
Test 1.8.2 : Chaque bouton « image texte » (balise &lt;input&gt; avec l'attribut type="image") porteur d'information, en l'absence d'un mécanisme de remplacement, doit si possible être remplacé par du texte stylé. Cette règle est-elle respectée (hors cas particuliers) ?
Test 1.8.3 : Chaque image texte objet (balise &lt;object&gt; avec l'attribut type="image/…") porteuse d'information, en l'absence d'un mécanisme de remplacement, doit si possible être remplacée par du texte stylé. Cette règle est-elle respectée (hors cas particuliers) ?
Test 1.8.4 : Chaque image texte embarquée (balise &lt;embed&gt; avec l'attribut type="image/…") porteuse d'information, en l'absence d'un mécanisme de remplacement, doit si possible être remplacée par du texte stylé. Cette règle est-elle respectée (hors cas particuliers) ?
Test 1.8.5 : Chaque image texte bitmap (balise &lt;canvas&gt;) porteuse d'information, en l'absence d'un mécanisme de remplacement, doit si possible être remplacée par du texte stylé. Cette règle est-elle respectée (hors cas particuliers) ?
Test 1.8.6 : Chaque image texte SVG (balise &lt;svg&gt;) porteuse d’information et dont le texte n’est pas complètement structuré au moyen d’éléments &lt;text&gt;, en l’absence d’un mécanisme de remplacement, doit si possible être remplacée par du texte stylé. Cette règle est-elle respectée (hors cas particuliers) ?</t>
  </si>
  <si>
    <t xml:space="preserve">Assistant RGAA</t>
  </si>
  <si>
    <t xml:space="preserve">1.9</t>
  </si>
  <si>
    <t xml:space="preserve">Chaque légende d’image est-elle, si nécessaire, correctement reliée à l’image correspondante ?</t>
  </si>
  <si>
    <r>
      <rPr>
        <b val="true"/>
        <sz val="10"/>
        <color rgb="FF000000"/>
        <rFont val="Arial"/>
        <family val="2"/>
        <charset val="1"/>
      </rPr>
      <t xml:space="preserve">Test 1.9.1 : Chaque image pourvue d'une légende (balise &lt;img&gt;, &lt;input&gt; avec l'attribut type="image" ou possédant un attribut WAI-ARIA role="img" associée à une légende adjacente), vérifie-t-elle, si nécessaire, ces conditions ?
</t>
    </r>
    <r>
      <rPr>
        <sz val="10"/>
        <rFont val="Arial"/>
        <family val="2"/>
        <charset val="1"/>
      </rPr>
      <t xml:space="preserve">– L'image (balise &lt;img&gt;, &lt;input&gt; avec l'attribut type="image" ou possédant un attribut WAI-ARIA role="img")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1.9.2 : Chaque image objet pourvue d'une légende (balise &lt;object&gt; avec l'attribut type="image/…" associée à une légende adjacente), vérifie-t-elle, si nécessaire, ces conditions ?
</t>
    </r>
    <r>
      <rPr>
        <sz val="10"/>
        <rFont val="Arial"/>
        <family val="2"/>
        <charset val="1"/>
      </rPr>
      <t xml:space="preserve">– L'image objet (balise &lt;object&gt;)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1.9.3 : Chaque image embarquée pourvue d'une légende (balise &lt;embed&gt; associée à une légende adjacente), vérifie-t-elle, si nécessaire, ces conditions ?
</t>
    </r>
    <r>
      <rPr>
        <sz val="10"/>
        <rFont val="Arial"/>
        <family val="2"/>
        <charset val="1"/>
      </rPr>
      <t xml:space="preserve">– L'image embarquée (balise &lt;embed&gt;)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1.9.4 : Chaque image vectorielle pourvue d'une légende (balise &lt;svg&gt; associée à une légende adjacente), vérifie-t-elle, si nécessaire, ces conditions ?
</t>
    </r>
    <r>
      <rPr>
        <sz val="10"/>
        <rFont val="Arial"/>
        <family val="2"/>
        <charset val="1"/>
      </rPr>
      <t xml:space="preserve">– L'image vectorielle (balise &lt;svg&gt;)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1.9.5 : Chaque image bitmap pourvue d'une légende (balise &lt;canvas&gt; associée à une légende adjacente), vérifie-t-elle, si nécessaire, ces conditions ?
</t>
    </r>
    <r>
      <rPr>
        <sz val="10"/>
        <rFont val="Arial"/>
        <family val="2"/>
        <charset val="1"/>
      </rPr>
      <t xml:space="preserve">– L'image bitmap (balise &lt;canvas&gt;)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t>
    </r>
  </si>
  <si>
    <t xml:space="preserve">CADRES</t>
  </si>
  <si>
    <t xml:space="preserve">2.1</t>
  </si>
  <si>
    <t xml:space="preserve">Chaque cadre a-t-il un titre de cadre ?</t>
  </si>
  <si>
    <t xml:space="preserve">Test 2.1.1 : Chaque cadre (balise &lt;iframe&gt; ou &lt;frame&gt;) a-t-il un attribut title ?</t>
  </si>
  <si>
    <t xml:space="preserve">2.2</t>
  </si>
  <si>
    <t xml:space="preserve">Pour chaque cadre ayant un titre de cadre, ce titre de cadre est-il pertinent ?</t>
  </si>
  <si>
    <t xml:space="preserve">Test 2.2.1 : Pour chaque cadre (balise &lt;iframe&gt; ou &lt;frame&gt;) ayant un attribut title, le contenu de cet attribut est-il pertinent ?</t>
  </si>
  <si>
    <t xml:space="preserve">COULEURS</t>
  </si>
  <si>
    <t xml:space="preserve">3.1</t>
  </si>
  <si>
    <t xml:space="preserve">Dans chaque page web, l’information ne doit pas être donnée uniquement par la couleur. Cette règle est-elle respectée ?</t>
  </si>
  <si>
    <t xml:space="preserve">Test 3.1.1 : Pour chaque mot ou ensemble de mots dont la mise en couleur est porteuse d'information, l'information ne doit pas être donnée uniquement par la couleur. Cette règle est-elle respectée ?
Test 3.1.2 : Pour chaque indication de couleur donnée par un texte, l'information ne doit pas être donnée uniquement par la couleur. Cette règle est-elle respectée ?
Test 3.1.3 : Pour chaque image véhiculant une information, l'information ne doit pas être donnée uniquement par la couleur. Cette règle est-elle respectée ?
Test 3.1.4 : Pour chaque propriété CSS déterminant une couleur et véhiculant une information, l'information ne doit pas être donnée uniquement par la couleur. Cette règle est-elle respectée ?
Test 3.1.5 : Pour chaque média temporel véhiculant une information, l'information ne doit pas être donnée uniquement par la couleur. Cette règle est-elle respectée ?
Test 3.1.6 : Pour chaque média non temporel véhiculant une information, l'information ne doit pas être donnée uniquement par la couleur. Cette règle est-elle respectée ?</t>
  </si>
  <si>
    <t xml:space="preserve">3.2</t>
  </si>
  <si>
    <t xml:space="preserve">Dans chaque page web, le contraste entre la couleur du texte et la couleur de son arrière-plan est-il suffisamment élevé (hors cas particuliers) ?</t>
  </si>
  <si>
    <r>
      <rPr>
        <b val="true"/>
        <sz val="10"/>
        <rFont val="Arial"/>
        <family val="2"/>
        <charset val="1"/>
      </rPr>
      <t xml:space="preserve">Test 3.2.1 : Dans chaque page web, le texte et le texte en image sans effet de graisse d'une taille restituée inférieure à 24px vérifient-ils une de ces conditions (hors cas particuliers) ?
</t>
    </r>
    <r>
      <rPr>
        <sz val="10"/>
        <rFont val="Arial"/>
        <family val="2"/>
        <charset val="1"/>
      </rPr>
      <t xml:space="preserve">– Le rapport de contraste entre le texte et son arrière-plan est de 4.5:1, au moins.
– Un mécanisme permet à l'utilisateur d'afficher le texte avec un rapport de contraste de 4.5:1, au moins.
</t>
    </r>
    <r>
      <rPr>
        <sz val="10"/>
        <color rgb="FF000000"/>
        <rFont val="Arial"/>
        <family val="2"/>
        <charset val="1"/>
      </rPr>
      <t xml:space="preserve">
</t>
    </r>
    <r>
      <rPr>
        <b val="true"/>
        <sz val="10"/>
        <rFont val="Arial"/>
        <family val="2"/>
        <charset val="1"/>
      </rPr>
      <t xml:space="preserve">Test 3.2.2 : Dans chaque page web, le texte et le texte en image en gras d’une taille restituée inférieure à 18,5px vérifient-ils une de ces conditions (hors cas particuliers) ?
</t>
    </r>
    <r>
      <rPr>
        <sz val="10"/>
        <rFont val="Arial"/>
        <family val="2"/>
        <charset val="1"/>
      </rPr>
      <t xml:space="preserve">– Le rapport de contraste entre le texte et son arrière-plan est de 4.5:1, au moins.
– Un mécanisme permet à l'utilisateur d'afficher le texte avec un rapport de contraste de 4.5:1, au moins.
</t>
    </r>
    <r>
      <rPr>
        <sz val="10"/>
        <color rgb="FF000000"/>
        <rFont val="Arial"/>
        <family val="2"/>
        <charset val="1"/>
      </rPr>
      <t xml:space="preserve">
</t>
    </r>
    <r>
      <rPr>
        <b val="true"/>
        <sz val="10"/>
        <rFont val="Arial"/>
        <family val="2"/>
        <charset val="1"/>
      </rPr>
      <t xml:space="preserve">Test 3.2.3 : Dans chaque page web, le texte et le texte en image sans effet de graisse d’une taille restituée supérieure ou égale à 24px vérifient-ils une de ces conditions (hors cas particuliers) ?
</t>
    </r>
    <r>
      <rPr>
        <sz val="10"/>
        <rFont val="Arial"/>
        <family val="2"/>
        <charset val="1"/>
      </rPr>
      <t xml:space="preserve">– Le rapport de contraste entre le texte et son arrière-plan est de 3:1, au moins.
– Un mécanisme permet à l'utilisateur d'afficher le texte avec un rapport de contraste de 3:1, au moins.
</t>
    </r>
    <r>
      <rPr>
        <sz val="10"/>
        <color rgb="FF000000"/>
        <rFont val="Arial"/>
        <family val="2"/>
        <charset val="1"/>
      </rPr>
      <t xml:space="preserve">
</t>
    </r>
    <r>
      <rPr>
        <b val="true"/>
        <sz val="10"/>
        <rFont val="Arial"/>
        <family val="2"/>
        <charset val="1"/>
      </rPr>
      <t xml:space="preserve">Test 3.2.4 : Dans chaque page web, le texte et le texte en image en gras d'une taille restituée supérieure ou égale à 18,5px vérifient-ils une de ces conditions (hors cas particuliers) ?
</t>
    </r>
    <r>
      <rPr>
        <sz val="10"/>
        <rFont val="Arial"/>
        <family val="2"/>
        <charset val="1"/>
      </rPr>
      <t xml:space="preserve">– Le rapport de contraste entre le texte et son arrière-plan est de 3:1, au moins.
– Un mécanisme permet à l'utilisateur d'afficher le texte avec un rapport de contraste de 3:1, au moins.
</t>
    </r>
    <r>
      <rPr>
        <sz val="10"/>
        <color rgb="FF000000"/>
        <rFont val="Arial"/>
        <family val="2"/>
        <charset val="1"/>
      </rPr>
      <t xml:space="preserve">
</t>
    </r>
    <r>
      <rPr>
        <b val="true"/>
        <sz val="10"/>
        <rFont val="Arial"/>
        <family val="2"/>
        <charset val="1"/>
      </rPr>
      <t xml:space="preserve">Test 3.2.5 : Dans le mécanisme qui permet d'afficher un rapport de contraste conforme, le rapport de contraste entre le texte et la couleur d’arrière-plan est-il suffisamment élevé ?</t>
    </r>
  </si>
  <si>
    <t xml:space="preserve">WCAG - Contrast checker</t>
  </si>
  <si>
    <t xml:space="preserve">3.3</t>
  </si>
  <si>
    <t xml:space="preserve">Dans chaque page web, les couleurs utilisées dans les composants d’interface ou les éléments graphiques porteurs d’informations sont-elles suffisamment contrastées (hors cas particuliers) ?</t>
  </si>
  <si>
    <r>
      <rPr>
        <b val="true"/>
        <sz val="10"/>
        <color rgb="FF000000"/>
        <rFont val="Arial"/>
        <family val="2"/>
        <charset val="1"/>
      </rPr>
      <t xml:space="preserve">Test 3.3.1 : Dans chaque page web, le rapport de contraste entre les couleurs d'un composant d'interface dans ses différents états et la couleur d'arrière-plan contiguë vérifie-t-il une de ces conditions (hors cas particuliers) ?
</t>
    </r>
    <r>
      <rPr>
        <sz val="10"/>
        <rFont val="Arial"/>
        <family val="2"/>
        <charset val="1"/>
      </rPr>
      <t xml:space="preserve">– Le rapport de contraste est de 3:1, au moins.
– Un mécanisme permet un rapport de contraste de 3:1, au moins.
</t>
    </r>
    <r>
      <rPr>
        <b val="true"/>
        <sz val="10"/>
        <color rgb="FF000000"/>
        <rFont val="Arial"/>
        <family val="2"/>
        <charset val="1"/>
      </rPr>
      <t xml:space="preserve">
</t>
    </r>
    <r>
      <rPr>
        <b val="true"/>
        <sz val="10"/>
        <rFont val="Arial"/>
        <family val="2"/>
        <charset val="1"/>
      </rPr>
      <t xml:space="preserve">Test 3.3.2 : Dans chaque page web, le rapport de contraste des différentes couleurs composant un élément graphique, lorsqu'elles sont nécessaires à sa compréhension, et la couleur d'arrière-plan contiguë, vérifie-t-il une de ces conditions (hors cas particuliers) ?
</t>
    </r>
    <r>
      <rPr>
        <sz val="10"/>
        <rFont val="Arial"/>
        <family val="2"/>
        <charset val="1"/>
      </rPr>
      <t xml:space="preserve">– Le rapport de contraste est de 3:1, au moins.
– Un mécanisme permet un rapport de contraste de 3:1, au moins.
</t>
    </r>
    <r>
      <rPr>
        <b val="true"/>
        <sz val="10"/>
        <color rgb="FF000000"/>
        <rFont val="Arial"/>
        <family val="2"/>
        <charset val="1"/>
      </rPr>
      <t xml:space="preserve">
</t>
    </r>
    <r>
      <rPr>
        <b val="true"/>
        <sz val="10"/>
        <rFont val="Arial"/>
        <family val="2"/>
        <charset val="1"/>
      </rPr>
      <t xml:space="preserve">Test 3.3.3 : Dans chaque page web, le rapport de contraste des différentes couleurs contiguës entre elles d'un élément graphique, lorsqu'elles sont nécessaires à sa compréhension, vérifie-t-il une de ces conditions (hors cas particuliers) ?
</t>
    </r>
    <r>
      <rPr>
        <sz val="10"/>
        <rFont val="Arial"/>
        <family val="2"/>
        <charset val="1"/>
      </rPr>
      <t xml:space="preserve">– Le rapport de contraste est de 3:1, au moins.
– Un mécanisme permet un rapport de contraste de 3:1, au moins.
</t>
    </r>
    <r>
      <rPr>
        <b val="true"/>
        <sz val="10"/>
        <color rgb="FF000000"/>
        <rFont val="Arial"/>
        <family val="2"/>
        <charset val="1"/>
      </rPr>
      <t xml:space="preserve">
</t>
    </r>
    <r>
      <rPr>
        <b val="true"/>
        <sz val="10"/>
        <rFont val="Arial"/>
        <family val="2"/>
        <charset val="1"/>
      </rPr>
      <t xml:space="preserve">Test 3.3.4 : Dans le mécanisme qui permet d'afficher un rapport de contraste conforme, les couleurs du composant ou des éléments graphiques porteurs d’informations qui le composent, sont-elles suffisamment contrastées ?</t>
    </r>
  </si>
  <si>
    <t xml:space="preserve">Color Contrat Analyser</t>
  </si>
  <si>
    <t xml:space="preserve">MULTIMÉDIA</t>
  </si>
  <si>
    <t xml:space="preserve">4.1</t>
  </si>
  <si>
    <t xml:space="preserve">Chaque média temporel pré-enregistré a-t-il, si nécessaire, une transcription textuelle ou une audiodescription (hors cas particuliers) ?</t>
  </si>
  <si>
    <r>
      <rPr>
        <b val="true"/>
        <sz val="10"/>
        <rFont val="Arial"/>
        <family val="2"/>
        <charset val="1"/>
      </rPr>
      <t xml:space="preserve">Test 4.1.1 : Chaque média temporel pré-enregistré seulement audio, vérifie-t-il, si nécessaire, l'une de ces conditions (hors cas particuliers) ?
</t>
    </r>
    <r>
      <rPr>
        <sz val="10"/>
        <rFont val="Arial"/>
        <family val="2"/>
        <charset val="1"/>
      </rPr>
      <t xml:space="preserve">– Il existe une transcription textuelle accessible via un lien ou bouton adjacent.
– Il existe une transcription textuelle adjacente clairement identifiable.
</t>
    </r>
    <r>
      <rPr>
        <sz val="10"/>
        <color rgb="FF000000"/>
        <rFont val="Arial"/>
        <family val="2"/>
        <charset val="1"/>
      </rPr>
      <t xml:space="preserve">
</t>
    </r>
    <r>
      <rPr>
        <b val="true"/>
        <sz val="10"/>
        <rFont val="Arial"/>
        <family val="2"/>
        <charset val="1"/>
      </rPr>
      <t xml:space="preserve">Test 4.1.2 : Chaque média temporel pré-enregistré seulement vidéo vérifie-t-il, si nécessaire, l'une de ces conditions (hors cas particuliers) ?
</t>
    </r>
    <r>
      <rPr>
        <sz val="10"/>
        <rFont val="Arial"/>
        <family val="2"/>
        <charset val="1"/>
      </rPr>
      <t xml:space="preserve">– Il existe une version alternative « audio seulement » accessible via un lien ou bouton adjacent.
– Il existe une version alternative « audio seulement » adjacente clairement identifiable.
– Il existe une transcription textuelle accessible via un lien ou bouton adjacent.
– Il existe une transcription textuelle adjacente clairement identifiable.
– Il existe une audiodescription synchronisée.
– Il existe une version alternative avec une audiodescription synchronisée accessible via un lien ou bouton adjacent.
</t>
    </r>
    <r>
      <rPr>
        <sz val="10"/>
        <color rgb="FF000000"/>
        <rFont val="Arial"/>
        <family val="2"/>
        <charset val="1"/>
      </rPr>
      <t xml:space="preserve">
</t>
    </r>
    <r>
      <rPr>
        <b val="true"/>
        <sz val="10"/>
        <rFont val="Arial"/>
        <family val="2"/>
        <charset val="1"/>
      </rPr>
      <t xml:space="preserve">Test 4.1.3 : Chaque média temporel synchronisé pré-enregistré vérifie-t-il, si nécessaire, une de ces conditions (hors cas particuliers) ?
</t>
    </r>
    <r>
      <rPr>
        <sz val="10"/>
        <rFont val="Arial"/>
        <family val="2"/>
        <charset val="1"/>
      </rPr>
      <t xml:space="preserve">– Il existe une transcription textuelle accessible via un lien ou bouton adjacent.
– Il existe une transcription textuelle adjacente clairement identifiable.
– Il existe une audiodescription synchronisée.
– Il existe une version alternative avec une audiodescription synchronisée accessible via un lien ou bouton adjacent.</t>
    </r>
  </si>
  <si>
    <t xml:space="preserve">4.2</t>
  </si>
  <si>
    <t xml:space="preserve">Pour chaque média temporel pré-enregistré ayant une transcription textuelle ou une audiodescription synchronisée, celles-ci sont-elles pertinentes (hors cas particuliers) ?</t>
  </si>
  <si>
    <r>
      <rPr>
        <b val="true"/>
        <sz val="10"/>
        <color rgb="FF000000"/>
        <rFont val="Arial"/>
        <family val="2"/>
        <charset val="1"/>
      </rPr>
      <t xml:space="preserve">Test 4.2.1 : Pour chaque média temporel pré-enregistré seulement audio, ayant une transcription textuelle, celle-ci est-elle pertinente (hors cas particuliers) ?
Test 4.2.2 : Chaque média temporel pré-enregistré seulement vidéo vérifie-t-il une de ces conditions (hors cas particuliers) ?
</t>
    </r>
    <r>
      <rPr>
        <sz val="10"/>
        <rFont val="Arial"/>
        <family val="2"/>
        <charset val="1"/>
      </rPr>
      <t xml:space="preserve">– La transcription textuelle est pertinente.
– L'audiodescription synchronisée est pertinente.
– L'audiodescription synchronisée de la version alternative est pertinente.
– La version alternative « audio seulement » est pertinente.
</t>
    </r>
    <r>
      <rPr>
        <b val="true"/>
        <sz val="10"/>
        <color rgb="FF000000"/>
        <rFont val="Arial"/>
        <family val="2"/>
        <charset val="1"/>
      </rPr>
      <t xml:space="preserve">
</t>
    </r>
    <r>
      <rPr>
        <b val="true"/>
        <sz val="10"/>
        <rFont val="Arial"/>
        <family val="2"/>
        <charset val="1"/>
      </rPr>
      <t xml:space="preserve">Test 4.2.3 : Chaque média temporel synchronisé pré-enregistré vérifie-t-il, si nécessaire, une de ces conditions (hors cas particuliers) ?
</t>
    </r>
    <r>
      <rPr>
        <sz val="10"/>
        <rFont val="Arial"/>
        <family val="2"/>
        <charset val="1"/>
      </rPr>
      <t xml:space="preserve">– La transcription textuelle est pertinente.
– L’audiodescription synchronisée est pertinente.
– L’audiodescription synchronisée de la version alternative est pertinente.</t>
    </r>
  </si>
  <si>
    <t xml:space="preserve">4.3</t>
  </si>
  <si>
    <t xml:space="preserve">Chaque média temporel synchronisé pré-enregistré a-t-il, si nécessaire, des sous-titres synchronisés (hors cas particuliers) ?</t>
  </si>
  <si>
    <r>
      <rPr>
        <b val="true"/>
        <sz val="10"/>
        <rFont val="Arial"/>
        <family val="2"/>
        <charset val="1"/>
      </rPr>
      <t xml:space="preserve">Test 4.3.1 : Chaque média temporel synchronisé pré-enregistré vérifie-t-il, si nécessaire, l'une de ces conditions (hors cas particuliers) ?
</t>
    </r>
    <r>
      <rPr>
        <sz val="10"/>
        <rFont val="Arial"/>
        <family val="2"/>
        <charset val="1"/>
      </rPr>
      <t xml:space="preserve">– Le média temporel synchronisé possède des sous-titres synchronisés.
– Il existe une version alternative possédant des sous-titres synchronisés accessible via un lien ou bouton adjacent.
</t>
    </r>
    <r>
      <rPr>
        <sz val="10"/>
        <color rgb="FF000000"/>
        <rFont val="Arial"/>
        <family val="2"/>
        <charset val="1"/>
      </rPr>
      <t xml:space="preserve">
</t>
    </r>
    <r>
      <rPr>
        <b val="true"/>
        <sz val="10"/>
        <rFont val="Arial"/>
        <family val="2"/>
        <charset val="1"/>
      </rPr>
      <t xml:space="preserve">Test 4.3.2 : Pour chaque média temporel synchronisé pré-enregistré possédant des sous-titres synchronisés diffusés via une balise &lt;track&gt;, la balise &lt;track&gt; possède-t-elle un attribut kind="captions" ?</t>
    </r>
  </si>
  <si>
    <t xml:space="preserve">4.4</t>
  </si>
  <si>
    <t xml:space="preserve">Pour chaque média temporel synchronisé pré-enregistré ayant des sous-titres synchronisés, ces sous-titres sont-ils pertinents ?</t>
  </si>
  <si>
    <t xml:space="preserve">Test 4.4.1 : Pour chaque média temporel synchronisé pré-enregistré ayant des sous-titres synchronisés, ces sous-titres sont-ils pertinents ?</t>
  </si>
  <si>
    <t xml:space="preserve">4.5</t>
  </si>
  <si>
    <t xml:space="preserve">Chaque média temporel pré-enregistré a-t-il, si nécessaire, une audiodescription synchronisée (hors cas particuliers) ?</t>
  </si>
  <si>
    <r>
      <rPr>
        <b val="true"/>
        <sz val="10"/>
        <rFont val="Arial"/>
        <family val="2"/>
        <charset val="1"/>
      </rPr>
      <t xml:space="preserve">Test 4.5.1 : Chaque média temporel pré-enregistré seulement vidéo vérifie-t-il, si nécessaire, une de ces conditions (hors cas particuliers) ?
</t>
    </r>
    <r>
      <rPr>
        <sz val="10"/>
        <rFont val="Arial"/>
        <family val="2"/>
        <charset val="1"/>
      </rPr>
      <t xml:space="preserve">– Il existe une audiodescription synchronisée.
– Il existe une version alternative avec une audiodescription synchronisée.
</t>
    </r>
    <r>
      <rPr>
        <sz val="10"/>
        <color rgb="FF000000"/>
        <rFont val="Arial"/>
        <family val="2"/>
        <charset val="1"/>
      </rPr>
      <t xml:space="preserve">
</t>
    </r>
    <r>
      <rPr>
        <b val="true"/>
        <sz val="10"/>
        <rFont val="Arial"/>
        <family val="2"/>
        <charset val="1"/>
      </rPr>
      <t xml:space="preserve">Test 4.5.2 : Chaque média temporel synchronisé pré-enregistré vérifie-t-il, si nécessaire, une de ces conditions (hors cas particuliers) ?
</t>
    </r>
    <r>
      <rPr>
        <sz val="10"/>
        <rFont val="Arial"/>
        <family val="2"/>
        <charset val="1"/>
      </rPr>
      <t xml:space="preserve">– Il existe une audiodescription synchronisée.
– Il existe une version alternative avec une audiodescription synchronisée.</t>
    </r>
  </si>
  <si>
    <t xml:space="preserve">4.6</t>
  </si>
  <si>
    <t xml:space="preserve">Pour chaque média temporel pré-enregistré ayant une audiodescription synchronisée, celle-ci est-elle pertinente ?</t>
  </si>
  <si>
    <t xml:space="preserve">Test 4.6.1 : Pour chaque média temporel pré-enregistré seulement vidéo ayant une audiodescription synchronisée, celle-ci est-elle pertinente ?
Test 4.6.2 : Pour chaque média temporel synchronisé ayant une audiodescription synchronisée, celle-ci est-elle pertinente ?</t>
  </si>
  <si>
    <t xml:space="preserve">4.7</t>
  </si>
  <si>
    <t xml:space="preserve">Chaque média temporel est-il clairement identifiable (hors cas particuliers) ?</t>
  </si>
  <si>
    <t xml:space="preserve">Test 4.7.1 : Pour chaque média temporel seulement son, seulement vidéo ou synchronisé, le contenu textuel adjacent permet-il d'identifier clairement le média temporel (hors cas particuliers) ?</t>
  </si>
  <si>
    <t xml:space="preserve">4.8</t>
  </si>
  <si>
    <t xml:space="preserve">Chaque média non temporel a-t-il, si nécessaire, une alternative (hors cas particuliers) ?</t>
  </si>
  <si>
    <r>
      <rPr>
        <b val="true"/>
        <sz val="10"/>
        <color rgb="FF000000"/>
        <rFont val="Arial"/>
        <family val="2"/>
        <charset val="1"/>
      </rPr>
      <t xml:space="preserve">Test 4.8.1 : Chaque média non temporel vérifie-t-il, si nécessaire, une de ces conditions (hors cas particuliers) ?
</t>
    </r>
    <r>
      <rPr>
        <sz val="10"/>
        <color rgb="FF000000"/>
        <rFont val="Arial"/>
        <family val="2"/>
        <charset val="1"/>
      </rPr>
      <t xml:space="preserve">– Un lien ou un bouton adjacent, clairement identifiable, permet d’accéder à une page contenant une alternative.
– Un lien ou bouton adjacent, clairement identifiable, permet d'accéder à une alternative dans la page.
</t>
    </r>
    <r>
      <rPr>
        <b val="true"/>
        <sz val="10"/>
        <color rgb="FF000000"/>
        <rFont val="Arial"/>
        <family val="2"/>
        <charset val="1"/>
      </rPr>
      <t xml:space="preserve">Test 4.8.2 : Chaque média non temporel associé à une alternative vérifie-t-il une de ces conditions (hors cas particuliers) ?
</t>
    </r>
    <r>
      <rPr>
        <sz val="10"/>
        <color rgb="FF000000"/>
        <rFont val="Arial"/>
        <family val="2"/>
        <charset val="1"/>
      </rPr>
      <t xml:space="preserve">– La page référencée par le lien ou bouton adjacent est accessible.
– L'alternative dans la page, référencée par le lien ou bouton adjacent, est accessible.</t>
    </r>
  </si>
  <si>
    <t xml:space="preserve">4.9</t>
  </si>
  <si>
    <t xml:space="preserve">Pour chaque média non temporel ayant une alternative, cette alternative est-elle pertinente ?</t>
  </si>
  <si>
    <t xml:space="preserve">Test 4.9.1 : Pour chaque média non temporel ayant une alternative, cette alternative permet-elle d'accéder au même contenu et à des fonctionnalités similaires ?</t>
  </si>
  <si>
    <t xml:space="preserve">4.10</t>
  </si>
  <si>
    <t xml:space="preserve">Chaque son déclenché automatiquement est-il contrôlable par l’utilisateur ?</t>
  </si>
  <si>
    <r>
      <rPr>
        <b val="true"/>
        <sz val="10"/>
        <rFont val="Arial"/>
        <family val="2"/>
        <charset val="1"/>
      </rPr>
      <t xml:space="preserve">Test 4.10.1 : Chaque séquence sonore déclenchée automatiquement via une balise &lt;object&gt;, &lt;video&gt;, &lt;audio&gt;, &lt;embed&gt;, &lt;bgsound&gt; ou un code JavaScript vérifie-t-elle une de ces conditions ?
</t>
    </r>
    <r>
      <rPr>
        <sz val="10"/>
        <rFont val="Arial"/>
        <family val="2"/>
        <charset val="1"/>
      </rPr>
      <t xml:space="preserve">– La séquence sonore a une durée inférieure ou égale à 3 secondes.
– La séquence sonore peut être stoppée sur action de l'utilisateur.
– Le volume de la séquence sonore peut être contrôlé par l'utilisateur indépendamment du contrôle de volume du système.</t>
    </r>
  </si>
  <si>
    <t xml:space="preserve">4.11</t>
  </si>
  <si>
    <t xml:space="preserve">La consultation de chaque média temporel est-elle, si nécessaire, contrôlable par le clavier et tout dispositif de pointage ?</t>
  </si>
  <si>
    <r>
      <rPr>
        <b val="true"/>
        <sz val="10"/>
        <color rgb="FF000000"/>
        <rFont val="Arial"/>
        <family val="2"/>
        <charset val="1"/>
      </rPr>
      <t xml:space="preserve">Test 4.11.1 : Chaque média temporel a-t-il, si nécessaire, les fonctionnalités de contrôle de sa consultation ?
Test 4.11.2 : Pour chaque média temporel, chaque fonctionnalité vérifie-t-elle une de ces conditions ?
</t>
    </r>
    <r>
      <rPr>
        <sz val="10"/>
        <rFont val="Arial"/>
        <family val="2"/>
        <charset val="1"/>
      </rPr>
      <t xml:space="preserve">– La fonctionnalité est contrôlable par le clavier et tout dispositif de pointage.
– Une fonctionnalité accessible par le clavier et tout dispositif de pointage permettant de réaliser la même action est présente dans la page.
</t>
    </r>
    <r>
      <rPr>
        <b val="true"/>
        <sz val="10"/>
        <color rgb="FF000000"/>
        <rFont val="Arial"/>
        <family val="2"/>
        <charset val="1"/>
      </rPr>
      <t xml:space="preserve">
</t>
    </r>
    <r>
      <rPr>
        <b val="true"/>
        <sz val="10"/>
        <rFont val="Arial"/>
        <family val="2"/>
        <charset val="1"/>
      </rPr>
      <t xml:space="preserve">Test 4.11.3 : Pour chaque média temporel, chaque fonctionnalité vérifie-t-elle une de ces conditions ?
</t>
    </r>
    <r>
      <rPr>
        <sz val="10"/>
        <rFont val="Arial"/>
        <family val="2"/>
        <charset val="1"/>
      </rPr>
      <t xml:space="preserve">– La fonctionnalité est activable par le clavier et tout dispositif de pointage.
– Une fonctionnalité activable par le clavier et tout dispositif de pointage permettant de réaliser la même action est présente dans la page.</t>
    </r>
  </si>
  <si>
    <t xml:space="preserve">Clavier + souris</t>
  </si>
  <si>
    <t xml:space="preserve">4.12</t>
  </si>
  <si>
    <t xml:space="preserve">La consultation de chaque média non temporel est-elle contrôlable par le clavier et tout dispositif de pointage ?</t>
  </si>
  <si>
    <r>
      <rPr>
        <b val="true"/>
        <sz val="10"/>
        <color rgb="FF000000"/>
        <rFont val="Arial"/>
        <family val="2"/>
        <charset val="1"/>
      </rPr>
      <t xml:space="preserve">Test 4.12.1 : Pour chaque média non temporel, chaque fonctionnalité vérifie-t-elle une de ces conditions ?
</t>
    </r>
    <r>
      <rPr>
        <sz val="10"/>
        <rFont val="Arial"/>
        <family val="2"/>
        <charset val="1"/>
      </rPr>
      <t xml:space="preserve">– La fonctionnalité est accessible par le clavier et tout dispositif de pointage.
– Une fonctionnalité accessible par le clavier et tout dispositif de pointage permettant de réaliser la même action est présente dans la page.
</t>
    </r>
    <r>
      <rPr>
        <b val="true"/>
        <sz val="10"/>
        <color rgb="FF000000"/>
        <rFont val="Arial"/>
        <family val="2"/>
        <charset val="1"/>
      </rPr>
      <t xml:space="preserve">
</t>
    </r>
    <r>
      <rPr>
        <b val="true"/>
        <sz val="10"/>
        <rFont val="Arial"/>
        <family val="2"/>
        <charset val="1"/>
      </rPr>
      <t xml:space="preserve">Test 4.12.2 : Pour chaque média non temporel, chaque fonctionnalité vérifie-t-elle une de ces conditions ?
</t>
    </r>
    <r>
      <rPr>
        <sz val="10"/>
        <rFont val="Arial"/>
        <family val="2"/>
        <charset val="1"/>
      </rPr>
      <t xml:space="preserve">– La fonctionnalité est activable par le clavier et la souris.
– Une fonctionnalité activable par le clavier et tout dispositif de pointage permettant de réaliser la même action est présente dans la page.</t>
    </r>
  </si>
  <si>
    <t xml:space="preserve">4.13</t>
  </si>
  <si>
    <t xml:space="preserve">Chaque média temporel et non temporel est-il compatible avec les technologies d’assistance (hors cas particuliers) ?</t>
  </si>
  <si>
    <r>
      <rPr>
        <b val="true"/>
        <sz val="10"/>
        <rFont val="Arial"/>
        <family val="2"/>
        <charset val="1"/>
      </rPr>
      <t xml:space="preserve">Test 4.13.1 : Chaque média temporel et non temporel vérifie-t-il une de ces conditions (hors cas particuliers) ?
</t>
    </r>
    <r>
      <rPr>
        <sz val="10"/>
        <rFont val="Arial"/>
        <family val="2"/>
        <charset val="1"/>
      </rPr>
      <t xml:space="preserve">– Le nom, le rôle, la valeur, le paramétrage et les changements d'états des composants d'interfaces sont accessibles aux technologies d'assistance via une API d'accessibilité.
– Une alternative compatible avec une API d'accessibilité permet d'accéder aux mêmes fonctionnalités.
</t>
    </r>
    <r>
      <rPr>
        <sz val="10"/>
        <color rgb="FF000000"/>
        <rFont val="Arial"/>
        <family val="2"/>
        <charset val="1"/>
      </rPr>
      <t xml:space="preserve">
</t>
    </r>
    <r>
      <rPr>
        <b val="true"/>
        <sz val="10"/>
        <rFont val="Arial"/>
        <family val="2"/>
        <charset val="1"/>
      </rPr>
      <t xml:space="preserve">Test 4.13.2 : Chaque média temporel et non temporel qui possède une alternative compatible avec les technologies d'assistance, vérifie-t-il une de ces conditions ?
</t>
    </r>
    <r>
      <rPr>
        <sz val="10"/>
        <rFont val="Arial"/>
        <family val="2"/>
        <charset val="1"/>
      </rPr>
      <t xml:space="preserve">– L'alternative est adjacente au média temporel ou non temporel.
– L'alternative est accessible via un lien ou bouton adjacent.
– Un mécanisme permet de remplacer le média temporel ou non temporel par son alternative.</t>
    </r>
  </si>
  <si>
    <t xml:space="preserve">Vérification manuelle + lecteurs d'écran</t>
  </si>
  <si>
    <t xml:space="preserve">TABLEAUX</t>
  </si>
  <si>
    <t xml:space="preserve">5.1</t>
  </si>
  <si>
    <t xml:space="preserve">Chaque tableau de données complexe a-t-il un résumé ?</t>
  </si>
  <si>
    <t xml:space="preserve">Test 5.1.1 : Pour chaque tableau de données complexe un résumé est-il disponible ?</t>
  </si>
  <si>
    <t xml:space="preserve">5.2</t>
  </si>
  <si>
    <t xml:space="preserve">Pour chaque tableau de données complexe ayant un résumé, celui-ci est-il pertinent ?</t>
  </si>
  <si>
    <t xml:space="preserve">Test 5.2.1 : Pour chaque tableau de données complexe ayant un résumé, celui-ci est-il pertinent ?</t>
  </si>
  <si>
    <t xml:space="preserve">5.3</t>
  </si>
  <si>
    <t xml:space="preserve">Pour chaque tableau de mise en forme, le contenu linéarisé reste-t-il compréhensible ?</t>
  </si>
  <si>
    <r>
      <rPr>
        <b val="true"/>
        <sz val="10"/>
        <color rgb="FF000000"/>
        <rFont val="Arial"/>
        <family val="2"/>
        <charset val="1"/>
      </rPr>
      <t xml:space="preserve">Test 5.3.1 : Chaque tableau de mise en forme vérifie-t-il ces conditions ?
</t>
    </r>
    <r>
      <rPr>
        <sz val="10"/>
        <color rgb="FF000000"/>
        <rFont val="Arial"/>
        <family val="2"/>
        <charset val="1"/>
      </rPr>
      <t xml:space="preserve">– Le contenu linéarisé reste compréhensible.
– La balise &lt;table&gt; possède un attribut role="presentation".</t>
    </r>
  </si>
  <si>
    <t xml:space="preserve">5.4</t>
  </si>
  <si>
    <t xml:space="preserve">Pour chaque tableau de données ayant un titre, le titre est-il correctement associé au tableau de données ?</t>
  </si>
  <si>
    <t xml:space="preserve">Test 5.4.1 : Pour chaque tableau de données ayant un titre, le titre est-il correctement associé au tableau de données ?</t>
  </si>
  <si>
    <t xml:space="preserve">5.5</t>
  </si>
  <si>
    <t xml:space="preserve">Pour chaque tableau de données ayant un titre, celui-ci est-il pertinent ?</t>
  </si>
  <si>
    <t xml:space="preserve">Test 5.5.1 : Pour chaque tableau de données ayant un titre, ce titre permet-il d'identifier le contenu du tableau de données de manière claire et concise ?</t>
  </si>
  <si>
    <t xml:space="preserve">5.6</t>
  </si>
  <si>
    <t xml:space="preserve">Pour chaque tableau de données, chaque en-tête de colonnes et chaque en-tête de lignes sont-ils correctement déclarés ?</t>
  </si>
  <si>
    <r>
      <rPr>
        <b val="true"/>
        <sz val="10"/>
        <color rgb="FF000000"/>
        <rFont val="Arial"/>
        <family val="2"/>
        <charset val="1"/>
      </rPr>
      <t xml:space="preserve">Test 5.6.1 : Pour chaque tableau de données, chaque en-tête de colonnes s'appliquant à la totalité de la colonne vérifie-t-il une de ces conditions ?
</t>
    </r>
    <r>
      <rPr>
        <sz val="10"/>
        <color rgb="FF000000"/>
        <rFont val="Arial"/>
        <family val="2"/>
        <charset val="1"/>
      </rPr>
      <t xml:space="preserve">– L'en-tête de colonnes est structuré au moyen d'une balise &lt;th&gt;.
– L'en-tête de colonnes est structuré au moyen d'une balise pourvue d'un attribut WAI-ARIA role="columnheader".
</t>
    </r>
    <r>
      <rPr>
        <b val="true"/>
        <sz val="10"/>
        <color rgb="FF000000"/>
        <rFont val="Arial"/>
        <family val="2"/>
        <charset val="1"/>
      </rPr>
      <t xml:space="preserve">
Test 5.6.2 : Pour chaque tableau de données, chaque en-tête de lignes s'appliquant à la totalité de la ligne vérifie-t-il une de ces conditions ?
</t>
    </r>
    <r>
      <rPr>
        <sz val="10"/>
        <color rgb="FF000000"/>
        <rFont val="Arial"/>
        <family val="2"/>
        <charset val="1"/>
      </rPr>
      <t xml:space="preserve">– L'en-tête de lignes est structuré au moyen d'une balise &lt;th&gt;.
– L'en-tête de lignes est structuré au moyen d'une balise pourvue d'un attribut WAI-ARIA role="rowheader".
</t>
    </r>
    <r>
      <rPr>
        <b val="true"/>
        <sz val="10"/>
        <color rgb="FF000000"/>
        <rFont val="Arial"/>
        <family val="2"/>
        <charset val="1"/>
      </rPr>
      <t xml:space="preserve">
Test 5.6.3 : Pour chaque tableau de données, chaque en-tête ne s'appliquant pas à la totalité de la ligne ou de la colonne est-il structuré au moyen d'une balise &lt;th&gt; ?
Test 5.6.4 : Pour chaque tableau de données, chaque cellule associée à plusieurs en-têtes est-elle structurée au moyen d’une balise &lt;td&gt; ou &lt;th&gt; ?</t>
    </r>
  </si>
  <si>
    <t xml:space="preserve">5.7</t>
  </si>
  <si>
    <t xml:space="preserve">Pour chaque tableau de données, la technique appropriée permettant d’associer chaque cellule avec ses en-têtes est-elle utilisée (hors cas particuliers) ?</t>
  </si>
  <si>
    <r>
      <rPr>
        <b val="true"/>
        <sz val="10"/>
        <color rgb="FF000000"/>
        <rFont val="Arial"/>
        <family val="2"/>
        <charset val="1"/>
      </rPr>
      <t xml:space="preserve">Test 5.7.1 : Pour chaque contenu de balise &lt;th&gt; s'appliquant à la totalité de la ligne ou de la colonne, la balise &lt;th&gt; respecte-t-elle une de ces conditions (hors cas particuliers) ?
</t>
    </r>
    <r>
      <rPr>
        <sz val="10"/>
        <rFont val="Arial"/>
        <family val="2"/>
        <charset val="1"/>
      </rPr>
      <t xml:space="preserve">– La balise &lt;th&gt; possède un attribut id unique.
– La balise &lt;th&gt; possède un attribut scope.
– La balise &lt;th&gt; possède un attribut WAI-ARIA role="rowheader" ou role="columnheader".
</t>
    </r>
    <r>
      <rPr>
        <b val="true"/>
        <sz val="10"/>
        <color rgb="FF000000"/>
        <rFont val="Arial"/>
        <family val="2"/>
        <charset val="1"/>
      </rPr>
      <t xml:space="preserve">
</t>
    </r>
    <r>
      <rPr>
        <b val="true"/>
        <sz val="10"/>
        <rFont val="Arial"/>
        <family val="2"/>
        <charset val="1"/>
      </rPr>
      <t xml:space="preserve">Test 5.7.2 : Pour chaque contenu de balise &lt;th&gt; s'appliquant à la totalité de la ligne ou de la colonne et possédant un attribut scope, la balise &lt;th&gt; vérifie-t-elle une de ces conditions ?
– La balise &lt;th&gt; possède un attribut scope avec la valeur "row" pour les en-tête de lignes.
– La balise &lt;th&gt; possède un attribut scope avec la valeur "col" pour les en-tête de colonnes.
</t>
    </r>
    <r>
      <rPr>
        <b val="true"/>
        <sz val="10"/>
        <color rgb="FF000000"/>
        <rFont val="Arial"/>
        <family val="2"/>
        <charset val="1"/>
      </rPr>
      <t xml:space="preserve">
</t>
    </r>
    <r>
      <rPr>
        <b val="true"/>
        <sz val="10"/>
        <rFont val="Arial"/>
        <family val="2"/>
        <charset val="1"/>
      </rPr>
      <t xml:space="preserve">Test 5.7.3 : Pour chaque contenu de balise &lt;th&gt; ne s'appliquant pas à la totalité de la ligne ou de la colonne, la balise &lt;th&gt; vérifie-t-elle ces conditions ?
</t>
    </r>
    <r>
      <rPr>
        <sz val="10"/>
        <rFont val="Arial"/>
        <family val="2"/>
        <charset val="1"/>
      </rPr>
      <t xml:space="preserve">– La balise &lt;th&gt; ne possède pas d'attribut scope.
– La balise &lt;th&gt; ne possède pas d'attribut WAI-ARIA role="rowheader" ou role="columnheader".
– La balise &lt;th&gt; possède un attribut id unique.
</t>
    </r>
    <r>
      <rPr>
        <b val="true"/>
        <sz val="10"/>
        <color rgb="FF000000"/>
        <rFont val="Arial"/>
        <family val="2"/>
        <charset val="1"/>
      </rPr>
      <t xml:space="preserve">
</t>
    </r>
    <r>
      <rPr>
        <b val="true"/>
        <sz val="10"/>
        <rFont val="Arial"/>
        <family val="2"/>
        <charset val="1"/>
      </rPr>
      <t xml:space="preserve">Test 5.7.4 : Pour chaque contenu de balise &lt;td&gt; ou &lt;th&gt; associée à un ou plusieurs en-têtes possédant un attribut id, la balise vérifie-t-elle ces conditions ?
</t>
    </r>
    <r>
      <rPr>
        <sz val="10"/>
        <rFont val="Arial"/>
        <family val="2"/>
        <charset val="1"/>
      </rPr>
      <t xml:space="preserve">– La balise possède un attribut headers.
– L'attribut headers possède la liste des valeurs d'attribut id des en-têtes associés.
</t>
    </r>
    <r>
      <rPr>
        <b val="true"/>
        <sz val="10"/>
        <color rgb="FF000000"/>
        <rFont val="Arial"/>
        <family val="2"/>
        <charset val="1"/>
      </rPr>
      <t xml:space="preserve">
</t>
    </r>
    <r>
      <rPr>
        <b val="true"/>
        <sz val="10"/>
        <rFont val="Arial"/>
        <family val="2"/>
        <charset val="1"/>
      </rPr>
      <t xml:space="preserve">Test 5.7.5 : Pour chaque balise pourvue d'un attribut WAI-ARIA role="rowheader" ou role="columnheader" dont le contenu s'applique à la totalité de la ligne ou de la colonne, la balise vérifie-t-elle une de ces conditions ?
</t>
    </r>
    <r>
      <rPr>
        <sz val="10"/>
        <rFont val="Arial"/>
        <family val="2"/>
        <charset val="1"/>
      </rPr>
      <t xml:space="preserve">– La balise possède un attribut WAI-ARIA role="rowheader" pour les en-têtes de lignes.
– La balise possède un attribut WAI-ARIA role="columnheader" pour les en-têtes de colonnes.</t>
    </r>
  </si>
  <si>
    <t xml:space="preserve">Axe + Assistant RGAA</t>
  </si>
  <si>
    <t xml:space="preserve">5.8</t>
  </si>
  <si>
    <t xml:space="preserve">Chaque tableau de mise en forme ne doit pas utiliser d’éléments propres aux tableaux de données. Cette règle est-elle respectée ?</t>
  </si>
  <si>
    <r>
      <rPr>
        <b val="true"/>
        <sz val="10"/>
        <color rgb="FF000000"/>
        <rFont val="Arial"/>
        <family val="2"/>
        <charset val="1"/>
      </rPr>
      <t xml:space="preserve">Test 5.8.1 : Chaque tableau de mise en forme (balise &lt;table&gt;) vérifie-t-il ces conditions ?
</t>
    </r>
    <r>
      <rPr>
        <sz val="10"/>
        <color rgb="FF000000"/>
        <rFont val="Arial"/>
        <family val="2"/>
        <charset val="1"/>
      </rPr>
      <t xml:space="preserve">– Le tableau de mise en forme (balise &lt;table&gt;) n’a pas d’attribut summary (sinon vide) et ne contient pas de balises &lt;caption&gt;, &lt;th&gt;, &lt;thead&gt;, &lt;tfoot&gt; ou de balises ayant un attribut WAI-ARIA role="rowheader", role="columnheader".
– Les cellules du tableau de mise en forme (balises &lt;td&gt;) ne possèdent pas d'attributs scope, headers, axis.</t>
    </r>
  </si>
  <si>
    <t xml:space="preserve">LIENS</t>
  </si>
  <si>
    <t xml:space="preserve">6.1</t>
  </si>
  <si>
    <t xml:space="preserve">Chaque lien est-il explicite (hors cas particuliers) ?</t>
  </si>
  <si>
    <r>
      <rPr>
        <b val="true"/>
        <sz val="10"/>
        <color rgb="FF000000"/>
        <rFont val="Arial"/>
        <family val="2"/>
        <charset val="1"/>
      </rPr>
      <t xml:space="preserve">Test 6.1.1 : Chaque lien texte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6.1.2 : Chaque lien image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6.1.3 : Chaque lien composite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6.1.4 : Chaque lien SVG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6.1.5 : Pour chaque lien ayant un intitulé visible, le nom accessible du lien contient-il au moins l'intitulé visible (hors cas particuliers) ?</t>
    </r>
  </si>
  <si>
    <t xml:space="preserve">6.2</t>
  </si>
  <si>
    <t xml:space="preserve">Dans chaque page web, chaque lien a-t-il un intitulé ?</t>
  </si>
  <si>
    <t xml:space="preserve">Test 6.2.1 : Dans chaque page web, chaque lien a-t-il un intitulé entre &lt;a&gt; et &lt;/a&gt; ?</t>
  </si>
  <si>
    <t xml:space="preserve">Axe ou Assistant RGAA</t>
  </si>
  <si>
    <t xml:space="preserve">SCRIPTS</t>
  </si>
  <si>
    <t xml:space="preserve">7.1</t>
  </si>
  <si>
    <t xml:space="preserve">Chaque script est-il, si nécessaire, compatible avec les technologies d’assistance ?</t>
  </si>
  <si>
    <r>
      <rPr>
        <b val="true"/>
        <sz val="10"/>
        <rFont val="Arial"/>
        <family val="2"/>
        <charset val="1"/>
      </rPr>
      <t xml:space="preserve">Test 7.1.1 : Chaque script qui génère ou contrôle un composant d'interface vérifie-t-il, si nécessaire, une de ces conditions ?
</t>
    </r>
    <r>
      <rPr>
        <sz val="10"/>
        <rFont val="Arial"/>
        <family val="2"/>
        <charset val="1"/>
      </rPr>
      <t xml:space="preserve">– Le nom, le rôle, la valeur, le paramétrage et les changements d'états sont accessibles aux technologies d'assistance via une API d'accessibilité.
– Un composant d'interface accessible permettant d'accéder aux mêmes fonctionnalités est présent dans la page.
– Une alternative accessible permet d'accéder aux mêmes fonctionnalités.
</t>
    </r>
    <r>
      <rPr>
        <sz val="10"/>
        <color rgb="FF000000"/>
        <rFont val="Arial"/>
        <family val="2"/>
        <charset val="1"/>
      </rPr>
      <t xml:space="preserve">
</t>
    </r>
    <r>
      <rPr>
        <b val="true"/>
        <sz val="10"/>
        <rFont val="Arial"/>
        <family val="2"/>
        <charset val="1"/>
      </rPr>
      <t xml:space="preserve">Test 7.1.2 : Chaque script qui génère ou contrôle un composant d'interface respecte-t-il une de ces conditions ?
</t>
    </r>
    <r>
      <rPr>
        <sz val="10"/>
        <rFont val="Arial"/>
        <family val="2"/>
        <charset val="1"/>
      </rPr>
      <t xml:space="preserve">– Le composant d'interface est correctement restitué par les technologies d'assistance.
– Une alternative accessible permet d'accéder aux mêmes fonctionnalités.
</t>
    </r>
    <r>
      <rPr>
        <sz val="10"/>
        <color rgb="FF000000"/>
        <rFont val="Arial"/>
        <family val="2"/>
        <charset val="1"/>
      </rPr>
      <t xml:space="preserve">
</t>
    </r>
    <r>
      <rPr>
        <b val="true"/>
        <sz val="10"/>
        <rFont val="Arial"/>
        <family val="2"/>
        <charset val="1"/>
      </rPr>
      <t xml:space="preserve">Test 7.1.3 : Chaque script qui génère ou contrôle un composant d'interface vérifie-t-il ces conditions (hors cas particuliers) ?
</t>
    </r>
    <r>
      <rPr>
        <sz val="10"/>
        <rFont val="Arial"/>
        <family val="2"/>
        <charset val="1"/>
      </rPr>
      <t xml:space="preserve">– Le composant possède un nom pertinent.
– Le nom accessible du composant contient au moins l'intitulé visible.
– Le composant possède un rôle pertinent.</t>
    </r>
  </si>
  <si>
    <t xml:space="preserve">7.2</t>
  </si>
  <si>
    <t xml:space="preserve">Pour chaque script ayant une alternative, cette alternative est-elle pertinente ?</t>
  </si>
  <si>
    <r>
      <rPr>
        <b val="true"/>
        <sz val="10"/>
        <rFont val="Arial"/>
        <family val="2"/>
        <charset val="1"/>
      </rPr>
      <t xml:space="preserve">Test 7.2.1 : Chaque script débutant par la balise &lt;script&gt; et ayant une alternative vérifie-t-il une de ces conditions ?
</t>
    </r>
    <r>
      <rPr>
        <sz val="10"/>
        <rFont val="Arial"/>
        <family val="2"/>
        <charset val="1"/>
      </rPr>
      <t xml:space="preserve">– L'alternative entre &lt;noscript&gt; et &lt;/noscript&gt; permet d'accéder à des contenus et des fonctionnalités similaires.
– La page affichée, lorsque JavaScript est désactivé, permet d'accéder à des contenus et des fonctionnalités similaires.
– La page alternative permet d'accéder à des contenus et des fonctionnalités similaires.
– Le langage de script côté serveur permet d'accéder à des contenus et des fonctionnalités similaires.
– L'alternative présente dans la page permet d'accéder à des contenus et des fonctionnalités similaires.
</t>
    </r>
    <r>
      <rPr>
        <sz val="10"/>
        <color rgb="FF000000"/>
        <rFont val="Arial"/>
        <family val="2"/>
        <charset val="1"/>
      </rPr>
      <t xml:space="preserve">
</t>
    </r>
    <r>
      <rPr>
        <b val="true"/>
        <sz val="10"/>
        <rFont val="Arial"/>
        <family val="2"/>
        <charset val="1"/>
      </rPr>
      <t xml:space="preserve">Test 7.2.2 : Chaque élément non textuel mis à jour par un script (dans la page, ou dans un cadre) et ayant une alternative vérifie-t-il ces conditions ?
</t>
    </r>
    <r>
      <rPr>
        <sz val="10"/>
        <rFont val="Arial"/>
        <family val="2"/>
        <charset val="1"/>
      </rPr>
      <t xml:space="preserve">– L’alternative de l’élément non textuel est mise à jour.
– L’alternative mise à jour est pertinente.</t>
    </r>
  </si>
  <si>
    <t xml:space="preserve">7.3</t>
  </si>
  <si>
    <t xml:space="preserve">Chaque script est-il contrôlable par le clavier et par tout dispositif de pointage (hors cas particuliers) ?</t>
  </si>
  <si>
    <r>
      <rPr>
        <b val="true"/>
        <sz val="10"/>
        <rFont val="Arial"/>
        <family val="2"/>
        <charset val="1"/>
      </rPr>
      <t xml:space="preserve">Test 7.3.1 : Chaque élément possédant un gestionnaire d'événement contrôlé par un script vérifie-t-il une de ces conditions (hors cas particuliers) ?
</t>
    </r>
    <r>
      <rPr>
        <sz val="10"/>
        <rFont val="Arial"/>
        <family val="2"/>
        <charset val="1"/>
      </rPr>
      <t xml:space="preserve">– L'élément est accessible par le clavier et tout dispositif de pointage.
– Un élément accessible par le clavier et tout dispositif de pointage permettant de réaliser la même action est présent dans la page.
</t>
    </r>
    <r>
      <rPr>
        <sz val="10"/>
        <color rgb="FF000000"/>
        <rFont val="Arial"/>
        <family val="2"/>
        <charset val="1"/>
      </rPr>
      <t xml:space="preserve">
</t>
    </r>
    <r>
      <rPr>
        <b val="true"/>
        <sz val="10"/>
        <rFont val="Arial"/>
        <family val="2"/>
        <charset val="1"/>
      </rPr>
      <t xml:space="preserve">7.3.2 : Un script ne doit pas supprimer le focus d'un élément qui le reçoit. Cette règle est-elle respectée (hors cas particuliers) ?</t>
    </r>
  </si>
  <si>
    <t xml:space="preserve">7.4</t>
  </si>
  <si>
    <t xml:space="preserve">Pour chaque script qui initie un changement de contexte, l’utilisateur est-il averti ou en a-t-il le contrôle ?</t>
  </si>
  <si>
    <r>
      <rPr>
        <b val="true"/>
        <sz val="10"/>
        <rFont val="Arial"/>
        <family val="2"/>
        <charset val="1"/>
      </rPr>
      <t xml:space="preserve">Test 7.4.1 : Chaque script qui initie un changement de contexte vérifie-t-il une de ces conditions ?
–</t>
    </r>
    <r>
      <rPr>
        <sz val="10"/>
        <rFont val="Arial"/>
        <family val="2"/>
        <charset val="1"/>
      </rPr>
      <t xml:space="preserve"> L'utilisateur est averti par un texte de l'action du script et du type de changement avant son déclenchement.
– Le changement de contexte est initié par un bouton (&lt;input&gt; de type submit, button ou image ou balise &lt;button&gt;) explicite.
– Le changement de contexte est initié par un lien explicite.</t>
    </r>
  </si>
  <si>
    <t xml:space="preserve">7.5</t>
  </si>
  <si>
    <t xml:space="preserve">Dans chaque page web, les messages de statut sont-ils correctement restitués par les technologies d’assistance ?</t>
  </si>
  <si>
    <t xml:space="preserve">Test 7.5.1 : Chaque message de statut qui informe de la réussite, du résultat d'une action ou bien de l'état d'une application utilise-t-il l'attribut WAI-ARIA role="status" ?
Test 7.5.2 : Chaque message de statut qui présente une suggestion, ou avertit de l'existence d'une erreur utilise-t-il l'attribut WAI-ARIA role="alert" ?
Test 7.5.3 : Chaque message de statut qui indique la progression d'un processus utilise-t-il l'un des attributs WAI-ARIA role="log", role="progressbar" ou role="status" ?</t>
  </si>
  <si>
    <t xml:space="preserve">ÉLÉMENTS OBLIGATOIRES</t>
  </si>
  <si>
    <t xml:space="preserve">8.1</t>
  </si>
  <si>
    <t xml:space="preserve">Chaque page web est-elle définie par un type de document ?</t>
  </si>
  <si>
    <t xml:space="preserve">Test 8.1.1 : Pour chaque page web, le type de document (balise doctype) est-il présent ?
Test 8.1.2 : Pour chaque page web, le type de document (balise doctype) est-il valide ?
Test 8.1.3 : Pour chaque page web possédant une déclaration de type de document, celle-ci est-elle située avant la balise &lt;html&gt; dans le code source ?</t>
  </si>
  <si>
    <t xml:space="preserve">8.2</t>
  </si>
  <si>
    <t xml:space="preserve">Pour chaque page web, le code source généré est-il valide selon le type de document spécifié (hors cas particuliers) ?</t>
  </si>
  <si>
    <r>
      <rPr>
        <b val="true"/>
        <sz val="10"/>
        <color rgb="FF000000"/>
        <rFont val="Arial"/>
        <family val="2"/>
        <charset val="1"/>
      </rPr>
      <t xml:space="preserve">Test 8.2.1 : Pour chaque déclaration de type de document, le code source généré de la page vérifie-t-il ces conditions ?
</t>
    </r>
    <r>
      <rPr>
        <sz val="10"/>
        <color rgb="FF000000"/>
        <rFont val="Arial"/>
        <family val="2"/>
        <charset val="1"/>
      </rPr>
      <t xml:space="preserve">– Les balises, attributs et valeurs d'attributs respectent les règles d'écriture ;
– L'imbrication des balises est conforme ;
– L'ouverture et la fermeture des balises sont conformes ;
– Les valeurs d'attribut id sont uniques dans la page ;
– Les attributs ne sont pas doublés sur un même élément.</t>
    </r>
  </si>
  <si>
    <t xml:space="preserve">Validateur HTML</t>
  </si>
  <si>
    <t xml:space="preserve">8.3</t>
  </si>
  <si>
    <t xml:space="preserve">Dans chaque page web, la langue par défaut est-elle présente ?</t>
  </si>
  <si>
    <r>
      <rPr>
        <b val="true"/>
        <sz val="10"/>
        <rFont val="Arial"/>
        <family val="2"/>
        <charset val="1"/>
      </rPr>
      <t xml:space="preserve">Test 8.3.1 : Pour chaque page web, l'indication de langue par défaut vérifie-t-elle une de ces conditions ?
</t>
    </r>
    <r>
      <rPr>
        <sz val="10"/>
        <rFont val="Arial"/>
        <family val="2"/>
        <charset val="1"/>
      </rPr>
      <t xml:space="preserve">– L'indication de la langue de la page (attribut lang et/ou xml:lang) est donnée pour l'élément &lt;html&gt;.
– L'indication de la langue de la page (attribut lang et/ou xml:lang) est donnée sur chaque élément de texte ou sur l'un des éléments parents.</t>
    </r>
  </si>
  <si>
    <t xml:space="preserve">8.4</t>
  </si>
  <si>
    <t xml:space="preserve">Pour chaque page web ayant une langue par défaut, le code de langue est-il pertinent ?</t>
  </si>
  <si>
    <r>
      <rPr>
        <b val="true"/>
        <sz val="10"/>
        <rFont val="Arial"/>
        <family val="2"/>
        <charset val="1"/>
      </rPr>
      <t xml:space="preserve">Test 8.4.1 : Pour chaque page web ayant une langue par défaut, le code de langue vérifie-t-il ces conditions ?
</t>
    </r>
    <r>
      <rPr>
        <sz val="10"/>
        <rFont val="Arial"/>
        <family val="2"/>
        <charset val="1"/>
      </rPr>
      <t xml:space="preserve">– Le code de langue est valide.
– Le code de langue est pertinent.</t>
    </r>
  </si>
  <si>
    <t xml:space="preserve">8.5</t>
  </si>
  <si>
    <t xml:space="preserve">Chaque page web a-t-elle un titre de page ?</t>
  </si>
  <si>
    <t xml:space="preserve">Test 8.5.1 : Chaque page web a-t-elle un titre de page (balise &lt;title&gt;) ?</t>
  </si>
  <si>
    <t xml:space="preserve">8.6</t>
  </si>
  <si>
    <t xml:space="preserve">Pour chaque page web ayant un titre de page, ce titre est-il pertinent ?</t>
  </si>
  <si>
    <t xml:space="preserve">Test 8.6.1 : Pour chaque page web ayant un titre de page (balise &lt;title&gt;), le contenu de cette balise est-il pertinent ?</t>
  </si>
  <si>
    <t xml:space="preserve">8.7</t>
  </si>
  <si>
    <t xml:space="preserve">Dans chaque page web, chaque changement de langue est-il indiqué dans le code source (hors cas particuliers) ?</t>
  </si>
  <si>
    <r>
      <rPr>
        <b val="true"/>
        <sz val="10"/>
        <rFont val="Arial"/>
        <family val="2"/>
        <charset val="1"/>
      </rPr>
      <t xml:space="preserve">Test 8.7.1 : Dans chaque page web, chaque texte écrit dans une langue différente de la langue par défaut vérifie-t-il une de ces conditions (hors cas particuliers) ?
</t>
    </r>
    <r>
      <rPr>
        <sz val="10"/>
        <rFont val="Arial"/>
        <family val="2"/>
        <charset val="1"/>
      </rPr>
      <t xml:space="preserve">– L'indication de langue est donnée sur l'élément contenant le texte (attribut lang et / ou xml:lang).
– L'indication de langue est donnée sur un des éléments parents (attribut lang et/ou xml:lang).</t>
    </r>
  </si>
  <si>
    <t xml:space="preserve">Assistant RGAA + lecture du contenu</t>
  </si>
  <si>
    <t xml:space="preserve">8.8</t>
  </si>
  <si>
    <t xml:space="preserve">Dans chaque page web, le code de langue de chaque changement de langue est-il valide et pertinent ?</t>
  </si>
  <si>
    <r>
      <rPr>
        <b val="true"/>
        <sz val="10"/>
        <color rgb="FF000000"/>
        <rFont val="Arial"/>
        <family val="2"/>
        <charset val="1"/>
      </rPr>
      <t xml:space="preserve">Test 8.8.1 : Pour chaque page web, le code de langue de chaque changement de langue vérifie-t-il ces conditions ?
</t>
    </r>
    <r>
      <rPr>
        <sz val="10"/>
        <rFont val="Arial"/>
        <family val="2"/>
        <charset val="1"/>
      </rPr>
      <t xml:space="preserve">– Le code de langue est valide.
– Le code de langue est pertinent.</t>
    </r>
  </si>
  <si>
    <t xml:space="preserve">8.9</t>
  </si>
  <si>
    <t xml:space="preserve">Dans chaque page web, les balises ne doivent pas être utilisées uniquement à des fins de présentation. Cette règle est-elle respectée ?</t>
  </si>
  <si>
    <t xml:space="preserve">Test 8.9.1 : Dans chaque page web les balises (à l'exception de &lt;div&gt;, &lt;span&gt; et &lt;table&gt;) ne doivent pas être utilisées uniquement à des fins de présentation. Cette règle est-elle respectée ?</t>
  </si>
  <si>
    <t xml:space="preserve">8.10</t>
  </si>
  <si>
    <t xml:space="preserve">Dans chaque page web, les changements du sens de lecture sont-ils signalés ?</t>
  </si>
  <si>
    <r>
      <rPr>
        <b val="true"/>
        <sz val="10"/>
        <color rgb="FF000000"/>
        <rFont val="Arial"/>
        <family val="2"/>
        <charset val="1"/>
      </rPr>
      <t xml:space="preserve">Test 8.10.1 : Dans chaque page web, chaque texte dont le sens de lecture est différent du sens de lecture par défaut est contenu dans une balise possédant un attribut dir ?
Test 8.10.2 : Dans chaque page web, chaque changement du sens de lecture (attribut dir) vérifie-t-il ces conditions ?
</t>
    </r>
    <r>
      <rPr>
        <sz val="10"/>
        <rFont val="Arial"/>
        <family val="2"/>
        <charset val="1"/>
      </rPr>
      <t xml:space="preserve">– La valeur de l'attribut dir est conforme (rtl ou ltr).
– La valeur de l'attribut dir est pertinente.</t>
    </r>
  </si>
  <si>
    <t xml:space="preserve">STRUCTURATION</t>
  </si>
  <si>
    <t xml:space="preserve">9.1</t>
  </si>
  <si>
    <t xml:space="preserve">Dans chaque page web, l’information est-elle structurée par l’utilisation appropriée de titres ?</t>
  </si>
  <si>
    <t xml:space="preserve">Test 9.1.1 : Dans chaque page web, la hiérarchie entre les titres (balise &lt;hx&gt; ou balise possédant un attribut WAI-ARIA role="heading" associé à un attribut WAI-ARIA aria-level) est-elle pertinente ?
Test 9.1.2 : Dans chaque page web, le contenu de chaque titre (balise &lt;hx&gt; ou balise possédant un attribut WAI-ARIA role="heading" associé à un attribut WAI-ARIA aria-level) est-il pertinent ?
Test 9.1.3 : Dans chaque page web, chaque passage de texte constituant un titre est-il structuré à l'aide d'une balise &lt;hx&gt; ou d'une balise possédant un attribut WAI-ARIA role="heading" associé à un attribut WAI-ARIA aria-level ?</t>
  </si>
  <si>
    <t xml:space="preserve">HeadingsMap</t>
  </si>
  <si>
    <t xml:space="preserve">9.2</t>
  </si>
  <si>
    <t xml:space="preserve">Dans chaque page web, la structure du document est-elle cohérente (hors cas particuliers) ?</t>
  </si>
  <si>
    <r>
      <rPr>
        <b val="true"/>
        <sz val="10"/>
        <color rgb="FF000000"/>
        <rFont val="Arial"/>
        <family val="2"/>
        <charset val="1"/>
      </rPr>
      <t xml:space="preserve">Test 9.2.1 : Dans chaque page web, la structure du document vérifie-t-elle ces conditions (hors cas particuliers) ?
</t>
    </r>
    <r>
      <rPr>
        <sz val="10"/>
        <rFont val="Arial"/>
        <family val="2"/>
        <charset val="1"/>
      </rPr>
      <t xml:space="preserve">– La zone d'en-tête de la page est structurée via une balise &lt;header&gt;.
– Les zones de navigation principales et secondaires sont structurées via une balise &lt;nav&gt;.
– La balise &lt;nav&gt; est réservée à la structuration des zones de navigation principales et secondaires.
– La zone de contenu principal est structurée via une balise &lt;main&gt;.
– La structure du document utilise une balise &lt;main&gt; visible unique.
– La zone de pied de page est structurée via une balise &lt;footer&gt;.</t>
    </r>
  </si>
  <si>
    <t xml:space="preserve">9.3</t>
  </si>
  <si>
    <t xml:space="preserve">Dans chaque page web, chaque liste est-elle correctement structurée ?</t>
  </si>
  <si>
    <r>
      <rPr>
        <b val="true"/>
        <sz val="10"/>
        <color rgb="FF000000"/>
        <rFont val="Arial"/>
        <family val="2"/>
        <charset val="1"/>
      </rPr>
      <t xml:space="preserve">Test 9.3.1 : Dans chaque page web, les informations regroupées visuellement sous forme de liste non ordonnée vérifient-elles une de ces conditions ?
</t>
    </r>
    <r>
      <rPr>
        <sz val="10"/>
        <rFont val="Arial"/>
        <family val="2"/>
        <charset val="1"/>
      </rPr>
      <t xml:space="preserve">– La liste utilise les balises HTML &lt;ul&gt; et &lt;li&gt;.
– La liste utilise les attributs WAI-ARIA role="list" et role="listitem".
</t>
    </r>
    <r>
      <rPr>
        <b val="true"/>
        <sz val="10"/>
        <color rgb="FF000000"/>
        <rFont val="Arial"/>
        <family val="2"/>
        <charset val="1"/>
      </rPr>
      <t xml:space="preserve">
</t>
    </r>
    <r>
      <rPr>
        <b val="true"/>
        <sz val="10"/>
        <rFont val="Arial"/>
        <family val="2"/>
        <charset val="1"/>
      </rPr>
      <t xml:space="preserve">Test 9.3.2 : Dans chaque page web, les informations regroupées visuellement sous forme de liste ordonnée vérifient-elles une de ces conditions ?
</t>
    </r>
    <r>
      <rPr>
        <sz val="10"/>
        <rFont val="Arial"/>
        <family val="2"/>
        <charset val="1"/>
      </rPr>
      <t xml:space="preserve">– La liste utilise les balises HTML &lt;ol&gt; et &lt;li&gt;.
– La liste utilise les attributs WAI-ARIA role="list" et role="listitem".
</t>
    </r>
    <r>
      <rPr>
        <b val="true"/>
        <sz val="10"/>
        <color rgb="FF000000"/>
        <rFont val="Arial"/>
        <family val="2"/>
        <charset val="1"/>
      </rPr>
      <t xml:space="preserve">
</t>
    </r>
    <r>
      <rPr>
        <b val="true"/>
        <sz val="10"/>
        <rFont val="Arial"/>
        <family val="2"/>
        <charset val="1"/>
      </rPr>
      <t xml:space="preserve">Test 9.3.3 : Dans chaque page web, les informations regroupées sous forme de liste de description utilisent-elles les balises &lt;dl&gt; et &lt;dt&gt; / &lt;dd&gt; ? </t>
    </r>
  </si>
  <si>
    <t xml:space="preserve">9.4</t>
  </si>
  <si>
    <t xml:space="preserve">Dans chaque page web, chaque citation est-elle correctement indiquée ?</t>
  </si>
  <si>
    <t xml:space="preserve">Test 9.4.1 : Dans chaque page web, chaque citation courte utilise-t-elle une balise &lt;q&gt; ?
Test 9.4.2 : Dans chaque page web, chaque bloc de citation utilise-t-il une balise &lt;blockquote&gt; ?</t>
  </si>
  <si>
    <t xml:space="preserve">PRÉSENTATION</t>
  </si>
  <si>
    <t xml:space="preserve">10.1</t>
  </si>
  <si>
    <t xml:space="preserve">Dans le site web, des feuilles de styles sont-elles utilisées pour contrôler la présentation de l’information ?</t>
  </si>
  <si>
    <r>
      <rPr>
        <b val="true"/>
        <sz val="10"/>
        <color rgb="FF000000"/>
        <rFont val="Arial"/>
        <family val="2"/>
        <charset val="1"/>
      </rPr>
      <t xml:space="preserve">Test 10.1.1 : Dans chaque page web, les balises servant à la présentation de l'information ne doivent pas être présentes dans le code source généré des pages. Cette règle est-elle respectée ?
Test 10.1.2 : Dans chaque page web, les attributs servant à la présentation de l'information ne doivent pas être présents dans le code source généré des pages. Cette règle est-elle respectée ?
Test 10.1.3 : Dans chaque page web, l'utilisation des espaces vérifie-t-elle ces conditions ?
</t>
    </r>
    <r>
      <rPr>
        <sz val="10"/>
        <rFont val="Arial"/>
        <family val="2"/>
        <charset val="1"/>
      </rPr>
      <t xml:space="preserve">– Les espaces ne sont pas utilisées pour séparer les lettres d'un mot.
– Les espaces ne sont pas utilisées pour simuler des tableaux.
– Les espaces ne sont pas utilisées pour simuler des colonnes de texte.</t>
    </r>
  </si>
  <si>
    <t xml:space="preserve">10.2</t>
  </si>
  <si>
    <t xml:space="preserve">Dans chaque page web, le contenu visible porteur d’information reste-t-il présent lorsque les feuilles de styles sont désactivées ?</t>
  </si>
  <si>
    <t xml:space="preserve">Test 10.2.1 : Dans chaque page web, l'information reste-t-elle présente lorsque les feuilles de style sont désactivées ?</t>
  </si>
  <si>
    <t xml:space="preserve">Assistant RGAA ou Web Developer toolbar - Comparaison entre 2 onglets</t>
  </si>
  <si>
    <t xml:space="preserve">10.3</t>
  </si>
  <si>
    <t xml:space="preserve">Dans chaque page web, l’information reste-t-elle compréhensible lorsque les feuilles de styles sont désactivées ?</t>
  </si>
  <si>
    <t xml:space="preserve">Test 10.3.1 : Dans chaque page web, l'information reste-t-elle compréhensible lorsque les feuilles de style sont désactivées ?</t>
  </si>
  <si>
    <t xml:space="preserve">10.4</t>
  </si>
  <si>
    <t xml:space="preserve">Dans chaque page web, le texte reste-t-il lisible lorsque la taille des caractères est augmentée jusqu’à 200%, au moins (hors cas particuliers) ?</t>
  </si>
  <si>
    <r>
      <rPr>
        <b val="true"/>
        <sz val="10"/>
        <color rgb="FF000000"/>
        <rFont val="Arial"/>
        <family val="2"/>
        <charset val="1"/>
      </rPr>
      <t xml:space="preserve">Test 10.4.1 : Dans chaque page web, l'augmentation de la taille des caractères jusqu'à 200 %, au moins, ne doit pas provoquer de perte d'information. Cette règle est-elle respectée selon une de ces conditions (hors cas particuliers) ?
</t>
    </r>
    <r>
      <rPr>
        <sz val="10"/>
        <color rgb="FF000000"/>
        <rFont val="Arial"/>
        <family val="2"/>
        <charset val="1"/>
      </rPr>
      <t xml:space="preserve">– Lors de l'utilisation de la fonction d'agrandissement du texte du navigateur.
– Lors de l'utilisation des fonctions de zoom graphique du navigateur.
– Lors de l'utilisation d'un composant d'interface propre au site permettant d'agrandir le texte ou de zoomer.
</t>
    </r>
    <r>
      <rPr>
        <b val="true"/>
        <sz val="10"/>
        <color rgb="FF000000"/>
        <rFont val="Arial"/>
        <family val="2"/>
        <charset val="1"/>
      </rPr>
      <t xml:space="preserve">
Test 10.4.2 : Dans chaque page web, l'augmentation de la taille des caractères jusqu'à 200 %, au moins, doit être possible pour l’ensemble du texte dans la page. Cette règle est-elle respectée selon une de ces conditions (hors cas particuliers) ?
</t>
    </r>
    <r>
      <rPr>
        <sz val="10"/>
        <color rgb="FF000000"/>
        <rFont val="Arial"/>
        <family val="2"/>
        <charset val="1"/>
      </rPr>
      <t xml:space="preserve">– Lors de l'utilisation de la fonction d'agrandissement du texte du navigateur.
– Lors de l'utilisation des fonctions de zoom graphique du navigateur.
– Lors de l'utilisation d'un composant d'interface propre au site permettant d'agrandir le texte ou de zoomer.</t>
    </r>
  </si>
  <si>
    <t xml:space="preserve">Zoom navigateur - Comparaison entre 2 onglets</t>
  </si>
  <si>
    <t xml:space="preserve">10.5</t>
  </si>
  <si>
    <t xml:space="preserve">Dans chaque page web, les déclarations CSS de couleurs de fond d’élément et de police sont-elles correctement utilisées ?</t>
  </si>
  <si>
    <t xml:space="preserve">Test 10.5.1 : Dans chaque page web, chaque déclaration CSS de couleurs de police (color), d'un élément susceptible de contenir du texte, est-elle accompagnée d'une déclaration de couleur de fond (background, background-color), au moins, héritée d'un parent ?
Test 10.5.2 : Dans chaque page web, chaque déclaration de couleur de fond (background, background-color), d'un élément susceptible de contenir du texte, est-elle accompagnée d'une déclaration de couleur de police (color) au moins, héritée d'un parent ?
Test 10.5.3 : Dans chaque page web, chaque utilisation d'une image pour créer une couleur de fond d'un élément susceptible de contenir du texte, via CSS (background, background-image), est-elle accompagnée d'une déclaration de couleur de fond (background, background-color), au moins, héritée d'un parent ?</t>
  </si>
  <si>
    <t xml:space="preserve">Inspecteur navigateur (voire paramètres de couleurs de texte et fond par défaut du navigateur)</t>
  </si>
  <si>
    <t xml:space="preserve">10.6</t>
  </si>
  <si>
    <t xml:space="preserve">Dans chaque page web, chaque lien dont la nature n’est pas évidente est-il visible par rapport au texte environnant ?</t>
  </si>
  <si>
    <r>
      <rPr>
        <b val="true"/>
        <sz val="10"/>
        <color rgb="FF000000"/>
        <rFont val="Arial"/>
        <family val="2"/>
        <charset val="1"/>
      </rPr>
      <t xml:space="preserve">Test 10.6.1 : Dans chaque page web, chaque lien texte signalé uniquement par la couleur, et dont la nature n'est pas évidente, vérifie-t-il ces conditions ?
</t>
    </r>
    <r>
      <rPr>
        <sz val="10"/>
        <rFont val="Arial"/>
        <family val="2"/>
        <charset val="1"/>
      </rPr>
      <t xml:space="preserve">– La couleur du lien à un rapport de contraste supérieur ou égal à 3:1 par rapport au texte environnant.
– Le lien dispose d'une indication visuelle au survol autre qu'un changement de couleur.
– Le lien dispose d'une indication visuelle au focus autre qu'un changement de couleur.</t>
    </r>
  </si>
  <si>
    <t xml:space="preserve">Assistant RGAA + The Contrast Triangle</t>
  </si>
  <si>
    <t xml:space="preserve">10.7</t>
  </si>
  <si>
    <t xml:space="preserve">Dans chaque page web, pour chaque élément recevant le focus, la prise de focus est-elle visible ?</t>
  </si>
  <si>
    <r>
      <rPr>
        <b val="true"/>
        <sz val="10"/>
        <color rgb="FF000000"/>
        <rFont val="Arial"/>
        <family val="2"/>
        <charset val="1"/>
      </rPr>
      <t xml:space="preserve">Test 10.7.1 : Pour chaque élément recevant le focus, la prise de focus vérifie-t-elle une de ces conditions ?
–</t>
    </r>
    <r>
      <rPr>
        <sz val="10"/>
        <rFont val="Arial"/>
        <family val="2"/>
        <charset val="1"/>
      </rPr>
      <t xml:space="preserve"> Le style du focus natif du navigateur n'est pas supprimé ou dégradé.
– Un style du focus défini par l'auteur est visible.</t>
    </r>
  </si>
  <si>
    <t xml:space="preserve">Firefox + Clavier</t>
  </si>
  <si>
    <t xml:space="preserve">10.8</t>
  </si>
  <si>
    <t xml:space="preserve">Pour chaque page web, les contenus cachés ont-ils vocation à être ignorés par les technologies d’assistance ?</t>
  </si>
  <si>
    <r>
      <rPr>
        <b val="true"/>
        <sz val="10"/>
        <rFont val="Arial"/>
        <family val="2"/>
        <charset val="1"/>
      </rPr>
      <t xml:space="preserve">Test 10.8.1 : Dans chaque page web, chaque contenu caché vérifie-t-il une de ces conditions ?
</t>
    </r>
    <r>
      <rPr>
        <sz val="10"/>
        <rFont val="Arial"/>
        <family val="2"/>
        <charset val="1"/>
      </rPr>
      <t xml:space="preserve">– Le contenu caché a vocation à être ignoré par les technologies d'assistance.
– Le contenu caché n’a pas vocation à être ignoré par les technologies d’assistances et est rendu restituable par les technologies d'assistance suite à une action de l'utilisateur réalisable au clavier ou par tout dispositif de pointage sur un élément précédent le contenu caché ou suite à un repositionnement du focus dessus.</t>
    </r>
  </si>
  <si>
    <t xml:space="preserve">10.9</t>
  </si>
  <si>
    <t xml:space="preserve">Dans chaque page web, l’information ne doit pas être donnée uniquement par la forme, taille ou position. Cette règle est-elle respectée ?</t>
  </si>
  <si>
    <t xml:space="preserve">Test 10.9.1 : Dans chaque page web, pour chaque texte ou ensemble de textes, l'information ne doit pas être donnée uniquement par la forme, taille ou position. Cette règle est-elle respectée ?
Test 10.9.2 : Dans chaque page web, pour chaque image ou ensemble d'images, l'information ne doit pas être donnée uniquement par la forme, taille ou position. Cette règle est-elle respectée ?
Test 10.9.3 : Dans chaque page web, pour chaque média temporel, l'information ne doit pas être donnée uniquement par la forme, taille ou position. Cette règle est-elle respectée ?
Test 10.9.4 : Dans chaque page web, pour chaque média non temporel, l'information ne doit pas être donnée uniquement par la forme, taille ou position. Cette règle est-elle respectée ?</t>
  </si>
  <si>
    <t xml:space="preserve">Vérification manuelle + lecture du contenu</t>
  </si>
  <si>
    <t xml:space="preserve">10.10</t>
  </si>
  <si>
    <t xml:space="preserve">Dans chaque page web, l’information ne doit pas être donnée par la forme, taille ou position uniquement. Cette règle est-elle implémentée de façon pertinente ?</t>
  </si>
  <si>
    <t xml:space="preserve">Test 10.10.1 : Dans chaque page web, pour chaque texte ou ensemble de textes, l'information ne doit pas être donnée uniquement par la forme, taille ou position. Cette règle est-elle implémentée de façon pertinente ?
Test 10.10.2 : Dans chaque page web, pour chaque image ou ensemble d'images, l'information ne doit pas être donnée par la forme, taille ou position uniquement. Cette règle est-elle implémentée de façon pertinente ?
Test 10.10.3 : Dans chaque page web, pour chaque média temporel, l'information ne doit pas être donnée par la forme, taille ou position uniquement. Cette règle est-elle implémentée de façon pertinente ?
Test 10.10.4 : Dans chaque page web, pour chaque média non temporel, l'information ne doit pas être donnée par la forme, taille ou position uniquement. Cette règle est-elle implémentée de façon pertinente ?</t>
  </si>
  <si>
    <t xml:space="preserve">10.11</t>
  </si>
  <si>
    <t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t>
  </si>
  <si>
    <t xml:space="preserve">Test 10.11.1 : Pour chaque page web, lorsque le contenu dont le sens de lecture est horizontal est affiché dans une fenêtre réduite à une largeur de 320px, l'ensemble des informations et des fonctionnalités sont-elles disponibles sans aucun défilement horizontal (hors cas particuliers) ?
Test 10.11.2 : Pour chaque page web, lorsque le contenu dont le sens de lecture est vertical est affiché dans une fenêtre réduite à une hauteur de 256px, l'ensemble des informations et des fonctionnalités sont-elles disponibles sans aucun défilement vertical (hors cas particuliers) ?</t>
  </si>
  <si>
    <t xml:space="preserve">Vue adaptative du navigateur - Comparaison entre 2 onglets</t>
  </si>
  <si>
    <t xml:space="preserve">10.12</t>
  </si>
  <si>
    <t xml:space="preserve">Dans chaque page web, les propriétés d’espacement du texte peuvent-elles être redéfinies par l’utilisateur sans perte de contenu ou de fonctionnalité (hors cas particuliers) ?</t>
  </si>
  <si>
    <r>
      <rPr>
        <b val="true"/>
        <sz val="10"/>
        <color rgb="FF000000"/>
        <rFont val="Arial"/>
        <family val="2"/>
        <charset val="1"/>
      </rPr>
      <t xml:space="preserve">Test 10.12.1 : Dans chaque page web, le texte reste-t-il lisible lorsque l'affichage est modifié selon ces conditions (hors cas particuliers) ?
</t>
    </r>
    <r>
      <rPr>
        <sz val="10"/>
        <rFont val="Arial"/>
        <family val="2"/>
        <charset val="1"/>
      </rPr>
      <t xml:space="preserve">– L'espacement entre les lignes (line-height) est augmenté jusqu'à 1,5 fois la taille de la police ;
– L'espacement suivant les paragraphes (balise &lt;p&gt;) est augmenté jusqu'à 2 fois la taille de la police ;
– L'espacement des lettres (letter-spacing) est augmenté jusqu'à 0,12 fois la taille de la police ;
– L'espacement des mots (word-spacing) est augmenté jusqu'à 0,16 fois la taille de la police.</t>
    </r>
  </si>
  <si>
    <t xml:space="preserve">Stylus (avec feuille de style pour tester l'espacement des caractères)</t>
  </si>
  <si>
    <t xml:space="preserve">10.13</t>
  </si>
  <si>
    <t xml:space="preserve">Dans chaque page web, les contenus additionnels apparaissant à la prise de focus ou au survol d’un composant d’interface sont-ils contrôlables par l’utilisateur (hors cas particuliers) ?</t>
  </si>
  <si>
    <r>
      <rPr>
        <b val="true"/>
        <sz val="10"/>
        <color rgb="FF000000"/>
        <rFont val="Arial"/>
        <family val="2"/>
        <charset val="1"/>
      </rPr>
      <t xml:space="preserve">Test 10.13.1 : Chaque contenu additionnel devenant visible à la prise de focus ou au survol d'un composant d'interface peut-il être masqué par une action utilisateur sans déplacer le focus ou le pointeur de la souris (hors cas particuliers) ?
Test 10.13.2 : Chaque contenu additionnel qui apparaît au survol d'un composant d'interface peut-il être survolé par le pointeur de la souris sans disparaître (hors cas particuliers) ?
Test 10.13.3 : Chaque contenu additionnel qui apparaît à la prise de focus ou au survol d'un composant d'interface vérifie-t-il une de ces conditions (hors cas particuliers) ?
</t>
    </r>
    <r>
      <rPr>
        <sz val="10"/>
        <rFont val="Arial"/>
        <family val="2"/>
        <charset val="1"/>
      </rPr>
      <t xml:space="preserve">– Le contenu additionnel reste visible jusqu'à ce que l'utilisateur retire le pointeur souris ou le focus du contenu additionnel et du composant d'interface ayant déclenché son apparition.
– Le contenu additionnel reste visible jusqu'à ce que l'utilisateur déclenche une action masquant ce contenu sans déplacer le focus ou le pointeur souris du composant d'interface ayant déclenché son apparition.
– Le contenu additionnel reste visible jusqu'à ce qu'il ne soit plus valide.</t>
    </r>
  </si>
  <si>
    <t xml:space="preserve">Vérification manuelle + Souris + Clavier</t>
  </si>
  <si>
    <t xml:space="preserve">10.14</t>
  </si>
  <si>
    <t xml:space="preserve">Dans chaque page web, les contenus additionnels apparaissant via les styles CSS uniquement peuvent-ils être rendus visibles au clavier et par tout dispositif de pointage ?</t>
  </si>
  <si>
    <r>
      <rPr>
        <b val="true"/>
        <sz val="10"/>
        <color rgb="FF000000"/>
        <rFont val="Arial"/>
        <family val="2"/>
        <charset val="1"/>
      </rPr>
      <t xml:space="preserve">Test 10.14.1 : Dans chaque page web, les contenus additionnels apparaissant au survol d'un composant d'interface via les styles CSS respectent-ils si nécessaire une de ces conditions ?
</t>
    </r>
    <r>
      <rPr>
        <sz val="10"/>
        <rFont val="Arial"/>
        <family val="2"/>
        <charset val="1"/>
      </rPr>
      <t xml:space="preserve">– Les contenus additionnels apparaissent également à l'activation du composant via le clavier et tout dispositif de pointage.
– Les contenus additionnels apparaissent également à la prise de focus du composant.
– Les contenus additionnels apparaissent également par le biais de l'activation ou de la prise de focus d'un autre composant.
</t>
    </r>
    <r>
      <rPr>
        <b val="true"/>
        <sz val="10"/>
        <color rgb="FF000000"/>
        <rFont val="Arial"/>
        <family val="2"/>
        <charset val="1"/>
      </rPr>
      <t xml:space="preserve">
</t>
    </r>
    <r>
      <rPr>
        <b val="true"/>
        <sz val="10"/>
        <rFont val="Arial"/>
        <family val="2"/>
        <charset val="1"/>
      </rPr>
      <t xml:space="preserve">Test 10.14.2 : Dans chaque page web, les contenus additionnels apparaissant au focus d'un composant d'interface via les styles CSS respectent-ils si nécessaire une de ces conditions ?
</t>
    </r>
    <r>
      <rPr>
        <sz val="10"/>
        <rFont val="Arial"/>
        <family val="2"/>
        <charset val="1"/>
      </rPr>
      <t xml:space="preserve">– Les contenus additionnels apparaissent également à l'activation du composant via le clavier et tout dispositif de pointage.
– Les contenus additionnels apparaissent également au survol du composant.
– Les contenus additionnels apparaissent également par le biais de l'activation ou du survol d'un autre composant.</t>
    </r>
  </si>
  <si>
    <t xml:space="preserve">FORMULAIRES</t>
  </si>
  <si>
    <t xml:space="preserve">11.1</t>
  </si>
  <si>
    <t xml:space="preserve">Chaque champ de formulaire a-t-il une étiquette ?</t>
  </si>
  <si>
    <r>
      <rPr>
        <b val="true"/>
        <sz val="10"/>
        <color rgb="FF000000"/>
        <rFont val="Arial"/>
        <family val="2"/>
        <charset val="1"/>
      </rPr>
      <t xml:space="preserve">Test 11.1.1 : Chaque champ de formulaire vérifie-t-il une de ces conditions ?
</t>
    </r>
    <r>
      <rPr>
        <sz val="10"/>
        <color rgb="FF000000"/>
        <rFont val="Arial"/>
        <family val="2"/>
        <charset val="1"/>
      </rPr>
      <t xml:space="preserve">– Le champ de formulaire possède un attribut WAI-ARIA aria-labelledby référençant un passage de texte identifié.
– Le champ de formulaire possède un attribut WAI-ARIA aria-label.
– Une balise &lt;label&gt; ayant un attribut for est associée au champ de formulaire.
– Le champ de formulaire possède un attribut title.
– Un bouton adjacent au champ de formulaire lui fournit une étiquette visible et un élément &lt;label&gt; visuellement caché ou un attribut WAI-ARIA aria-label, aria-labelledby ou title lui fournit un nom accessible.
</t>
    </r>
    <r>
      <rPr>
        <b val="true"/>
        <sz val="10"/>
        <color rgb="FF000000"/>
        <rFont val="Arial"/>
        <family val="2"/>
        <charset val="1"/>
      </rPr>
      <t xml:space="preserve">Test 11.1.2 : Chaque champ de formulaire associé à une balise &lt;label&gt; ayant un attribut for, vérifie-t-il ces conditions ?
</t>
    </r>
    <r>
      <rPr>
        <sz val="10"/>
        <color rgb="FF000000"/>
        <rFont val="Arial"/>
        <family val="2"/>
        <charset val="1"/>
      </rPr>
      <t xml:space="preserve">– Le champ de formulaire possède un attribut id.
– La valeur de l'attribut for est égale à la valeur de l'attribut id du champ de formulaire associé.
</t>
    </r>
    <r>
      <rPr>
        <b val="true"/>
        <sz val="10"/>
        <color rgb="FF000000"/>
        <rFont val="Arial"/>
        <family val="2"/>
        <charset val="1"/>
      </rPr>
      <t xml:space="preserve">Test 11.1.3 : Chaque champ de formulaire ayant une étiquette dont le contenu n'est pas visible ou à proximité (masqué, aria-label) ou qui n’est pas accolé au champ (aria-labelledby), vérifie-t-il une de ses conditions ?
</t>
    </r>
    <r>
      <rPr>
        <sz val="10"/>
        <color rgb="FF000000"/>
        <rFont val="Arial"/>
        <family val="2"/>
        <charset val="1"/>
      </rPr>
      <t xml:space="preserve">– Le champ de formulaire possède un attribut title dont le contenu permet de comprendre la nature de la saisie attendue.
– Le champ de formulaire est accompagné d'un passage de texte accolé au champ qui devient visible à la prise de focus permettant de comprendre la nature de la saisie attendue.
– Le champ de formulaire est accompagné d'un passage de texte visible accolé au champ permettant de comprendre la nature de la saisie attendue.</t>
    </r>
  </si>
  <si>
    <t xml:space="preserve">11.2</t>
  </si>
  <si>
    <t xml:space="preserve">Chaque étiquette associée à un champ de formulaire est-elle pertinente (hors cas particuliers) ?</t>
  </si>
  <si>
    <r>
      <rPr>
        <b val="true"/>
        <sz val="10"/>
        <color rgb="FF000000"/>
        <rFont val="Arial"/>
        <family val="2"/>
        <charset val="1"/>
      </rPr>
      <t xml:space="preserve">Test 11.2.1 : Chaque balise &lt;label&gt; permet-elle de connaître la fonction exacte du champ de formulaire auquel elle est associée ?
Test 11.2.2 : Chaque attribut title permet-il de connaître la fonction exacte du champ de formulaire auquel il est associé ?
Test 11.2.3 : Chaque étiquette implémentée via l'attribut WAI-ARIA aria-label permet-elle de connaître la fonction exacte du champ de formulaire auquel elle est associée ?
Test 11.2.4 : Chaque passage de texte associé via l'attribut WAI-ARIA aria-labelledby permet-il de connaître la fonction exacte du champ de formulaire auquel il est associé ?
Test 11.2.5 : Chaque champ de formulaire ayant un intitulé visible vérifie-t-il ces conditions (hors cas particuliers) ?
</t>
    </r>
    <r>
      <rPr>
        <sz val="10"/>
        <rFont val="Arial"/>
        <family val="2"/>
        <charset val="1"/>
      </rPr>
      <t xml:space="preserve">– S'il est présent, le contenu de l'attribut WAI-ARIA aria-label du champ de formulaire contient au moins l'intitulé visible.
– S'il est présent, le passage de texte lié au champ de formulaire via un attribut WAI-ARIA aria-labelledby contient au moins l'intitulé visible.
– S'il est présent, le contenu de l'attribut title du champ de formulaire contient au moins l'intitulé visible.
– S'il est présent le contenu de la balise &lt;label&gt; associé au champ de formulaire contient au moins l'intitulé visible.
</t>
    </r>
    <r>
      <rPr>
        <b val="true"/>
        <sz val="10"/>
        <color rgb="FF000000"/>
        <rFont val="Arial"/>
        <family val="2"/>
        <charset val="1"/>
      </rPr>
      <t xml:space="preserve">
</t>
    </r>
    <r>
      <rPr>
        <b val="true"/>
        <sz val="10"/>
        <rFont val="Arial"/>
        <family val="2"/>
        <charset val="1"/>
      </rPr>
      <t xml:space="preserve">Test 11.2.6 : Chaque bouton adjacent au champ de formulaire qui fournit une étiquette visible permet-il de connaître la fonction exacte du champ de formulaire auquel il est associé ?</t>
    </r>
  </si>
  <si>
    <t xml:space="preserve">11.3</t>
  </si>
  <si>
    <t xml:space="preserve">Dans chaque formulaire, chaque étiquette associée à un champ de formulaire ayant la même fonction et répété plusieurs fois dans une même page ou dans un ensemble de pages est-elle cohérente ?</t>
  </si>
  <si>
    <t xml:space="preserve">Test 11.3.1 : Chaque étiquette associée à un champ de formulaire ayant la même fonction et répétée plusieurs fois dans une même page est-elle cohérente ?
Test 11.3.2 : Chaque étiquette associée à un champ de formulaire ayant la même fonction et répétée dans un ensemble de pages est-elle cohérente ?</t>
  </si>
  <si>
    <t xml:space="preserve">11.4</t>
  </si>
  <si>
    <t xml:space="preserve">Dans chaque formulaire, chaque étiquette de champ et son champ associé sont-ils accolés (hors cas particuliers) ?</t>
  </si>
  <si>
    <r>
      <rPr>
        <b val="true"/>
        <sz val="10"/>
        <color rgb="FF000000"/>
        <rFont val="Arial"/>
        <family val="2"/>
        <charset val="1"/>
      </rPr>
      <t xml:space="preserve">Test 11.4.1 : Chaque étiquette de champ et son champ associé sont-ils accolés ?
Test 11.4.2 : Chaque étiquette accolée à un champ (à l'exception des case à cocher, bouton radio ou balise ayant un attribut WAI-ARIA role="checkbox", role="radio" ou role="switch"), vérifie-t-elle ces conditions (hors cas particuliers) ?
</t>
    </r>
    <r>
      <rPr>
        <sz val="10"/>
        <color rgb="FF000000"/>
        <rFont val="Arial"/>
        <family val="2"/>
        <charset val="1"/>
      </rPr>
      <t xml:space="preserve">– L'étiquette est visuellement accolée immédiatement au-dessus ou à gauche du champ de formulaire lorsque le sens de lecture de la langue de l'étiquette est de gauche à droite.
– L'étiquette est visuellement accolée immédiatement au-dessus ou à droite du champ de formulaire lorsque le sens de lecture de la langue de l'étiquette est de droite à gauche.
</t>
    </r>
    <r>
      <rPr>
        <b val="true"/>
        <sz val="10"/>
        <color rgb="FF000000"/>
        <rFont val="Arial"/>
        <family val="2"/>
        <charset val="1"/>
      </rPr>
      <t xml:space="preserve">
Test 11.4.3 : Chaque étiquette accolée à un champ de type checkbox ou radio ou à une balise ayant un attribut WAI-ARIA role="checkbox", role="radio" ou role="switch", vérifie-t-elle ces conditions (hors cas particuliers) ?
</t>
    </r>
    <r>
      <rPr>
        <sz val="10"/>
        <color rgb="FF000000"/>
        <rFont val="Arial"/>
        <family val="2"/>
        <charset val="1"/>
      </rPr>
      <t xml:space="preserve">– L’étiquette est visuellement accolée immédiatement au-dessous ou à droite du champ de formulaire lorsque le sens de lecture de la langue de l’étiquette est de gauche à droite.
– L’étiquette est visuellement accolée immédiatement au-dessous ou à gauche du champ de formulaire lorsque le sens de lecture de la langue de l’étiquette est de droite à gauche.</t>
    </r>
  </si>
  <si>
    <t xml:space="preserve">11.5</t>
  </si>
  <si>
    <t xml:space="preserve">Dans chaque formulaire, les champs de même nature sont-ils regroupés, si nécessaire ?</t>
  </si>
  <si>
    <r>
      <rPr>
        <b val="true"/>
        <sz val="10"/>
        <color rgb="FF000000"/>
        <rFont val="Arial"/>
        <family val="2"/>
        <charset val="1"/>
      </rPr>
      <t xml:space="preserve">Test 11.5.1 : Les champs de même nature vérifient-ils l'une de ces conditions, si nécessaire ?
</t>
    </r>
    <r>
      <rPr>
        <sz val="10"/>
        <rFont val="Arial"/>
        <family val="2"/>
        <charset val="1"/>
      </rPr>
      <t xml:space="preserve">– Les champs de même nature sont regroupés dans une balise &lt;fieldset&gt;.
– Les champs de même nature sont regroupés dans une balise possédant un attribut WAI-ARIA role="group".
– Les champs de même nature de type radio (&lt;input type="radio"&gt; ou balises possédant un attribut WAI-ARIA role="radio") sont regroupés dans une balise possédant un attribut WAI-ARIA role="radiogroup" ou role="group".</t>
    </r>
  </si>
  <si>
    <t xml:space="preserve">11.6</t>
  </si>
  <si>
    <t xml:space="preserve">Dans chaque formulaire, chaque regroupement de champs de même nature a-t-il une légende ?</t>
  </si>
  <si>
    <t xml:space="preserve">Test 11.6.1 : Chaque regroupement de champs de même nature possède-t-il une légende ?</t>
  </si>
  <si>
    <t xml:space="preserve">11.7</t>
  </si>
  <si>
    <t xml:space="preserve">Dans chaque formulaire, chaque légende associée à un regroupement de champs de même nature est-elle pertinente ?</t>
  </si>
  <si>
    <t xml:space="preserve">Test 11.7.1 : Chaque légende associée à un regroupement de champs de même nature est-elle pertinente ?</t>
  </si>
  <si>
    <t xml:space="preserve">11.8</t>
  </si>
  <si>
    <t xml:space="preserve">Dans chaque formulaire, les items de même nature d’une liste de choix sont-ils regroupées de manière pertinente ?</t>
  </si>
  <si>
    <t xml:space="preserve">Test 11.8.1 : Pour chaque balise &lt;select&gt;, les items de même nature d'une liste de choix sont-ils regroupés avec une balise &lt;optgroup&gt;, si nécessaire ?
Test 11.8.2 : Dans chaque balise &lt;select&gt;, chaque balise &lt;optgroup&gt; possède-t-elle un attribut label ?
Test 11.8.3 : Pour chaque balise &lt;optgroup&gt; ayant un attribut label, le contenu de l'attribut label est-il pertinent ?</t>
  </si>
  <si>
    <t xml:space="preserve">11.9</t>
  </si>
  <si>
    <t xml:space="preserve">Dans chaque formulaire, l’intitulé de chaque bouton est-il pertinent (hors cas particuliers) ?</t>
  </si>
  <si>
    <r>
      <rPr>
        <b val="true"/>
        <sz val="10"/>
        <rFont val="Arial"/>
        <family val="2"/>
        <charset val="1"/>
      </rPr>
      <t xml:space="preserve">Test 11.9.1 : L'intitulé de chaque bouton est-il pertinent ?
</t>
    </r>
    <r>
      <rPr>
        <sz val="10"/>
        <rFont val="Arial"/>
        <family val="2"/>
        <charset val="1"/>
      </rPr>
      <t xml:space="preserve">– S'il est présent, le contenu de l'attribut WAI-ARIA aria-label est pertinent.
– S'il est présent, le passage de texte lié au bouton via un attribut WAI-ARIA aria-labelledby est pertinent.
– S'il est présent, le contenu de l'attribut value d'une balise &lt;input&gt; de type submit, reset ou button est pertinent.
– S'il est présent, le contenu de la balise &lt;button&gt; est pertinent.
– S'il est présent, le contenu de l'attribut alt d'une balise &lt;input&gt; de type image est pertinent.
– S'il est présent, le contenu de l'attribut title est pertinent.
</t>
    </r>
    <r>
      <rPr>
        <sz val="10"/>
        <color rgb="FF000000"/>
        <rFont val="Arial"/>
        <family val="2"/>
        <charset val="1"/>
      </rPr>
      <t xml:space="preserve">
</t>
    </r>
    <r>
      <rPr>
        <b val="true"/>
        <sz val="10"/>
        <rFont val="Arial"/>
        <family val="2"/>
        <charset val="1"/>
      </rPr>
      <t xml:space="preserve">Test 11.9.2 : Chaque bouton affichant un intitulé visible vérifie-t-il ces conditions (hors cas particuliers) ?
</t>
    </r>
    <r>
      <rPr>
        <sz val="10"/>
        <rFont val="Arial"/>
        <family val="2"/>
        <charset val="1"/>
      </rPr>
      <t xml:space="preserve">– S'il est présent, le contenu de l'attribut WAI-ARIA aria-label contient au moins l'intitulé visible.
– S'il est présent, le passage de texte lié au bouton via un attribut WAI-ARIA aria-labelledby contient au moins l'intitulé visible.
– S'il est présent, le contenu de l'attribut value d'une balise &lt;input&gt; de type submit, reset ou button contient au moins l'intitulé visible.
– S'il est présent, le contenu de la balise &lt;button&gt; contient au moins l'intitulé visible.
– S'il est présent, le contenu de l'attribut alt d'une balise &lt;input&gt; de type image contient au moins l'intitulé visible.
– S'il est présent, le contenu de l'attribut title contient au moins l'intitulé visible.</t>
    </r>
  </si>
  <si>
    <t xml:space="preserve">11.10</t>
  </si>
  <si>
    <t xml:space="preserve">Dans chaque formulaire, le contrôle de saisie est-il utilisé de manière pertinente (hors cas particuliers) ?</t>
  </si>
  <si>
    <r>
      <rPr>
        <b val="true"/>
        <sz val="10"/>
        <color rgb="FF000000"/>
        <rFont val="Arial"/>
        <family val="2"/>
        <charset val="1"/>
      </rPr>
      <t xml:space="preserve">Test 11.10.1 : Les indications du caractère obligatoire de la saisie des champs vérifient-elles une de ces conditions (hors cas particuliers) ?
</t>
    </r>
    <r>
      <rPr>
        <sz val="10"/>
        <color rgb="FF000000"/>
        <rFont val="Arial"/>
        <family val="2"/>
        <charset val="1"/>
      </rPr>
      <t xml:space="preserve">– Une indication de champ obligatoire est visible et permet d'identifier nommément le champ concerné préalablement à la validation du formulaire.
– Le champ obligatoire dispose de l'attribut aria-required="true" ou required préalablement à la validation du formulaire.
</t>
    </r>
    <r>
      <rPr>
        <b val="true"/>
        <sz val="10"/>
        <color rgb="FF000000"/>
        <rFont val="Arial"/>
        <family val="2"/>
        <charset val="1"/>
      </rPr>
      <t xml:space="preserve">Test 11.10.2 : Les champs obligatoires ayant l'attribut aria-required="true" ou required vérifient-ils une de ces conditions ?
</t>
    </r>
    <r>
      <rPr>
        <sz val="10"/>
        <color rgb="FF000000"/>
        <rFont val="Arial"/>
        <family val="2"/>
        <charset val="1"/>
      </rPr>
      <t xml:space="preserve">– Une indication de champ obligatoire est visible et située dans l'étiquette associé au champ préalablement à la validation du formulaire.
– Une indication de champ obligatoire est visible et située dans le passage de texte associé au champ préalablement à la validation du formulaire.
</t>
    </r>
    <r>
      <rPr>
        <b val="true"/>
        <sz val="10"/>
        <color rgb="FF000000"/>
        <rFont val="Arial"/>
        <family val="2"/>
        <charset val="1"/>
      </rPr>
      <t xml:space="preserve">Test 11.10.3 : Les messages d'erreur indiquant l'absence de saisie d'un champ obligatoire vérifient-ils une de ces conditions ?
</t>
    </r>
    <r>
      <rPr>
        <sz val="10"/>
        <color rgb="FF000000"/>
        <rFont val="Arial"/>
        <family val="2"/>
        <charset val="1"/>
      </rPr>
      <t xml:space="preserve">– Le message d'erreur indiquant l'absence de saisie d'un champ obligatoire est visible et permet d'identifier nommément le champ concerné.
– Le champ obligatoire dispose de l'attribut aria-invalid="true".
</t>
    </r>
    <r>
      <rPr>
        <b val="true"/>
        <sz val="10"/>
        <color rgb="FF000000"/>
        <rFont val="Arial"/>
        <family val="2"/>
        <charset val="1"/>
      </rPr>
      <t xml:space="preserve">Test 11.10.4 : Les champs obligatoires ayant l'attribut aria-invalid="true" vérifient-ils une de ces conditions ?
</t>
    </r>
    <r>
      <rPr>
        <sz val="10"/>
        <color rgb="FF000000"/>
        <rFont val="Arial"/>
        <family val="2"/>
        <charset val="1"/>
      </rPr>
      <t xml:space="preserve">– Le message d’erreur indiquant le caractère invalide de la saisie est visible et situé dans l’étiquette associée au champ.
– Le message d’erreur indiquant le caractère invalide de la saisie est visible et situé dans le passage de texte associé au champ.
</t>
    </r>
    <r>
      <rPr>
        <b val="true"/>
        <sz val="10"/>
        <color rgb="FF000000"/>
        <rFont val="Arial"/>
        <family val="2"/>
        <charset val="1"/>
      </rPr>
      <t xml:space="preserve">Test 11.10.5 : Les instructions et indications du type de données et/ou de format obligatoires vérifient-elles une de ces conditions ?
</t>
    </r>
    <r>
      <rPr>
        <sz val="10"/>
        <color rgb="FF000000"/>
        <rFont val="Arial"/>
        <family val="2"/>
        <charset val="1"/>
      </rPr>
      <t xml:space="preserve">– Une instruction ou une indication du type de données et/ou de format obligatoire est visible et permet d'identifier nommément le champ concerné préalablement à la validation du formulaire.
– Une instruction ou une indication du type de données et/ou de format obligatoire est visible dans l'étiquette ou le passage de texte associé au champ préalablement à la validation du formulaire.
</t>
    </r>
    <r>
      <rPr>
        <b val="true"/>
        <sz val="10"/>
        <color rgb="FF000000"/>
        <rFont val="Arial"/>
        <family val="2"/>
        <charset val="1"/>
      </rPr>
      <t xml:space="preserve">Test 11.10.6 : Les messages d'erreurs fournissant une instruction ou une indication du type de données et/ou de format obligatoire des champs vérifient-ils une de ces conditions ?
</t>
    </r>
    <r>
      <rPr>
        <sz val="10"/>
        <color rgb="FF000000"/>
        <rFont val="Arial"/>
        <family val="2"/>
        <charset val="1"/>
      </rPr>
      <t xml:space="preserve">– Le message d'erreur fournissant une instruction ou une indication du type de données et/ou de format obligatoire est visible et identifie le champ concerné.
– Le champ dispose de l'attribut aria-invalid="true".
</t>
    </r>
    <r>
      <rPr>
        <b val="true"/>
        <sz val="10"/>
        <color rgb="FF000000"/>
        <rFont val="Arial"/>
        <family val="2"/>
        <charset val="1"/>
      </rPr>
      <t xml:space="preserve">Test 11.10.7 : Les champs ayant l'attribut aria-invalid="true" dont la saisie requiert un type de données et/ou de format obligatoire vérifient-ils une de ces conditions ?
</t>
    </r>
    <r>
      <rPr>
        <sz val="10"/>
        <color rgb="FF000000"/>
        <rFont val="Arial"/>
        <family val="2"/>
        <charset val="1"/>
      </rPr>
      <t xml:space="preserve">– Une instruction ou une indication du type de données et/ou de format obligatoire est visible et située dans la balise &lt;label&gt; associée au champ.
– Une instruction ou une indication du type de données et/ou de format obligatoire est visible et située dans le passage de texte associé au champ.</t>
    </r>
  </si>
  <si>
    <t xml:space="preserve">11.11</t>
  </si>
  <si>
    <t xml:space="preserve">Dans chaque formulaire, le contrôle de saisie est-il accompagné, si nécessaire, de suggestions facilitant la correction des erreurs de saisie ?</t>
  </si>
  <si>
    <t xml:space="preserve">Test 11.11.1 : Pour chaque erreur de saisie, les types et les formats de données sont-ils suggérés, si nécessaire ?
Test 11.11.2 : Pour chaque erreur de saisie, des exemples de valeurs attendues sont-ils suggérés, si nécessaire ?</t>
  </si>
  <si>
    <t xml:space="preserve">11.12</t>
  </si>
  <si>
    <t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</si>
  <si>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r>
      <rPr>
        <b val="true"/>
        <sz val="10"/>
        <rFont val="Arial"/>
        <family val="2"/>
        <charset val="1"/>
      </rPr>
      <t xml:space="preserve">Test 11.12.1 : Pour chaque formulaire qui modifie ou supprime des données, ou qui transmet des réponses à un test ou un examen, ou dont la validation a des conséquences financières ou juridiques, la saisie des données vérifie-t-elle une de ces conditions ?
</t>
    </r>
    <r>
      <rPr>
        <sz val="10"/>
        <rFont val="Arial"/>
        <family val="2"/>
        <charset val="1"/>
      </rPr>
      <t xml:space="preserve">– L'utilisateur peut modifier ou annuler les données et les actions effectuées sur ces données après la validation du formulaire.
– L'utilisateur peut vérifier et corriger les données avant la validation d'un formulaire en plusieurs étapes.
– Un mécanisme de confirmation explicite, via une case à cocher (balise &lt;input&gt; de type checkbox ou balise ayant un attribut WAI-ARIA role="checkbox") ou une étape supplémentaire, est présent.
</t>
    </r>
    <r>
      <rPr>
        <sz val="10"/>
        <color rgb="FF000000"/>
        <rFont val="Arial"/>
        <family val="2"/>
        <charset val="1"/>
      </rPr>
      <t xml:space="preserve">
</t>
    </r>
    <r>
      <rPr>
        <b val="true"/>
        <sz val="10"/>
        <rFont val="Arial"/>
        <family val="2"/>
        <charset val="1"/>
      </rPr>
      <t xml:space="preserve">Test 11.12.2 : Chaque formulaire dont la validation modifie ou supprime des données à caractère financier, juridique ou personnel vérifie-t-il une de ces conditions ?
</t>
    </r>
    <r>
      <rPr>
        <sz val="10"/>
        <rFont val="Arial"/>
        <family val="2"/>
        <charset val="1"/>
      </rPr>
      <t xml:space="preserve">– Un mécanisme permet de récupérer les données supprimées ou modifiées par l'utilisateur.
– Un mécanisme de demande de confirmation explicite de la suppression ou de la modification, via un champ de formulaire ou une étape supplémentaire, est proposé.</t>
    </r>
  </si>
  <si>
    <t xml:space="preserve">11.13</t>
  </si>
  <si>
    <t xml:space="preserve">La finalité d’un champ de saisie peut-elle être déduite pour faciliter le remplissage automatique des champs avec les données de l’utilisateur ?</t>
  </si>
  <si>
    <r>
      <rPr>
        <b val="true"/>
        <sz val="10"/>
        <color rgb="FF000000"/>
        <rFont val="Arial"/>
        <family val="2"/>
        <charset val="1"/>
      </rPr>
      <t xml:space="preserve">Test 11.13.1 : Chaque champ de formulaire dont l'objet se rapporte à une information concernant l'utilisateur vérifie-t-il ces conditions ?
</t>
    </r>
    <r>
      <rPr>
        <sz val="10"/>
        <rFont val="Arial"/>
        <family val="2"/>
        <charset val="1"/>
      </rPr>
      <t xml:space="preserve">– Le champ de formulaire possède un attribut autocomplete.
–  L'attribut autocomplete est pourvu d'une valeur présente dans la liste des valeurs possibles pour l'attribut autocomplete associés à un champ de formulaire.
– La valeur indiquée pour l'attribut autocomplete est pertinente au regard du type d'information attendu.</t>
    </r>
  </si>
  <si>
    <t xml:space="preserve">NAVIGATION</t>
  </si>
  <si>
    <t xml:space="preserve">12.1</t>
  </si>
  <si>
    <t xml:space="preserve">Chaque ensemble de pages dispose-t-il de deux systèmes de navigation différents, au moins (hors cas particuliers) ?</t>
  </si>
  <si>
    <r>
      <rPr>
        <b val="true"/>
        <sz val="10"/>
        <rFont val="Arial"/>
        <family val="2"/>
        <charset val="1"/>
      </rPr>
      <t xml:space="preserve">Test 12.1.1 : Chaque ensemble de pages vérifie-t-il une de ces conditions (hors cas particuliers) ?
</t>
    </r>
    <r>
      <rPr>
        <sz val="10"/>
        <rFont val="Arial"/>
        <family val="2"/>
        <charset val="1"/>
      </rPr>
      <t xml:space="preserve">– Un menu de navigation et un plan du site sont présents.
– Un menu de navigation et un moteur de recherche sont présents.
– Un moteur de recherche et un plan du site sont présents.</t>
    </r>
  </si>
  <si>
    <t xml:space="preserve">12.2</t>
  </si>
  <si>
    <t xml:space="preserve">Dans chaque ensemble de pages, le menu et les barres de navigation sont-ils toujours à la même place (hors cas particuliers) ?</t>
  </si>
  <si>
    <r>
      <rPr>
        <b val="true"/>
        <sz val="10"/>
        <color rgb="FF000000"/>
        <rFont val="Arial"/>
        <family val="2"/>
        <charset val="1"/>
      </rPr>
      <t xml:space="preserve">Test 12.2.1 : Dans chaque ensemble de pages, chaque page disposant d'un menu ou de barres de navigation vérifie-t-elle ces conditions (hors cas particuliers) ?
</t>
    </r>
    <r>
      <rPr>
        <sz val="10"/>
        <rFont val="Arial"/>
        <family val="2"/>
        <charset val="1"/>
      </rPr>
      <t xml:space="preserve">– Le menu ou les barres de navigation sont toujours à la même place dans la présentation.
– Le menu ou les barres de navigation se présentent toujours dans le même ordre relatif dans le code source.</t>
    </r>
  </si>
  <si>
    <t xml:space="preserve">12.3</t>
  </si>
  <si>
    <t xml:space="preserve">La page « plan du site » est-elle pertinente ?</t>
  </si>
  <si>
    <t xml:space="preserve">Test 12.3.1 : La page « plan du site » est-elle représentative de l'architecture générale du site ?
Test 12.3.2 : Les liens du plan du site sont-ils fonctionnels ?
Test 12.3.3 : Les liens du plan du site renvoient-ils bien vers les pages indiquées par l'intitulé ?</t>
  </si>
  <si>
    <t xml:space="preserve">12.4</t>
  </si>
  <si>
    <t xml:space="preserve">Dans chaque ensemble de pages, la page « plan du site » est-elle atteignable de manière identique ?</t>
  </si>
  <si>
    <t xml:space="preserve">Test 12.4.1 : Dans chaque ensemble de pages, la page « plan du site » est-elle accessible à partir d'une fonctionnalité identique ?
Test 12.4.2 : Dans chaque ensemble de pages, la fonctionnalité vers la page « plan du site » est-elle située à la même place dans la présentation ?
Test 12.4.3 : Dans chaque ensemble de pages, la fonctionnalité vers la page « plan du site » se présente-t-elle toujours dans le même ordre relatif dans le code source ?</t>
  </si>
  <si>
    <t xml:space="preserve">12.5</t>
  </si>
  <si>
    <t xml:space="preserve">Dans chaque ensemble de pages, le moteur de recherche est-il atteignable de manière identique ?</t>
  </si>
  <si>
    <t xml:space="preserve">Test 12.5.1 : Dans chaque ensemble de pages, le moteur de recherche est-il accessible à partir d'une fonctionnalité identique ?
Test 12.5.2 : Dans chaque ensemble de pages, la fonctionnalité vers le moteur de recherche est-elle située à la même place dans la présentation ?
Test 12.5.3 : Dans chaque ensemble de pages, la fonctionnalité vers le moteur de recherche se présente-t-elle toujours dans le même ordre relatif dans le code source ?</t>
  </si>
  <si>
    <t xml:space="preserve">12.6</t>
  </si>
  <si>
    <t xml:space="preserve">Les zones de regroupement de contenus présentes dans plusieurs pages web (zones d’en-tête, de navigation principale, de contenu principal, de pied de page et de moteur de recherche) peuvent-elles être atteintes ou évitées ?</t>
  </si>
  <si>
    <r>
      <rPr>
        <b val="true"/>
        <sz val="10"/>
        <color rgb="FF000000"/>
        <rFont val="Arial"/>
        <family val="2"/>
        <charset val="1"/>
      </rPr>
      <t xml:space="preserve">Test 12.6.1 : Dans chaque page web où elles sont présentes, la zone d'en-tête, de navigation principale, de contenu principal, de pied de page et de moteur de recherche respectent-elles au moins une de ces conditions :
</t>
    </r>
    <r>
      <rPr>
        <sz val="10"/>
        <color rgb="FF000000"/>
        <rFont val="Arial"/>
        <family val="2"/>
        <charset val="1"/>
      </rPr>
      <t xml:space="preserve">– La zone possède un rôle WAI-ARIA de type landmark correspondant à sa nature.
– La zone possède un titre dont le contenu permet de comprendre la nature du contenu de la zone.
– La zone peut être masquée par le biais d'un bouton précédant directement la zone dans l'ordre du code source.
– La zone peut être évitée par le biais d'un lien d'évitement précédant directement la zone dans l'ordre du code source.
– La zone peut être atteinte par le biais d’un lien d’accès rapide visible ou, à défaut, visible à la prise de focus.</t>
    </r>
  </si>
  <si>
    <t xml:space="preserve">12.7</t>
  </si>
  <si>
    <t xml:space="preserve">Dans chaque page web, un lien d’évitement ou d’accès rapide à la zone de contenu principal est-il présent (hors cas particuliers) ?</t>
  </si>
  <si>
    <r>
      <rPr>
        <b val="true"/>
        <sz val="10"/>
        <color rgb="FF000000"/>
        <rFont val="Arial"/>
        <family val="2"/>
        <charset val="1"/>
      </rPr>
      <t xml:space="preserve">Test 12.7.1 : Dans chaque page web, un lien permet-il d'éviter la zone de contenu principal ou d'y accéder (hors cas particuliers) ?
Test 12.7.2 : Dans chaque ensemble de pages, le lien d'évitement ou d'accès rapide à la zone de contenu principal vérifient-il ces conditions (hors cas particuliers) ?
</t>
    </r>
    <r>
      <rPr>
        <sz val="10"/>
        <color rgb="FF000000"/>
        <rFont val="Arial"/>
        <family val="2"/>
        <charset val="1"/>
      </rPr>
      <t xml:space="preserve">– Le lien est situé à la même place dans la présentation.
– Le lien se présente toujours dans le même ordre relatif dans le code source.
– Le lien est visible ou, à défaut, visible à la prise de focus.
– Le lien est fonctionnel.</t>
    </r>
  </si>
  <si>
    <t xml:space="preserve">12.8</t>
  </si>
  <si>
    <t xml:space="preserve">Dans chaque page web, l’ordre de tabulation est-il cohérent ?</t>
  </si>
  <si>
    <t xml:space="preserve">Test 12.8.1 : Dans chaque page web, l'ordre de tabulation dans le contenu est-il cohérent ?
Test 12.8.2 : Pour chaque script qui met à jour ou insère un contenu, l'ordre de tabulation reste-t-il cohérent ?</t>
  </si>
  <si>
    <t xml:space="preserve">Clavier + éventuellement inspecteur accessibilité de Firefox</t>
  </si>
  <si>
    <t xml:space="preserve">12.9</t>
  </si>
  <si>
    <t xml:space="preserve">Dans chaque page web, la navigation ne doit pas contenir de piège au clavier. Cette règle est-elle respectée ?</t>
  </si>
  <si>
    <r>
      <rPr>
        <b val="true"/>
        <sz val="10"/>
        <rFont val="Arial"/>
        <family val="2"/>
        <charset val="1"/>
      </rPr>
      <t xml:space="preserve">Test 12.9.1 : Dans chaque page web, chaque élément recevant le focus vérifie-t-il une de ces conditions ?
</t>
    </r>
    <r>
      <rPr>
        <sz val="10"/>
        <rFont val="Arial"/>
        <family val="2"/>
        <charset val="1"/>
      </rPr>
      <t xml:space="preserve">– Il est possible d'atteindre l'élément suivant ou précédent pouvant recevoir le focus avec la touche de tabulation.
– L'utilisateur est informé d'un mécanisme fonctionnel permettant d'atteindre au clavier l'élément suivant ou précédent pouvant recevoir le focus.</t>
    </r>
  </si>
  <si>
    <t xml:space="preserve">Clavier</t>
  </si>
  <si>
    <t xml:space="preserve">12.10</t>
  </si>
  <si>
    <t xml:space="preserve">Dans chaque page web, les raccourcis clavier n’utilisant qu’une seule touche (lettre minuscule ou majuscule, ponctuation, chiffre ou symbole) sont-ils contrôlables par l’utilisateur ?</t>
  </si>
  <si>
    <r>
      <rPr>
        <b val="true"/>
        <sz val="10"/>
        <rFont val="Arial"/>
        <family val="2"/>
        <charset val="1"/>
      </rPr>
      <t xml:space="preserve">Test 12.10.1 : Dans chaque page web, chaque raccourci clavier n'utilisant qu'une seule touche (lettres minuscule ou majuscule, ponctuation, chiffre ou symbole) vérifie-t-il l'une de ces conditions ?
</t>
    </r>
    <r>
      <rPr>
        <sz val="10"/>
        <rFont val="Arial"/>
        <family val="2"/>
        <charset val="1"/>
      </rPr>
      <t xml:space="preserve">– Un mécanisme est disponible pour désactiver le raccourci clavier.
– Un mécanisme est disponible pour configurer la touche de raccourci clavier au moyen des touches de modification (Ctrl, Alt, Maj, etc).
– Dans le cas d'un composant d'interface utilisateur, le raccourci clavier qui lui est associé ne peut être activé que si le focus clavier est sur ce composant.</t>
    </r>
  </si>
  <si>
    <t xml:space="preserve">1. Dans l'inspecteur, rechercher les attributs HTML onkeydown, onkeypress, onkeyup ; 
2. Web Developer Toolbar : "Information" &gt; "View JavaScript" &gt; Rechercher dans les fichiers JS là où des raccourcis clavier sont utilisés (« onkey » et « keyCode ») et vérifier s’il s’agit de raccourcis impliquant uniquement des touches « caractères » (voir la liste des valeurs https://www.freecodecamp.org/news/javascript-keycode-list-keypress-event-key-codes/#a-full-list-of-key-event-values). </t>
  </si>
  <si>
    <t xml:space="preserve">12.11</t>
  </si>
  <si>
    <t xml:space="preserve">Dans chaque page web, les contenus additionnels apparaissant au survol, à la prise de focus ou à l’activation d’un composant d’interface sont-ils si nécessaire atteignables au clavier ?</t>
  </si>
  <si>
    <t xml:space="preserve">Test 12.11.1 : Dans chaque page web, les contenus additionnels apparaissant au survol, à la prise de focus ou à l'activation d'un composant d'interface sont-ils, si nécessaire, atteignables au clavier ?</t>
  </si>
  <si>
    <t xml:space="preserve">CONSULTATION</t>
  </si>
  <si>
    <t xml:space="preserve">13.1</t>
  </si>
  <si>
    <t xml:space="preserve">Pour chaque page web, l’utilisateur a-t-il le contrôle de chaque limite de temps modifiant le contenu (hors cas particuliers) ?</t>
  </si>
  <si>
    <r>
      <rPr>
        <b val="true"/>
        <sz val="10"/>
        <rFont val="Arial"/>
        <family val="2"/>
        <charset val="1"/>
      </rPr>
      <t xml:space="preserve">Test 13.1.1 : Pour chaque page web, chaque procédé de rafraîchissement (balise &lt;object&gt;, balise &lt;embed&gt;, balise &lt;svg&gt;, balise &lt;canvas&gt;, balise &lt;meta&gt;) vérifie-t-il une de ces conditions (hors cas particuliers) ?
</t>
    </r>
    <r>
      <rPr>
        <sz val="10"/>
        <rFont val="Arial"/>
        <family val="2"/>
        <charset val="1"/>
      </rPr>
      <t xml:space="preserve">– L'utilisateur peut arrêter ou relancer le rafraîchissement.
– L'utilisateur peut augmenter la limite de temps entre deux rafraîchissements de dix fois, au moins.
– L'utilisateur est averti de l'imminence du rafraîchissement et dispose de vingt secondes, au moins, pour augmenter la limite de temps avant le prochain rafraîchissement.
– La limite de temps entre deux rafraîchissements est de vingt heures, au moins.
</t>
    </r>
    <r>
      <rPr>
        <sz val="10"/>
        <color rgb="FF000000"/>
        <rFont val="Arial"/>
        <family val="2"/>
        <charset val="1"/>
      </rPr>
      <t xml:space="preserve">
</t>
    </r>
    <r>
      <rPr>
        <b val="true"/>
        <sz val="10"/>
        <rFont val="Arial"/>
        <family val="2"/>
        <charset val="1"/>
      </rPr>
      <t xml:space="preserve">Test 13.1.2 : Pour chaque page web, chaque procédé de redirection effectué via une balise &lt;meta&gt; est-il immédiat (hors cas particuliers) ? 
</t>
    </r>
    <r>
      <rPr>
        <sz val="10"/>
        <color rgb="FF000000"/>
        <rFont val="Arial"/>
        <family val="2"/>
        <charset val="1"/>
      </rPr>
      <t xml:space="preserve">
</t>
    </r>
    <r>
      <rPr>
        <b val="true"/>
        <sz val="10"/>
        <rFont val="Arial"/>
        <family val="2"/>
        <charset val="1"/>
      </rPr>
      <t xml:space="preserve">Test 13.1.3 : Pour chaque page web, chaque procédé de redirection effectué via un script vérifie-t-il une de ces conditions (hors cas particuliers) ?
</t>
    </r>
    <r>
      <rPr>
        <sz val="10"/>
        <rFont val="Arial"/>
        <family val="2"/>
        <charset val="1"/>
      </rPr>
      <t xml:space="preserve">– L'utilisateur peut arrêter ou relancer la redirection.
– L'utilisateur peut augmenter la limite de temps avant la redirection de dix fois, au moins.
– L'utilisateur est averti de l'imminence de la redirection et dispose de vingt secondes, au moins, pour augmenter la limite de temps avant la prochaine redirection.
– La limite de temps avant la redirection est de vingt heures, au moins.
</t>
    </r>
    <r>
      <rPr>
        <sz val="10"/>
        <color rgb="FF000000"/>
        <rFont val="Arial"/>
        <family val="2"/>
        <charset val="1"/>
      </rPr>
      <t xml:space="preserve">
</t>
    </r>
    <r>
      <rPr>
        <b val="true"/>
        <sz val="10"/>
        <rFont val="Arial"/>
        <family val="2"/>
        <charset val="1"/>
      </rPr>
      <t xml:space="preserve">Test 13.1.4 : Pour chaque page web, chaque procédé limitant le temps d'une session vérifie-t-il une de ces conditions (hors cas particuliers) ?
</t>
    </r>
    <r>
      <rPr>
        <sz val="10"/>
        <rFont val="Arial"/>
        <family val="2"/>
        <charset val="1"/>
      </rPr>
      <t xml:space="preserve">– L'utilisateur peut supprimer la limite de temps.
– L'utilisateur peut augmenter la limite de temps.
– La limite de temps avant la fin de la session est de vingt heures au moins.</t>
    </r>
  </si>
  <si>
    <t xml:space="preserve">13.2</t>
  </si>
  <si>
    <t xml:space="preserve">Dans chaque page web, l’ouverture d’une nouvelle fenêtre ne doit pas être déclenchée sans action de l’utilisateur. Cette règle est-elle respectée ?</t>
  </si>
  <si>
    <t xml:space="preserve">Test 13.2.1 : Dans chaque page web, l'ouverture d'une nouvelle fenêtre ne doit pas être déclenchée sans action de l'utilisateur. Cette règle est-elle respectée ?</t>
  </si>
  <si>
    <t xml:space="preserve">13.3</t>
  </si>
  <si>
    <t xml:space="preserve">Dans chaque page web, chaque document bureautique en téléchargement possède-t-il, si nécessaire, une version accessible (hors cas particuliers) ?</t>
  </si>
  <si>
    <r>
      <rPr>
        <b val="true"/>
        <sz val="10"/>
        <rFont val="Arial"/>
        <family val="2"/>
        <charset val="1"/>
      </rPr>
      <t xml:space="preserve">Test 13.3.1 : Dans chaque page web, chaque fonctionnalité de téléchargement d'un document bureautique vérifie-t-elle une de ces conditions ?
</t>
    </r>
    <r>
      <rPr>
        <sz val="10"/>
        <rFont val="Arial"/>
        <family val="2"/>
        <charset val="1"/>
      </rPr>
      <t xml:space="preserve">– Le document en téléchargement est compatible avec l'accessibilité.
– Il existe une version alternative du document en téléchargement compatible avec l'accessibilité.
– Il existe une version alternative du document en téléchargement au format HTML.</t>
    </r>
  </si>
  <si>
    <t xml:space="preserve">Vérification manuelle + PDF Accessibility Checker + outils de vérification d'accessibilité des logiciels bureautiques</t>
  </si>
  <si>
    <t xml:space="preserve">13.4</t>
  </si>
  <si>
    <t xml:space="preserve">Pour chaque document bureautique ayant une version accessible, cette version offre-t-elle la même information ?</t>
  </si>
  <si>
    <r>
      <rPr>
        <b val="true"/>
        <sz val="10"/>
        <rFont val="Arial"/>
        <family val="2"/>
        <charset val="1"/>
      </rPr>
      <t xml:space="preserve">Test 13.4.1 : Chaque document bureautique ayant une version accessible vérifie-t-il une de ces conditions ?
</t>
    </r>
    <r>
      <rPr>
        <sz val="10"/>
        <rFont val="Arial"/>
        <family val="2"/>
        <charset val="1"/>
      </rPr>
      <t xml:space="preserve">– La version compatible avec l'accessibilité offre la même information.
– La version alternative au format HTML est pertinente et offre la même information.</t>
    </r>
  </si>
  <si>
    <t xml:space="preserve">13.5</t>
  </si>
  <si>
    <t xml:space="preserve">Dans chaque page web, chaque contenu cryptique (art ASCII, émoticon, syntaxe cryptique) a-t-il une alternative ?</t>
  </si>
  <si>
    <r>
      <rPr>
        <b val="true"/>
        <sz val="10"/>
        <rFont val="Arial"/>
        <family val="2"/>
        <charset val="1"/>
      </rPr>
      <t xml:space="preserve">Test 13.5.1 : Dans chaque page web, chaque contenu cryptique (art ASCII, émoticon, syntaxe cryptique) vérifie-t-il une de ces conditions ?
</t>
    </r>
    <r>
      <rPr>
        <sz val="10"/>
        <rFont val="Arial"/>
        <family val="2"/>
        <charset val="1"/>
      </rPr>
      <t xml:space="preserve">– Un attribut title est disponible.
– Une définition est donnée par le contexte adjacent.</t>
    </r>
  </si>
  <si>
    <t xml:space="preserve">13.6</t>
  </si>
  <si>
    <t xml:space="preserve">Dans chaque page web, pour chaque contenu cryptique (art ASCII, émoticon, syntaxe cryptique) ayant une alternative, cette alternative est-elle pertinente ?</t>
  </si>
  <si>
    <r>
      <rPr>
        <b val="true"/>
        <sz val="10"/>
        <rFont val="Arial"/>
        <family val="2"/>
        <charset val="1"/>
      </rPr>
      <t xml:space="preserve">Test 13.6.1 : Dans chaque page web, chaque contenu cryptique (art ASCII, émoticon, syntaxe cryptique) vérifie-t-il une de ces conditions ?
</t>
    </r>
    <r>
      <rPr>
        <sz val="10"/>
        <rFont val="Arial"/>
        <family val="2"/>
        <charset val="1"/>
      </rPr>
      <t xml:space="preserve">– Le contenu de l'attribut title est pertinent.
– La définition donnée par le contexte adjacent est pertinente.</t>
    </r>
  </si>
  <si>
    <t xml:space="preserve">13.7</t>
  </si>
  <si>
    <t xml:space="preserve">Dans chaque page web, les changements brusques de luminosité ou les effets de flash sont-ils correctement utilisés ?</t>
  </si>
  <si>
    <r>
      <rPr>
        <b val="true"/>
        <sz val="10"/>
        <color rgb="FF000000"/>
        <rFont val="Arial"/>
        <family val="2"/>
        <charset val="1"/>
      </rPr>
      <t xml:space="preserve">Test 13.7.1 : Dans chaque page web, chaque image ou élément multimédia (balise &lt;video&gt;, balise &lt;img&gt;, balise &lt;svg&gt;, balise &lt;canvas&gt;, balise &lt;embed&gt; ou balise &lt;object&gt;) qui provoque un changement brusque de luminosité ou un effet de flash vérifie-t-il une de ces conditions ?
</t>
    </r>
    <r>
      <rPr>
        <sz val="10"/>
        <color rgb="FF000000"/>
        <rFont val="Arial"/>
        <family val="2"/>
        <charset val="1"/>
      </rPr>
      <t xml:space="preserve">– La fréquence de l'effet est inférieure à 3 par seconde.
– La surface totale cumulée des effets est inférieure ou égale à 21 824 pixels.
</t>
    </r>
    <r>
      <rPr>
        <b val="true"/>
        <sz val="10"/>
        <color rgb="FF000000"/>
        <rFont val="Arial"/>
        <family val="2"/>
        <charset val="1"/>
      </rPr>
      <t xml:space="preserve">
Test 13.7.2 : Dans chaque page web, chaque script qui provoque un changement brusque de luminosité ou un effet de flash vérifie-t-il une de ces conditions ?
</t>
    </r>
    <r>
      <rPr>
        <sz val="10"/>
        <color rgb="FF000000"/>
        <rFont val="Arial"/>
        <family val="2"/>
        <charset val="1"/>
      </rPr>
      <t xml:space="preserve">– La fréquence de l'effet est inférieure à 3 par seconde.
– La surface totale cumulée des effets est inférieure ou égale à 21 824 pixels.
</t>
    </r>
    <r>
      <rPr>
        <b val="true"/>
        <sz val="10"/>
        <color rgb="FF000000"/>
        <rFont val="Arial"/>
        <family val="2"/>
        <charset val="1"/>
      </rPr>
      <t xml:space="preserve">
Test 13.7.3 : Dans chaque page web, chaque mise en forme CSS qui provoque un changement brusque de luminosité ou un effet de flash vérifie-t-elle une de ces conditions ?
</t>
    </r>
    <r>
      <rPr>
        <sz val="10"/>
        <color rgb="FF000000"/>
        <rFont val="Arial"/>
        <family val="2"/>
        <charset val="1"/>
      </rPr>
      <t xml:space="preserve">– La fréquence de l'effet est inférieure à 3 par seconde.
– La surface totale cumulée des effets est inférieure ou égale à 21 824 pixels.</t>
    </r>
  </si>
  <si>
    <t xml:space="preserve">13.8</t>
  </si>
  <si>
    <t xml:space="preserve">Dans chaque page web, chaque contenu en mouvement ou clignotant est-il contrôlable par l’utilisateur ?</t>
  </si>
  <si>
    <r>
      <rPr>
        <b val="true"/>
        <sz val="10"/>
        <rFont val="Arial"/>
        <family val="2"/>
        <charset val="1"/>
      </rPr>
      <t xml:space="preserve">Test 13.8.1 : Dans chaque page web, chaque contenu en mouvement, déclenché automatiquement, vérifie-t-il une de ces conditions ?
</t>
    </r>
    <r>
      <rPr>
        <sz val="10"/>
        <rFont val="Arial"/>
        <family val="2"/>
        <charset val="1"/>
      </rPr>
      <t xml:space="preserve">– La durée du mouvement est inférieure ou égale à 5 secondes.
– L'utilisateur peut arrêter et relancer le mouvement.
– L'utilisateur peut afficher et masquer le contenu en mouvement.
– L'utilisateur peut afficher la totalité de l'information sans le mouvement.
</t>
    </r>
    <r>
      <rPr>
        <sz val="10"/>
        <color rgb="FF000000"/>
        <rFont val="Arial"/>
        <family val="2"/>
        <charset val="1"/>
      </rPr>
      <t xml:space="preserve">
</t>
    </r>
    <r>
      <rPr>
        <b val="true"/>
        <sz val="10"/>
        <rFont val="Arial"/>
        <family val="2"/>
        <charset val="1"/>
      </rPr>
      <t xml:space="preserve">Test 13.8.2 : Dans chaque page web, chaque contenu clignotant, déclenché automatiquement, vérifie-t-il une de ces conditions ?
</t>
    </r>
    <r>
      <rPr>
        <sz val="10"/>
        <rFont val="Arial"/>
        <family val="2"/>
        <charset val="1"/>
      </rPr>
      <t xml:space="preserve">– La durée du clignotement est inférieure ou égale à 5 secondes.
– L'utilisateur peut arrêter et relancer le clignotement.
– L'utilisateur peut afficher et masquer le contenu clignotant.
– L'utilisateur peut afficher la totalité de l'information sans le clignotement.</t>
    </r>
  </si>
  <si>
    <t xml:space="preserve">13.9</t>
  </si>
  <si>
    <t xml:space="preserve">Dans chaque page web, le contenu proposé est-il consultable quelle que soit l’orientation de l’écran (portait ou paysage) (hors cas particuliers) ?</t>
  </si>
  <si>
    <r>
      <rPr>
        <b val="true"/>
        <sz val="10"/>
        <color rgb="FF000000"/>
        <rFont val="Arial"/>
        <family val="2"/>
        <charset val="1"/>
      </rPr>
      <t xml:space="preserve">Test 13.9.1 : Dans chaque page web, chaque contenu vérifie-t-il ces conditions (hors cas particuliers) ?
</t>
    </r>
    <r>
      <rPr>
        <sz val="10"/>
        <rFont val="Arial"/>
        <family val="2"/>
        <charset val="1"/>
      </rPr>
      <t xml:space="preserve">– La consultation est possible quel que soit le mode d'orientation de l'écran.
– Le contenu proposé reste le même quel que soit le mode d'orientation de l'écran utilisé même si sa présentation et le moyen d'y accéder peut différer.</t>
    </r>
  </si>
  <si>
    <t xml:space="preserve">Vue adaptative du navigateur (simulation smartphone / tablette)</t>
  </si>
  <si>
    <t xml:space="preserve">13.10</t>
  </si>
  <si>
    <t xml:space="preserve">Dans chaque page web, les fonctionnalités utilisables ou disponibles au moyen d’un geste complexe peuvent-elles être également disponibles au moyen d’un geste simple (hors cas particuliers) ?</t>
  </si>
  <si>
    <t xml:space="preserve">Test 13.10.1 : Dans chaque page web, chaque fonctionnalité utilisable ou disponible suite à un contact multipoint est-elle également utilisable ou disponible suite à un contact en un point unique de l’écran (hors cas particuliers) ?
Test 13.10.2 : Dans chaque page web, chaque fonctionnalité utilisable ou disponible suite à un geste basé sur le suivi d'une trajectoire sur l'écran est-elle également utilisable ou disponible suite à un contact en un point unique de l'écran (hors cas particuliers) ?</t>
  </si>
  <si>
    <t xml:space="preserve">13.11</t>
  </si>
  <si>
    <t xml:space="preserve">Dans chaque page web, les actions déclenchées au moyen d’un dispositif de pointage sur un point unique de l’écran peuvent-elles faire l’objet d’une annulation (hors cas particuliers) ?</t>
  </si>
  <si>
    <r>
      <rPr>
        <b val="true"/>
        <sz val="10"/>
        <color rgb="FF000000"/>
        <rFont val="Arial"/>
        <family val="2"/>
        <charset val="1"/>
      </rPr>
      <t xml:space="preserve">Test 13.11.1 : Dans chaque page web, les actions déclenchées au moyen d'un dispositif de pointage sur un point unique de l'écran vérifient-elles l'une de ces conditions (hors cas particuliers) ?
</t>
    </r>
    <r>
      <rPr>
        <sz val="10"/>
        <rFont val="Arial"/>
        <family val="2"/>
        <charset val="1"/>
      </rPr>
      <t xml:space="preserve">– L'action est déclenchée au moment où le dispositif de pointage est relâché ou relevé ;
– L'action est déclenchée au moment où le dispositif de pointage est pressé ou posé puis annulée lorsque le dispositif de pointage est relâché ou relevé ;
– Un mécanisme est disponible pour abandonner (avant achèvement de l'action) ou annuler (après achèvement) l'exécution de l'action.</t>
    </r>
  </si>
  <si>
    <t xml:space="preserve">13.12</t>
  </si>
  <si>
    <t xml:space="preserve">Dans chaque page web, les fonctionnalités qui impliquent un mouvement de l’appareil ou vers l’appareil peuvent-elles être satisfaites de manière alternative (hors cas particuliers) ?</t>
  </si>
  <si>
    <t xml:space="preserve">Test 13.12.1 : Dans chaque page web, les fonctionnalités disponibles en bougeant l'appareil peuvent-elles être accomplies avec des composants d'interface utilisateur (hors cas particuliers) ?
Test 13.12.2 : Dans chaque page web, les fonctionnalités disponibles en faisant un geste en direction de l'appareil peuvent-elles être accomplies avec des composants d'interface utilisateur (hors cas particuliers) ?
Test 13.12.3 : L'utilisateur a-t-il la possibilité de désactiver la détection du mouvement pour éviter un déclenchement accidentel de la fonctionnalité (hors cas particuliers) ?</t>
  </si>
  <si>
    <t xml:space="preserve">Synthèse par thématiques et par statuts – Calculs sur la totalité des pages 
(pour le suivi de l’audit)</t>
  </si>
  <si>
    <t xml:space="preserve">C</t>
  </si>
  <si>
    <t xml:space="preserve">NC</t>
  </si>
  <si>
    <t xml:space="preserve">NA</t>
  </si>
  <si>
    <t xml:space="preserve">D</t>
  </si>
  <si>
    <t xml:space="preserve">NT</t>
  </si>
  <si>
    <t xml:space="preserve">Synthèse finale à l’échelle de l’échantillon</t>
  </si>
  <si>
    <t xml:space="preserve">Nombre de critères conformes</t>
  </si>
  <si>
    <t xml:space="preserve">Nombre de critères non conformes</t>
  </si>
  <si>
    <t xml:space="preserve">Nombre de critères non applicables</t>
  </si>
  <si>
    <t xml:space="preserve">Total du nombre de critères
(doit être 106 à la fin de l’audit)</t>
  </si>
  <si>
    <r>
      <rPr>
        <b val="true"/>
        <sz val="13"/>
        <color rgb="FFFFFFFF"/>
        <rFont val="Arial"/>
        <family val="0"/>
        <charset val="1"/>
      </rPr>
      <t xml:space="preserve">Taux de conformité au RGAA 
</t>
    </r>
    <r>
      <rPr>
        <b val="true"/>
        <sz val="10"/>
        <color rgb="FFFFFFFF"/>
        <rFont val="Arial"/>
        <family val="0"/>
        <charset val="1"/>
      </rPr>
      <t xml:space="preserve">(Pourcentage de critères respectés (somme des critères conformes divisée par le nombre de critères applicables))</t>
    </r>
  </si>
  <si>
    <t xml:space="preserve">Statut à l’échelle de l’échantillon</t>
  </si>
  <si>
    <t xml:space="preserve">TOTAL D</t>
  </si>
  <si>
    <t xml:space="preserve">TOTAL C</t>
  </si>
  <si>
    <t xml:space="preserve">TOTAL NC</t>
  </si>
  <si>
    <t xml:space="preserve">TOTAL NA</t>
  </si>
  <si>
    <t xml:space="preserve">Taux par onglet du tableur</t>
  </si>
  <si>
    <t xml:space="preserve">Liste des anomalies</t>
  </si>
  <si>
    <r>
      <rPr>
        <b val="true"/>
        <sz val="10"/>
        <color rgb="FFFFFFFF"/>
        <rFont val="Arial"/>
        <family val="0"/>
        <charset val="1"/>
      </rPr>
      <t xml:space="preserve">N</t>
    </r>
    <r>
      <rPr>
        <b val="true"/>
        <vertAlign val="superscript"/>
        <sz val="10"/>
        <color rgb="FFFFFFFF"/>
        <rFont val="Arial"/>
        <family val="0"/>
        <charset val="1"/>
      </rPr>
      <t xml:space="preserve">o</t>
    </r>
    <r>
      <rPr>
        <b val="true"/>
        <sz val="10"/>
        <color rgb="FFFFFFFF"/>
        <rFont val="Arial"/>
        <family val="0"/>
        <charset val="1"/>
      </rPr>
      <t xml:space="preserve"> de page</t>
    </r>
  </si>
  <si>
    <t xml:space="preserve">Impact</t>
  </si>
  <si>
    <t xml:space="preserve">N</t>
  </si>
</sst>
</file>

<file path=xl/styles.xml><?xml version="1.0" encoding="utf-8"?>
<styleSheet xmlns="http://schemas.openxmlformats.org/spreadsheetml/2006/main">
  <numFmts count="4">
    <numFmt numFmtId="164" formatCode="@"/>
    <numFmt numFmtId="165" formatCode="General"/>
    <numFmt numFmtId="166" formatCode="#,##0.00\ [$€-40C];[RED]\-#,##0.00\ [$€-40C]"/>
    <numFmt numFmtId="167" formatCode="General"/>
  </numFmts>
  <fonts count="26">
    <font>
      <sz val="10"/>
      <color rgb="FF000000"/>
      <name val="Arial"/>
      <family val="2"/>
      <charset val="1"/>
    </font>
    <font>
      <sz val="10"/>
      <name val="Arial"/>
      <family val="0"/>
    </font>
    <font>
      <sz val="10"/>
      <name val="Arial"/>
      <family val="0"/>
    </font>
    <font>
      <sz val="10"/>
      <name val="Arial"/>
      <family val="0"/>
    </font>
    <font>
      <b val="true"/>
      <sz val="10"/>
      <color rgb="FFFFFFFF"/>
      <name val="Arial"/>
      <family val="0"/>
      <charset val="1"/>
    </font>
    <font>
      <sz val="10"/>
      <name val="Arial"/>
      <family val="2"/>
      <charset val="1"/>
    </font>
    <font>
      <b val="true"/>
      <i val="true"/>
      <u val="single"/>
      <sz val="10"/>
      <color rgb="FF000000"/>
      <name val="Arial"/>
      <family val="0"/>
      <charset val="1"/>
    </font>
    <font>
      <b val="true"/>
      <sz val="10"/>
      <color rgb="FF000000"/>
      <name val="Arial"/>
      <family val="0"/>
      <charset val="1"/>
    </font>
    <font>
      <b val="true"/>
      <sz val="10"/>
      <color rgb="FF666666"/>
      <name val="Arial"/>
      <family val="0"/>
      <charset val="1"/>
    </font>
    <font>
      <b val="true"/>
      <sz val="14"/>
      <color rgb="FFFFFFFF"/>
      <name val="Arial"/>
      <family val="2"/>
      <charset val="1"/>
    </font>
    <font>
      <b val="true"/>
      <sz val="12"/>
      <color rgb="FFFFFFFF"/>
      <name val="Arial"/>
      <family val="2"/>
      <charset val="1"/>
    </font>
    <font>
      <b val="true"/>
      <sz val="12"/>
      <name val="Arial"/>
      <family val="2"/>
      <charset val="1"/>
    </font>
    <font>
      <b val="true"/>
      <sz val="12"/>
      <color rgb="FFFFFFFF"/>
      <name val="Arial"/>
      <family val="0"/>
      <charset val="1"/>
    </font>
    <font>
      <b val="true"/>
      <sz val="10"/>
      <color rgb="FF000000"/>
      <name val="Arial"/>
      <family val="2"/>
      <charset val="1"/>
    </font>
    <font>
      <b val="true"/>
      <sz val="12"/>
      <color rgb="FF000000"/>
      <name val="Arial"/>
      <family val="2"/>
      <charset val="1"/>
    </font>
    <font>
      <sz val="8"/>
      <color rgb="FF000000"/>
      <name val="Arial"/>
      <family val="2"/>
      <charset val="1"/>
    </font>
    <font>
      <sz val="8"/>
      <color rgb="FF000000"/>
      <name val="Arial"/>
      <family val="0"/>
      <charset val="1"/>
    </font>
    <font>
      <b val="true"/>
      <sz val="10"/>
      <color rgb="FFFFFFFF"/>
      <name val="Arial"/>
      <family val="2"/>
      <charset val="1"/>
    </font>
    <font>
      <sz val="10"/>
      <color rgb="FF000000"/>
      <name val="Arial"/>
      <family val="0"/>
      <charset val="1"/>
    </font>
    <font>
      <i val="true"/>
      <sz val="10"/>
      <color rgb="FF000000"/>
      <name val="Arial"/>
      <family val="2"/>
      <charset val="1"/>
    </font>
    <font>
      <b val="true"/>
      <sz val="10"/>
      <name val="Arial"/>
      <family val="2"/>
      <charset val="1"/>
    </font>
    <font>
      <sz val="10"/>
      <color rgb="FFA50021"/>
      <name val="Arial"/>
      <family val="2"/>
      <charset val="1"/>
    </font>
    <font>
      <b val="true"/>
      <sz val="13"/>
      <color rgb="FFFFFFFF"/>
      <name val="Arial"/>
      <family val="0"/>
      <charset val="1"/>
    </font>
    <font>
      <b val="true"/>
      <sz val="13"/>
      <color rgb="FF000000"/>
      <name val="Arial"/>
      <family val="0"/>
      <charset val="1"/>
    </font>
    <font>
      <b val="true"/>
      <vertAlign val="superscript"/>
      <sz val="10"/>
      <color rgb="FFFFFFFF"/>
      <name val="Arial"/>
      <family val="0"/>
      <charset val="1"/>
    </font>
    <font>
      <sz val="10"/>
      <color rgb="FF800000"/>
      <name val="Arial"/>
      <family val="2"/>
      <charset val="1"/>
    </font>
  </fonts>
  <fills count="11">
    <fill>
      <patternFill patternType="none"/>
    </fill>
    <fill>
      <patternFill patternType="gray125"/>
    </fill>
    <fill>
      <patternFill patternType="solid">
        <fgColor rgb="FF266077"/>
        <bgColor rgb="FF1E6A39"/>
      </patternFill>
    </fill>
    <fill>
      <patternFill patternType="solid">
        <fgColor rgb="FF1E6A39"/>
        <bgColor rgb="FF266077"/>
      </patternFill>
    </fill>
    <fill>
      <patternFill patternType="solid">
        <fgColor rgb="FFFFFFCC"/>
        <bgColor rgb="FFFFFFFF"/>
      </patternFill>
    </fill>
    <fill>
      <patternFill patternType="solid">
        <fgColor rgb="FFFFFFFF"/>
        <bgColor rgb="FFFFFFCC"/>
      </patternFill>
    </fill>
    <fill>
      <patternFill patternType="solid">
        <fgColor rgb="FFC9211E"/>
        <bgColor rgb="FFB5321A"/>
      </patternFill>
    </fill>
    <fill>
      <patternFill patternType="solid">
        <fgColor rgb="FF000000"/>
        <bgColor rgb="FF003300"/>
      </patternFill>
    </fill>
    <fill>
      <patternFill patternType="solid">
        <fgColor rgb="FFB5321A"/>
        <bgColor rgb="FFC9211E"/>
      </patternFill>
    </fill>
    <fill>
      <patternFill patternType="solid">
        <fgColor rgb="FFABCBD8"/>
        <bgColor rgb="FFC0C0C0"/>
      </patternFill>
    </fill>
    <fill>
      <patternFill patternType="solid">
        <fgColor rgb="FFEEEEEE"/>
        <bgColor rgb="FFFFFF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style="hair"/>
      <top style="hair"/>
      <bottom style="medium"/>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hair"/>
      <right style="medium"/>
      <top style="hair"/>
      <bottom style="hair"/>
      <diagonal/>
    </border>
    <border diagonalUp="false" diagonalDown="false">
      <left style="hair"/>
      <right style="medium"/>
      <top style="hair"/>
      <bottom style="medium"/>
      <diagonal/>
    </border>
  </borders>
  <cellStyleXfs count="34">
    <xf numFmtId="165" fontId="0" fillId="0" borderId="0" applyFont="true" applyBorder="true" applyAlignment="true" applyProtection="true">
      <alignment horizontal="center"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2" borderId="0" applyFont="true" applyBorder="true" applyAlignment="true" applyProtection="false">
      <alignment horizontal="general" vertical="center" textRotation="0" wrapText="false" indent="0" shrinkToFit="false"/>
    </xf>
    <xf numFmtId="165"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false">
      <alignment horizontal="general" vertical="bottom" textRotation="0" wrapText="false" indent="0" shrinkToFit="false"/>
    </xf>
    <xf numFmtId="164" fontId="4" fillId="3" borderId="1" applyFont="true" applyBorder="true" applyAlignment="true" applyProtection="false">
      <alignment horizontal="center" vertical="center" textRotation="0" wrapText="false" indent="0" shrinkToFit="false"/>
    </xf>
    <xf numFmtId="165" fontId="7" fillId="4" borderId="1" applyFont="true" applyBorder="true" applyAlignment="true" applyProtection="false">
      <alignment horizontal="center" vertical="center" textRotation="0" wrapText="false" indent="0" shrinkToFit="false"/>
    </xf>
    <xf numFmtId="165" fontId="7" fillId="0" borderId="1" applyFont="true" applyBorder="true" applyAlignment="true" applyProtection="false">
      <alignment horizontal="center" vertical="center" textRotation="0" wrapText="false" indent="0" shrinkToFit="false"/>
    </xf>
    <xf numFmtId="164" fontId="8" fillId="5" borderId="1" applyFont="true" applyBorder="true" applyAlignment="true" applyProtection="false">
      <alignment horizontal="center" vertical="center" textRotation="0" wrapText="false" indent="0" shrinkToFit="false"/>
    </xf>
    <xf numFmtId="164" fontId="4" fillId="6" borderId="1" applyFont="true" applyBorder="true" applyAlignment="true" applyProtection="false">
      <alignment horizontal="center" vertical="center" textRotation="0" wrapText="false" indent="0" shrinkToFit="false"/>
    </xf>
    <xf numFmtId="164" fontId="4" fillId="7" borderId="1" applyFont="true" applyBorder="true" applyAlignment="true" applyProtection="false">
      <alignment horizontal="center" vertical="center" textRotation="0" wrapText="false" indent="0" shrinkToFit="false"/>
    </xf>
    <xf numFmtId="165" fontId="9" fillId="8" borderId="0" applyFont="true" applyBorder="true" applyAlignment="true" applyProtection="true">
      <alignment horizontal="center" vertical="center" textRotation="0" wrapText="true" indent="0" shrinkToFit="false"/>
      <protection locked="true" hidden="false"/>
    </xf>
    <xf numFmtId="165" fontId="10" fillId="8" borderId="0" applyFont="true" applyBorder="true" applyAlignment="true" applyProtection="true">
      <alignment horizontal="center" vertical="center" textRotation="0" wrapText="false" indent="0" shrinkToFit="false"/>
      <protection locked="true" hidden="false"/>
    </xf>
    <xf numFmtId="165" fontId="11" fillId="9" borderId="0" applyFont="true" applyBorder="true" applyAlignment="true" applyProtection="true">
      <alignment horizontal="left" vertical="bottom" textRotation="0" wrapText="true" indent="0" shrinkToFit="false"/>
      <protection locked="true" hidden="false"/>
    </xf>
    <xf numFmtId="165" fontId="12" fillId="8" borderId="0" applyFont="true" applyBorder="true" applyAlignment="true" applyProtection="false">
      <alignment horizontal="center" vertical="center" textRotation="0" wrapText="false" indent="0" shrinkToFit="false"/>
    </xf>
    <xf numFmtId="165" fontId="14" fillId="0" borderId="0" applyFont="true" applyBorder="false" applyAlignment="true" applyProtection="false">
      <alignment horizontal="center" vertical="center" textRotation="0" wrapText="false" indent="0" shrinkToFit="false"/>
    </xf>
  </cellStyleXfs>
  <cellXfs count="107">
    <xf numFmtId="165" fontId="0" fillId="0" borderId="0" xfId="0" applyFont="false" applyBorder="false" applyAlignment="false" applyProtection="false">
      <alignment horizontal="center" vertical="center"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7" fontId="9" fillId="8" borderId="0" xfId="29" applyFont="true" applyBorder="true" applyAlignment="true" applyProtection="true">
      <alignment horizontal="center" vertical="center" textRotation="0" wrapText="true" indent="0" shrinkToFit="false"/>
      <protection locked="true" hidden="false"/>
    </xf>
    <xf numFmtId="165" fontId="10" fillId="8" borderId="0" xfId="30" applyFont="true" applyBorder="true" applyAlignment="true" applyProtection="true">
      <alignment horizontal="center" vertical="center" textRotation="0" wrapText="false" indent="0" shrinkToFit="false"/>
      <protection locked="true" hidden="false"/>
    </xf>
    <xf numFmtId="165" fontId="13" fillId="0" borderId="0" xfId="0" applyFont="true" applyBorder="false" applyAlignment="true" applyProtection="true">
      <alignment horizontal="right" vertical="center" textRotation="0" wrapText="true" indent="0" shrinkToFit="false"/>
      <protection locked="true" hidden="false"/>
    </xf>
    <xf numFmtId="165" fontId="0" fillId="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1" fillId="9" borderId="0" xfId="31" applyFont="true" applyBorder="true" applyAlignment="true" applyProtection="true">
      <alignment horizontal="left" vertical="bottom" textRotation="0" wrapText="true" indent="0" shrinkToFit="false"/>
      <protection locked="true" hidden="false"/>
    </xf>
    <xf numFmtId="165" fontId="0" fillId="1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false" applyAlignment="true" applyProtection="tru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0" fillId="0" borderId="0" xfId="0" applyFont="true" applyBorder="true" applyAlignment="true" applyProtection="true">
      <alignment horizontal="left" vertical="top" textRotation="0" wrapText="true" indent="0" shrinkToFit="false"/>
      <protection locked="true" hidden="false"/>
    </xf>
    <xf numFmtId="165" fontId="17" fillId="2" borderId="1" xfId="0" applyFont="true" applyBorder="true" applyAlignment="true" applyProtection="true">
      <alignment horizontal="right" vertical="center" textRotation="0" wrapText="false" indent="0" shrinkToFit="false"/>
      <protection locked="true" hidden="false"/>
    </xf>
    <xf numFmtId="167" fontId="17" fillId="2" borderId="1" xfId="0" applyFont="true" applyBorder="true" applyAlignment="true" applyProtection="true">
      <alignment horizontal="left" vertical="center" textRotation="0" wrapText="false" indent="0" shrinkToFit="false"/>
      <protection locked="true" hidden="false"/>
    </xf>
    <xf numFmtId="165" fontId="13" fillId="0" borderId="0" xfId="0" applyFont="true" applyBorder="true" applyAlignment="true" applyProtection="true">
      <alignment horizontal="left" vertical="top" textRotation="0" wrapText="true" indent="0" shrinkToFit="false"/>
      <protection locked="true" hidden="false"/>
    </xf>
    <xf numFmtId="165" fontId="14" fillId="0" borderId="0" xfId="33" applyFont="true" applyBorder="true" applyAlignment="tru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5" fontId="7" fillId="0" borderId="0" xfId="0" applyFont="true" applyBorder="true" applyAlignment="true" applyProtection="true">
      <alignment horizontal="left" vertical="top" textRotation="0" wrapText="true" indent="0" shrinkToFit="false"/>
      <protection locked="true" hidden="false"/>
    </xf>
    <xf numFmtId="165" fontId="7" fillId="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true" applyAlignment="true" applyProtection="true">
      <alignment horizontal="left" vertical="center" textRotation="0" wrapText="false" indent="0" shrinkToFit="false"/>
      <protection locked="true" hidden="false"/>
    </xf>
    <xf numFmtId="165" fontId="13"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7" fontId="9" fillId="8" borderId="0" xfId="29" applyFont="false" applyBorder="true" applyAlignment="true" applyProtection="true">
      <alignment horizontal="center" vertical="center" textRotation="0" wrapText="true" indent="0" shrinkToFit="false"/>
      <protection locked="true" hidden="false"/>
    </xf>
    <xf numFmtId="165" fontId="7" fillId="0" borderId="0" xfId="0" applyFont="true" applyBorder="true" applyAlignment="true" applyProtection="true">
      <alignment horizontal="righ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5" fontId="4" fillId="2" borderId="0" xfId="20" applyFont="true" applyBorder="true" applyAlignment="true" applyProtection="true">
      <alignment horizontal="general" vertical="center" textRotation="0" wrapText="false" indent="0" shrinkToFit="false"/>
      <protection locked="true" hidden="false"/>
    </xf>
    <xf numFmtId="165" fontId="18" fillId="0" borderId="1" xfId="0" applyFont="true" applyBorder="true" applyAlignment="true" applyProtection="true">
      <alignment horizontal="center" vertical="center" textRotation="0" wrapText="true" indent="0" shrinkToFit="false"/>
      <protection locked="true" hidden="false"/>
    </xf>
    <xf numFmtId="165" fontId="18" fillId="0" borderId="1" xfId="0" applyFont="true" applyBorder="true" applyAlignment="true" applyProtection="true">
      <alignment horizontal="left" vertical="center" textRotation="0" wrapText="tru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5" fontId="18" fillId="0" borderId="1" xfId="0" applyFont="true" applyBorder="tru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center" vertical="center" textRotation="0" wrapText="true" indent="0" shrinkToFit="false"/>
      <protection locked="true" hidden="false"/>
    </xf>
    <xf numFmtId="165" fontId="18" fillId="0" borderId="1" xfId="0" applyFont="true" applyBorder="true" applyAlignment="true" applyProtection="true">
      <alignment horizontal="left"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xf numFmtId="165" fontId="9" fillId="8" borderId="0" xfId="29" applyFont="true" applyBorder="true" applyAlignment="true" applyProtection="true">
      <alignment horizontal="center" vertical="center" textRotation="0" wrapText="true" indent="0" shrinkToFit="false"/>
      <protection locked="true" hidden="false"/>
    </xf>
    <xf numFmtId="165" fontId="4" fillId="2" borderId="1" xfId="20" applyFont="true" applyBorder="true" applyAlignment="true" applyProtection="true">
      <alignment horizontal="center" vertical="center" textRotation="90" wrapText="true" indent="0" shrinkToFit="false"/>
      <protection locked="true" hidden="false"/>
    </xf>
    <xf numFmtId="165" fontId="4" fillId="2" borderId="1" xfId="20" applyFont="true" applyBorder="true" applyAlignment="true" applyProtection="true">
      <alignment horizontal="center" vertical="center" textRotation="0" wrapText="true" indent="0" shrinkToFit="false"/>
      <protection locked="true" hidden="false"/>
    </xf>
    <xf numFmtId="165" fontId="13" fillId="0" borderId="1" xfId="0" applyFont="true" applyBorder="true" applyAlignment="true" applyProtection="true">
      <alignment horizontal="center" vertical="center" textRotation="0" wrapText="true" indent="0" shrinkToFit="false"/>
      <protection locked="true" hidden="false"/>
    </xf>
    <xf numFmtId="165" fontId="5" fillId="0" borderId="1" xfId="21" applyFont="true" applyBorder="true" applyAlignment="true" applyProtection="true">
      <alignment horizontal="center" vertical="center" textRotation="0" wrapText="false" indent="0" shrinkToFit="false"/>
      <protection locked="true" hidden="false"/>
    </xf>
    <xf numFmtId="165" fontId="0" fillId="0" borderId="1" xfId="0" applyFont="true" applyBorder="true" applyAlignment="true" applyProtection="true">
      <alignment horizontal="left" vertical="center" textRotation="0" wrapText="true" indent="0" shrinkToFit="false"/>
      <protection locked="true" hidden="false"/>
    </xf>
    <xf numFmtId="165" fontId="13" fillId="0" borderId="2" xfId="21" applyFont="true" applyBorder="true" applyAlignment="true" applyProtection="true">
      <alignment horizontal="left" vertical="top" textRotation="0" wrapText="true" indent="0" shrinkToFit="false"/>
      <protection locked="true" hidden="false"/>
    </xf>
    <xf numFmtId="165" fontId="20" fillId="0" borderId="2" xfId="21" applyFont="true" applyBorder="true" applyAlignment="true" applyProtection="true">
      <alignment horizontal="left" vertical="top" textRotation="0" wrapText="true" indent="0" shrinkToFit="false"/>
      <protection locked="true" hidden="false"/>
    </xf>
    <xf numFmtId="165" fontId="5" fillId="0" borderId="1" xfId="21" applyFont="true" applyBorder="true" applyAlignment="true" applyProtection="true">
      <alignment horizontal="center" vertical="center" textRotation="0" wrapText="true" indent="0" shrinkToFit="false"/>
      <protection locked="true" hidden="false"/>
    </xf>
    <xf numFmtId="165" fontId="0" fillId="0" borderId="1" xfId="0" applyFont="true" applyBorder="true" applyAlignment="true" applyProtection="true">
      <alignment horizontal="left" vertical="top" textRotation="0" wrapText="true" indent="0" shrinkToFit="false"/>
      <protection locked="true" hidden="false"/>
    </xf>
    <xf numFmtId="165" fontId="13" fillId="0" borderId="1" xfId="21" applyFont="true" applyBorder="tru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5" fontId="10" fillId="8" borderId="0" xfId="30" applyFont="true" applyBorder="true" applyAlignment="true" applyProtection="true">
      <alignment horizontal="center" vertical="center" textRotation="0" wrapText="true" indent="0" shrinkToFit="false"/>
      <protection locked="true" hidden="false"/>
    </xf>
    <xf numFmtId="165" fontId="4" fillId="2" borderId="3" xfId="20" applyFont="true" applyBorder="true" applyAlignment="true" applyProtection="true">
      <alignment horizontal="center" vertical="center" textRotation="0" wrapText="true" indent="0" shrinkToFit="false"/>
      <protection locked="true" hidden="false"/>
    </xf>
    <xf numFmtId="165" fontId="4" fillId="2" borderId="3" xfId="20" applyFont="true" applyBorder="true" applyAlignment="true" applyProtection="true">
      <alignment horizontal="center" vertical="center" textRotation="90" wrapText="true" indent="0" shrinkToFit="false"/>
      <protection locked="true" hidden="false"/>
    </xf>
    <xf numFmtId="165" fontId="17" fillId="0" borderId="0" xfId="20" applyFont="true" applyBorder="true" applyAlignment="true" applyProtection="true">
      <alignment horizontal="center" vertical="center" textRotation="0" wrapText="true" indent="0" shrinkToFit="false"/>
      <protection locked="true" hidden="false"/>
    </xf>
    <xf numFmtId="165" fontId="0" fillId="10" borderId="4" xfId="0" applyFont="true" applyBorder="true" applyAlignment="true" applyProtection="true">
      <alignment horizontal="center" vertical="bottom" textRotation="0" wrapText="false" indent="0" shrinkToFit="false"/>
      <protection locked="true" hidden="false"/>
    </xf>
    <xf numFmtId="167" fontId="0" fillId="10" borderId="5" xfId="0" applyFont="true" applyBorder="true" applyAlignment="true" applyProtection="true">
      <alignment horizontal="center" vertical="bottom" textRotation="0" wrapText="false" indent="0" shrinkToFit="false"/>
      <protection locked="true" hidden="false"/>
    </xf>
    <xf numFmtId="164" fontId="4" fillId="3" borderId="1" xfId="23" applyFont="false" applyBorder="true" applyAlignment="true" applyProtection="true">
      <alignment horizontal="center" vertical="center"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true" hidden="false"/>
    </xf>
    <xf numFmtId="167" fontId="0" fillId="0" borderId="6" xfId="0" applyFont="true" applyBorder="true" applyAlignment="true" applyProtection="true">
      <alignment horizontal="center" vertical="bottom" textRotation="0" wrapText="false" indent="0" shrinkToFit="false"/>
      <protection locked="true" hidden="false"/>
    </xf>
    <xf numFmtId="164" fontId="4" fillId="6" borderId="1" xfId="27" applyFont="false" applyBorder="true" applyAlignment="true" applyProtection="true">
      <alignment horizontal="center" vertical="center" textRotation="0" wrapText="false" indent="0" shrinkToFit="false"/>
      <protection locked="true" hidden="false"/>
    </xf>
    <xf numFmtId="165" fontId="0" fillId="10" borderId="1" xfId="0" applyFont="true" applyBorder="true" applyAlignment="true" applyProtection="true">
      <alignment horizontal="center" vertical="bottom" textRotation="0" wrapText="false" indent="0" shrinkToFit="false"/>
      <protection locked="true" hidden="false"/>
    </xf>
    <xf numFmtId="167" fontId="0" fillId="10" borderId="6" xfId="0" applyFont="true" applyBorder="true" applyAlignment="true" applyProtection="true">
      <alignment horizontal="center" vertical="bottom" textRotation="0" wrapText="false" indent="0" shrinkToFit="false"/>
      <protection locked="true" hidden="false"/>
    </xf>
    <xf numFmtId="164" fontId="8" fillId="5" borderId="1" xfId="26" applyFont="false" applyBorder="true" applyAlignment="true" applyProtection="true">
      <alignment horizontal="center" vertical="center" textRotation="0" wrapText="false" indent="0" shrinkToFit="false"/>
      <protection locked="true" hidden="false"/>
    </xf>
    <xf numFmtId="165" fontId="0" fillId="0" borderId="3" xfId="0" applyFont="true" applyBorder="true" applyAlignment="true" applyProtection="true">
      <alignment horizontal="center" vertical="bottom" textRotation="0" wrapText="false" indent="0" shrinkToFit="false"/>
      <protection locked="true" hidden="false"/>
    </xf>
    <xf numFmtId="167" fontId="0" fillId="0" borderId="7" xfId="0" applyFont="true" applyBorder="true" applyAlignment="true" applyProtection="true">
      <alignment horizontal="center" vertical="bottom" textRotation="0" wrapText="false" indent="0" shrinkToFit="false"/>
      <protection locked="true" hidden="false"/>
    </xf>
    <xf numFmtId="167" fontId="7" fillId="4" borderId="1" xfId="24" applyFont="false" applyBorder="true" applyAlignment="true" applyProtection="true">
      <alignment horizontal="center" vertical="center" textRotation="0" wrapText="false" indent="0" shrinkToFit="false"/>
      <protection locked="true" hidden="false"/>
    </xf>
    <xf numFmtId="164" fontId="4" fillId="7" borderId="1" xfId="28"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true" applyProtection="true">
      <alignment horizontal="center" vertical="bottom" textRotation="0" wrapText="false" indent="0" shrinkToFit="false"/>
      <protection locked="true" hidden="false"/>
    </xf>
    <xf numFmtId="164" fontId="4" fillId="3" borderId="2" xfId="23" applyFont="true" applyBorder="true" applyAlignment="true" applyProtection="true">
      <alignment horizontal="right" vertical="center" textRotation="0" wrapText="false" indent="0" shrinkToFit="false"/>
      <protection locked="true" hidden="false"/>
    </xf>
    <xf numFmtId="164" fontId="4" fillId="3" borderId="2" xfId="23" applyFont="false" applyBorder="true" applyAlignment="true" applyProtection="true">
      <alignment horizontal="center" vertical="center" textRotation="0" wrapText="false" indent="0" shrinkToFit="false"/>
      <protection locked="true" hidden="false"/>
    </xf>
    <xf numFmtId="164" fontId="4" fillId="6" borderId="2" xfId="27" applyFont="true" applyBorder="true" applyAlignment="true" applyProtection="true">
      <alignment horizontal="right" vertical="center" textRotation="0" wrapText="false" indent="0" shrinkToFit="false"/>
      <protection locked="true" hidden="false"/>
    </xf>
    <xf numFmtId="164" fontId="4" fillId="6" borderId="2" xfId="27" applyFont="false" applyBorder="true" applyAlignment="true" applyProtection="true">
      <alignment horizontal="center" vertical="center" textRotation="0" wrapText="false" indent="0" shrinkToFit="false"/>
      <protection locked="true" hidden="false"/>
    </xf>
    <xf numFmtId="164" fontId="8" fillId="5" borderId="2" xfId="26" applyFont="true" applyBorder="true" applyAlignment="true" applyProtection="true">
      <alignment horizontal="right" vertical="center" textRotation="0" wrapText="false" indent="0" shrinkToFit="false"/>
      <protection locked="true" hidden="false"/>
    </xf>
    <xf numFmtId="164" fontId="8" fillId="5" borderId="2" xfId="26" applyFont="false" applyBorder="true" applyAlignment="true" applyProtection="true">
      <alignment horizontal="center" vertical="center" textRotation="0" wrapText="false" indent="0" shrinkToFit="false"/>
      <protection locked="true" hidden="false"/>
    </xf>
    <xf numFmtId="165" fontId="7" fillId="0" borderId="2" xfId="0" applyFont="true" applyBorder="true" applyAlignment="true" applyProtection="true">
      <alignment horizontal="right" vertical="center" textRotation="0" wrapText="true" indent="0" shrinkToFit="false"/>
      <protection locked="true" hidden="false"/>
    </xf>
    <xf numFmtId="167" fontId="7" fillId="0" borderId="2" xfId="0" applyFont="true" applyBorder="true" applyAlignment="true" applyProtection="true">
      <alignment horizontal="center" vertical="center" textRotation="0" wrapText="false" indent="0" shrinkToFit="false"/>
      <protection locked="true" hidden="false"/>
    </xf>
    <xf numFmtId="165" fontId="22" fillId="2" borderId="2" xfId="20" applyFont="true" applyBorder="true" applyAlignment="true" applyProtection="true">
      <alignment horizontal="right" vertical="center" textRotation="0" wrapText="true" indent="0" shrinkToFit="false"/>
      <protection locked="true" hidden="false"/>
    </xf>
    <xf numFmtId="167" fontId="23" fillId="0" borderId="2" xfId="0" applyFont="true" applyBorder="true" applyAlignment="true" applyProtection="true">
      <alignment horizontal="center" vertical="center" textRotation="0" wrapText="true" indent="0" shrinkToFit="false"/>
      <protection locked="true" hidden="false"/>
    </xf>
    <xf numFmtId="165" fontId="7" fillId="0" borderId="0" xfId="0" applyFont="true" applyBorder="false" applyAlignment="true" applyProtection="true">
      <alignment horizontal="center" vertical="bottom" textRotation="0" wrapText="false" indent="0" shrinkToFit="false"/>
      <protection locked="true" hidden="false"/>
    </xf>
    <xf numFmtId="165" fontId="4" fillId="7" borderId="0" xfId="0" applyFont="true" applyBorder="false" applyAlignment="true" applyProtection="true">
      <alignment horizontal="center" vertical="bottom" textRotation="0" wrapText="false" indent="0" shrinkToFit="false"/>
      <protection locked="true" hidden="false"/>
    </xf>
    <xf numFmtId="165" fontId="7" fillId="10" borderId="1" xfId="0" applyFont="true" applyBorder="true" applyAlignment="true" applyProtection="true">
      <alignment horizontal="center"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5" fontId="7" fillId="0" borderId="1" xfId="0" applyFont="true" applyBorder="true" applyAlignment="true" applyProtection="true">
      <alignment horizontal="center"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7" fontId="0" fillId="0" borderId="2" xfId="0" applyFont="false" applyBorder="true" applyAlignment="true" applyProtection="true">
      <alignment horizontal="center" vertical="bottom" textRotation="0" wrapText="false" indent="0" shrinkToFit="false"/>
      <protection locked="true" hidden="false"/>
    </xf>
    <xf numFmtId="167" fontId="7" fillId="10" borderId="1" xfId="0" applyFont="true" applyBorder="tru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general"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7" fontId="4" fillId="2" borderId="1" xfId="0" applyFont="true" applyBorder="true" applyAlignment="true" applyProtection="true">
      <alignment horizontal="center"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65" fontId="18" fillId="0" borderId="2" xfId="0" applyFont="true" applyBorder="true" applyAlignment="true" applyProtection="true">
      <alignment horizontal="center" vertical="bottom"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false"/>
    </xf>
    <xf numFmtId="165" fontId="18" fillId="0" borderId="2" xfId="0" applyFont="true" applyBorder="true" applyAlignment="true" applyProtection="true">
      <alignment horizontal="center" vertical="bottom"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7" fontId="4" fillId="2" borderId="1" xfId="20" applyFont="false" applyBorder="true" applyAlignment="true" applyProtection="true">
      <alignment horizontal="center" vertical="center" textRotation="90" wrapText="true" indent="0" shrinkToFit="false"/>
      <protection locked="true" hidden="false"/>
    </xf>
    <xf numFmtId="167" fontId="4" fillId="2" borderId="1" xfId="20" applyFont="false" applyBorder="true" applyAlignment="true" applyProtection="true">
      <alignment horizontal="center" vertical="center" textRotation="0" wrapText="true" indent="0" shrinkToFit="false"/>
      <protection locked="true" hidden="false"/>
    </xf>
    <xf numFmtId="167" fontId="4" fillId="2" borderId="2" xfId="20" applyFont="true" applyBorder="true" applyAlignment="true" applyProtection="true">
      <alignment horizontal="center" vertical="center" textRotation="0" wrapText="true" indent="0" shrinkToFit="false"/>
      <protection locked="true" hidden="false"/>
    </xf>
    <xf numFmtId="165" fontId="0" fillId="0" borderId="2" xfId="0" applyFont="true" applyBorder="true" applyAlignment="true" applyProtection="true">
      <alignment horizontal="center" vertical="center" textRotation="0" wrapText="true" indent="0" shrinkToFit="false"/>
      <protection locked="true" hidden="false"/>
    </xf>
    <xf numFmtId="165" fontId="0" fillId="0" borderId="2" xfId="0" applyFont="true" applyBorder="true" applyAlignment="true" applyProtection="true">
      <alignment horizontal="general" vertical="center" textRotation="0" wrapText="true" indent="0" shrinkToFit="false"/>
      <protection locked="true" hidden="false"/>
    </xf>
    <xf numFmtId="165" fontId="0" fillId="0" borderId="2" xfId="0" applyFont="true" applyBorder="true" applyAlignment="true" applyProtection="true">
      <alignment horizontal="left" vertical="center" textRotation="0" wrapText="true" indent="0" shrinkToFit="false"/>
      <protection locked="true" hidden="false"/>
    </xf>
    <xf numFmtId="165" fontId="0" fillId="0" borderId="2" xfId="0" applyFont="true" applyBorder="true" applyAlignment="true" applyProtection="true">
      <alignment horizontal="center" vertical="center" textRotation="0" wrapText="false" indent="0" shrinkToFit="false"/>
      <protection locked="true" hidden="false"/>
    </xf>
    <xf numFmtId="165" fontId="13" fillId="0" borderId="2" xfId="0" applyFont="true" applyBorder="true" applyAlignment="true" applyProtection="true">
      <alignment horizontal="general" vertical="bottom" textRotation="0" wrapText="true" indent="0" shrinkToFit="false"/>
      <protection locked="true" hidden="false"/>
    </xf>
    <xf numFmtId="165" fontId="0" fillId="0" borderId="2" xfId="0" applyFont="false" applyBorder="true" applyAlignment="true" applyProtection="true">
      <alignment horizontal="center" vertical="center" textRotation="0" wrapText="false" indent="0" shrinkToFit="false"/>
      <protection locked="true" hidden="false"/>
    </xf>
    <xf numFmtId="165" fontId="0" fillId="0" borderId="0" xfId="0" applyFont="false" applyBorder="false" applyAlignment="true" applyProtection="true">
      <alignment horizontal="center" vertical="center" textRotation="0" wrapText="true" indent="0" shrinkToFit="false"/>
      <protection locked="true" hidden="false"/>
    </xf>
    <xf numFmtId="165" fontId="0" fillId="0" borderId="1" xfId="0" applyFont="true" applyBorder="true" applyAlignment="true" applyProtection="true">
      <alignment horizontal="center"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general" vertical="center" textRotation="0" wrapText="false" indent="0" shrinkToFit="false"/>
      <protection locked="true" hidden="false"/>
    </xf>
    <xf numFmtId="165" fontId="25" fillId="0" borderId="1" xfId="0" applyFont="true" applyBorder="true" applyAlignment="true" applyProtection="true">
      <alignment horizontal="left" vertical="center" textRotation="0" wrapText="true" indent="0" shrinkToFit="false"/>
      <protection locked="true" hidden="false"/>
    </xf>
    <xf numFmtId="167" fontId="10" fillId="8" borderId="0" xfId="30" applyFont="false" applyBorder="true" applyAlignment="true" applyProtection="true">
      <alignment horizontal="center" vertical="center"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Entête tableau" xfId="20"/>
    <cellStyle name="Normal 2" xfId="21"/>
    <cellStyle name="Résultat2" xfId="22"/>
    <cellStyle name="Statut - C" xfId="23"/>
    <cellStyle name="Statut - Dérogation - D" xfId="24"/>
    <cellStyle name="Statut - Dérogation - N" xfId="25"/>
    <cellStyle name="Statut - NA" xfId="26"/>
    <cellStyle name="Statut - NC" xfId="27"/>
    <cellStyle name="Statut - NT" xfId="28"/>
    <cellStyle name="Titre en-tête" xfId="29"/>
    <cellStyle name="Titre niveau 1" xfId="30"/>
    <cellStyle name="Titre niveau 2" xfId="31"/>
    <cellStyle name="Titre tableau" xfId="32"/>
    <cellStyle name="Titre 2" xfId="33"/>
  </cellStyles>
  <dxfs count="10">
    <dxf>
      <fill>
        <patternFill patternType="solid">
          <fgColor rgb="FF266077"/>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name val="Arial"/>
        <charset val="1"/>
        <family val="0"/>
        <b val="1"/>
        <i val="0"/>
        <strike val="0"/>
        <outline val="0"/>
        <shadow val="0"/>
        <color rgb="FFFFFFFF"/>
        <sz val="10"/>
        <u val="none"/>
      </font>
      <numFmt numFmtId="164" formatCode="@"/>
      <fill>
        <patternFill>
          <bgColor rgb="FF1E6A39"/>
        </patternFill>
      </fill>
      <border diagonalUp="false" diagonalDown="false">
        <left style="hair"/>
        <right style="hair"/>
        <top style="hair"/>
        <bottom style="hair"/>
        <diagonal/>
      </border>
    </dxf>
    <dxf>
      <font>
        <name val="Arial"/>
        <charset val="1"/>
        <family val="0"/>
        <b val="1"/>
        <i val="0"/>
        <strike val="0"/>
        <outline val="0"/>
        <shadow val="0"/>
        <color rgb="FFFFFFFF"/>
        <sz val="10"/>
        <u val="none"/>
      </font>
      <numFmt numFmtId="164" formatCode="@"/>
      <fill>
        <patternFill>
          <bgColor rgb="FFC9211E"/>
        </patternFill>
      </fill>
      <border diagonalUp="false" diagonalDown="false">
        <left style="hair"/>
        <right style="hair"/>
        <top style="hair"/>
        <bottom style="hair"/>
        <diagonal/>
      </border>
    </dxf>
    <dxf>
      <font>
        <name val="Arial"/>
        <charset val="1"/>
        <family val="0"/>
        <b val="1"/>
        <i val="0"/>
        <strike val="0"/>
        <outline val="0"/>
        <shadow val="0"/>
        <color rgb="FF666666"/>
        <sz val="10"/>
        <u val="none"/>
      </font>
      <numFmt numFmtId="164" formatCode="@"/>
      <fill>
        <patternFill>
          <bgColor rgb="FFFFFFFF"/>
        </patternFill>
      </fill>
      <border diagonalUp="false" diagonalDown="false">
        <left style="hair"/>
        <right style="hair"/>
        <top style="hair"/>
        <bottom style="hair"/>
        <diagonal/>
      </border>
    </dxf>
    <dxf>
      <font>
        <name val="Arial"/>
        <charset val="1"/>
        <family val="0"/>
        <b val="1"/>
        <i val="0"/>
        <strike val="0"/>
        <outline val="0"/>
        <shadow val="0"/>
        <color rgb="FFFFFFFF"/>
        <sz val="10"/>
        <u val="none"/>
      </font>
      <numFmt numFmtId="164" formatCode="@"/>
      <fill>
        <patternFill>
          <bgColor rgb="FF000000"/>
        </patternFill>
      </fill>
      <border diagonalUp="false" diagonalDown="false">
        <left style="hair"/>
        <right style="hair"/>
        <top style="hair"/>
        <bottom style="hair"/>
        <diagonal/>
      </border>
    </dxf>
    <dxf>
      <font>
        <name val="Arial"/>
        <charset val="1"/>
        <family val="0"/>
        <b val="1"/>
        <i val="0"/>
        <strike val="0"/>
        <outline val="0"/>
        <shadow val="0"/>
        <color rgb="FF000000"/>
        <sz val="10"/>
        <u val="none"/>
      </font>
      <numFmt numFmtId="165" formatCode="General"/>
      <fill>
        <patternFill>
          <bgColor rgb="FFFFFFFF"/>
        </patternFill>
      </fill>
      <border diagonalUp="false" diagonalDown="false">
        <left style="hair"/>
        <right style="hair"/>
        <top style="hair"/>
        <bottom style="hair"/>
        <diagonal/>
      </border>
    </dxf>
    <dxf>
      <font>
        <name val="Arial"/>
        <charset val="1"/>
        <family val="0"/>
        <b val="1"/>
        <i val="0"/>
        <strike val="0"/>
        <outline val="0"/>
        <shadow val="0"/>
        <color rgb="FF000000"/>
        <sz val="10"/>
        <u val="none"/>
      </font>
      <numFmt numFmtId="165" formatCode="General"/>
      <fill>
        <patternFill>
          <bgColor rgb="FFFFFFCC"/>
        </patternFill>
      </fill>
      <border diagonalUp="false" diagonalDown="false">
        <left style="hair"/>
        <right style="hair"/>
        <top style="hair"/>
        <bottom style="hair"/>
        <diagonal/>
      </border>
    </dxf>
  </dxfs>
  <colors>
    <indexedColors>
      <rgbColor rgb="FF000000"/>
      <rgbColor rgb="FFFFFFFF"/>
      <rgbColor rgb="FFFF0000"/>
      <rgbColor rgb="FF00FF00"/>
      <rgbColor rgb="FF0000FF"/>
      <rgbColor rgb="FFFFFF00"/>
      <rgbColor rgb="FFFF00FF"/>
      <rgbColor rgb="FF00FFFF"/>
      <rgbColor rgb="FF800000"/>
      <rgbColor rgb="FF1E6A39"/>
      <rgbColor rgb="FF000080"/>
      <rgbColor rgb="FF808000"/>
      <rgbColor rgb="FF800080"/>
      <rgbColor rgb="FF266077"/>
      <rgbColor rgb="FFC0C0C0"/>
      <rgbColor rgb="FF808080"/>
      <rgbColor rgb="FF9999FF"/>
      <rgbColor rgb="FFC9211E"/>
      <rgbColor rgb="FFFFFFCC"/>
      <rgbColor rgb="FFEEEEEE"/>
      <rgbColor rgb="FF660066"/>
      <rgbColor rgb="FFFF8080"/>
      <rgbColor rgb="FF0066CC"/>
      <rgbColor rgb="FFCCCCFF"/>
      <rgbColor rgb="FF000080"/>
      <rgbColor rgb="FFFF00FF"/>
      <rgbColor rgb="FFFFFF00"/>
      <rgbColor rgb="FF00FFFF"/>
      <rgbColor rgb="FF800080"/>
      <rgbColor rgb="FFA50021"/>
      <rgbColor rgb="FF008080"/>
      <rgbColor rgb="FF0000FF"/>
      <rgbColor rgb="FF00CCFF"/>
      <rgbColor rgb="FFCCFFFF"/>
      <rgbColor rgb="FFCCFFCC"/>
      <rgbColor rgb="FFFFFF99"/>
      <rgbColor rgb="FFABCBD8"/>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B5321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1401120</xdr:colOff>
      <xdr:row>4</xdr:row>
      <xdr:rowOff>175680</xdr:rowOff>
    </xdr:from>
    <xdr:to>
      <xdr:col>3</xdr:col>
      <xdr:colOff>2077560</xdr:colOff>
      <xdr:row>7</xdr:row>
      <xdr:rowOff>532440</xdr:rowOff>
    </xdr:to>
    <xdr:pic>
      <xdr:nvPicPr>
        <xdr:cNvPr id="0" name="Image 1" descr="Logo Marianne, Liberté - Égalité - Fraternité, République française&#10;Premier ministre&#10;Secrétariat Général pour la modernisation de l'action publique"/>
        <xdr:cNvPicPr/>
      </xdr:nvPicPr>
      <xdr:blipFill>
        <a:blip r:embed="rId1"/>
        <a:stretch/>
      </xdr:blipFill>
      <xdr:spPr>
        <a:xfrm>
          <a:off x="6834960" y="1836360"/>
          <a:ext cx="676440" cy="883800"/>
        </a:xfrm>
        <a:prstGeom prst="rect">
          <a:avLst/>
        </a:prstGeom>
        <a:ln w="12600">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25.xml><?xml version="1.0" encoding="utf-8"?>
<xdr:wsDr xmlns:xdr="http://schemas.openxmlformats.org/drawingml/2006/spreadsheetDrawing" xmlns:a="http://schemas.openxmlformats.org/drawingml/2006/main" xmlns:r="http://schemas.openxmlformats.org/officeDocument/2006/relationships"/>
</file>

<file path=xl/drawings/drawing26.xml><?xml version="1.0" encoding="utf-8"?>
<xdr:wsDr xmlns:xdr="http://schemas.openxmlformats.org/drawingml/2006/spreadsheetDrawing" xmlns:a="http://schemas.openxmlformats.org/drawingml/2006/main" xmlns:r="http://schemas.openxmlformats.org/officeDocument/2006/relationships"/>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file>

<file path=xl/drawings/drawing29.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30.xml><?xml version="1.0" encoding="utf-8"?>
<xdr:wsDr xmlns:xdr="http://schemas.openxmlformats.org/drawingml/2006/spreadsheetDrawing" xmlns:a="http://schemas.openxmlformats.org/drawingml/2006/main" xmlns:r="http://schemas.openxmlformats.org/officeDocument/2006/relationships"/>
</file>

<file path=xl/drawings/drawing31.xml><?xml version="1.0" encoding="utf-8"?>
<xdr:wsDr xmlns:xdr="http://schemas.openxmlformats.org/drawingml/2006/spreadsheetDrawing" xmlns:a="http://schemas.openxmlformats.org/drawingml/2006/main" xmlns:r="http://schemas.openxmlformats.org/officeDocument/2006/relationships"/>
</file>

<file path=xl/drawings/drawing32.xml><?xml version="1.0" encoding="utf-8"?>
<xdr:wsDr xmlns:xdr="http://schemas.openxmlformats.org/drawingml/2006/spreadsheetDrawing" xmlns:a="http://schemas.openxmlformats.org/drawingml/2006/main" xmlns:r="http://schemas.openxmlformats.org/officeDocument/2006/relationships"/>
</file>

<file path=xl/drawings/drawing33.xml><?xml version="1.0" encoding="utf-8"?>
<xdr:wsDr xmlns:xdr="http://schemas.openxmlformats.org/drawingml/2006/spreadsheetDrawing" xmlns:a="http://schemas.openxmlformats.org/drawingml/2006/main" xmlns:r="http://schemas.openxmlformats.org/officeDocument/2006/relationships"/>
</file>

<file path=xl/drawings/drawing34.xml><?xml version="1.0" encoding="utf-8"?>
<xdr:wsDr xmlns:xdr="http://schemas.openxmlformats.org/drawingml/2006/spreadsheetDrawing" xmlns:a="http://schemas.openxmlformats.org/drawingml/2006/main" xmlns:r="http://schemas.openxmlformats.org/officeDocument/2006/relationships"/>
</file>

<file path=xl/drawings/drawing35.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copsae/outils-audits-accessibilite" TargetMode="External"/><Relationship Id="rId2" Type="http://schemas.openxmlformats.org/officeDocument/2006/relationships/hyperlink" Target="https://accessibilite.numerique.gouv.fr/ressources/kit-audit/" TargetMode="External"/><Relationship Id="rId3" Type="http://schemas.openxmlformats.org/officeDocument/2006/relationships/hyperlink" Target="https://www.etalab.gouv.fr/licence-ouverte-open-licence" TargetMode="External"/><Relationship Id="rId4" Type="http://schemas.openxmlformats.org/officeDocument/2006/relationships/hyperlink" Target="https://access42.net/rgaa-taux-conformite-global-moyen-echantillon" TargetMode="External"/><Relationship Id="rId5" Type="http://schemas.openxmlformats.org/officeDocument/2006/relationships/hyperlink" Target="https://moulinette.copsae.fr/" TargetMode="External"/><Relationship Id="rId6"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15.xml.rels><?xml version="1.0" encoding="UTF-8"?>
<Relationships xmlns="http://schemas.openxmlformats.org/package/2006/relationships"><Relationship Id="rId1" Type="http://schemas.openxmlformats.org/officeDocument/2006/relationships/drawing" Target="../drawings/drawing14.xml"/>
</Relationships>
</file>

<file path=xl/worksheets/_rels/sheet16.xml.rels><?xml version="1.0" encoding="UTF-8"?>
<Relationships xmlns="http://schemas.openxmlformats.org/package/2006/relationships"><Relationship Id="rId1" Type="http://schemas.openxmlformats.org/officeDocument/2006/relationships/drawing" Target="../drawings/drawing15.xml"/>
</Relationships>
</file>

<file path=xl/worksheets/_rels/sheet17.xml.rels><?xml version="1.0" encoding="UTF-8"?>
<Relationships xmlns="http://schemas.openxmlformats.org/package/2006/relationships"><Relationship Id="rId1" Type="http://schemas.openxmlformats.org/officeDocument/2006/relationships/drawing" Target="../drawings/drawing16.xml"/>
</Relationships>
</file>

<file path=xl/worksheets/_rels/sheet18.xml.rels><?xml version="1.0" encoding="UTF-8"?>
<Relationships xmlns="http://schemas.openxmlformats.org/package/2006/relationships"><Relationship Id="rId1" Type="http://schemas.openxmlformats.org/officeDocument/2006/relationships/drawing" Target="../drawings/drawing17.xml"/>
</Relationships>
</file>

<file path=xl/worksheets/_rels/sheet19.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hyperlink" Target="http://www.site.fr/" TargetMode="External"/><Relationship Id="rId2"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19.xml"/>
</Relationships>
</file>

<file path=xl/worksheets/_rels/sheet21.xml.rels><?xml version="1.0" encoding="UTF-8"?>
<Relationships xmlns="http://schemas.openxmlformats.org/package/2006/relationships"><Relationship Id="rId1" Type="http://schemas.openxmlformats.org/officeDocument/2006/relationships/drawing" Target="../drawings/drawing20.xml"/>
</Relationships>
</file>

<file path=xl/worksheets/_rels/sheet22.xml.rels><?xml version="1.0" encoding="UTF-8"?>
<Relationships xmlns="http://schemas.openxmlformats.org/package/2006/relationships"><Relationship Id="rId1" Type="http://schemas.openxmlformats.org/officeDocument/2006/relationships/drawing" Target="../drawings/drawing21.xml"/>
</Relationships>
</file>

<file path=xl/worksheets/_rels/sheet23.xml.rels><?xml version="1.0" encoding="UTF-8"?>
<Relationships xmlns="http://schemas.openxmlformats.org/package/2006/relationships"><Relationship Id="rId1" Type="http://schemas.openxmlformats.org/officeDocument/2006/relationships/drawing" Target="../drawings/drawing22.xml"/>
</Relationships>
</file>

<file path=xl/worksheets/_rels/sheet24.xml.rels><?xml version="1.0" encoding="UTF-8"?>
<Relationships xmlns="http://schemas.openxmlformats.org/package/2006/relationships"><Relationship Id="rId1" Type="http://schemas.openxmlformats.org/officeDocument/2006/relationships/drawing" Target="../drawings/drawing23.xml"/>
</Relationships>
</file>

<file path=xl/worksheets/_rels/sheet25.xml.rels><?xml version="1.0" encoding="UTF-8"?>
<Relationships xmlns="http://schemas.openxmlformats.org/package/2006/relationships"><Relationship Id="rId1" Type="http://schemas.openxmlformats.org/officeDocument/2006/relationships/drawing" Target="../drawings/drawing24.xml"/>
</Relationships>
</file>

<file path=xl/worksheets/_rels/sheet26.xml.rels><?xml version="1.0" encoding="UTF-8"?>
<Relationships xmlns="http://schemas.openxmlformats.org/package/2006/relationships"><Relationship Id="rId1" Type="http://schemas.openxmlformats.org/officeDocument/2006/relationships/drawing" Target="../drawings/drawing25.xml"/>
</Relationships>
</file>

<file path=xl/worksheets/_rels/sheet27.xml.rels><?xml version="1.0" encoding="UTF-8"?>
<Relationships xmlns="http://schemas.openxmlformats.org/package/2006/relationships"><Relationship Id="rId1" Type="http://schemas.openxmlformats.org/officeDocument/2006/relationships/drawing" Target="../drawings/drawing26.xml"/>
</Relationships>
</file>

<file path=xl/worksheets/_rels/sheet28.xml.rels><?xml version="1.0" encoding="UTF-8"?>
<Relationships xmlns="http://schemas.openxmlformats.org/package/2006/relationships"><Relationship Id="rId1" Type="http://schemas.openxmlformats.org/officeDocument/2006/relationships/drawing" Target="../drawings/drawing27.xml"/>
</Relationships>
</file>

<file path=xl/worksheets/_rels/sheet29.xml.rels><?xml version="1.0" encoding="UTF-8"?>
<Relationships xmlns="http://schemas.openxmlformats.org/package/2006/relationships"><Relationship Id="rId1" Type="http://schemas.openxmlformats.org/officeDocument/2006/relationships/drawing" Target="../drawings/drawing28.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30.xml.rels><?xml version="1.0" encoding="UTF-8"?>
<Relationships xmlns="http://schemas.openxmlformats.org/package/2006/relationships"><Relationship Id="rId1" Type="http://schemas.openxmlformats.org/officeDocument/2006/relationships/drawing" Target="../drawings/drawing29.xml"/>
</Relationships>
</file>

<file path=xl/worksheets/_rels/sheet31.xml.rels><?xml version="1.0" encoding="UTF-8"?>
<Relationships xmlns="http://schemas.openxmlformats.org/package/2006/relationships"><Relationship Id="rId1" Type="http://schemas.openxmlformats.org/officeDocument/2006/relationships/drawing" Target="../drawings/drawing30.xml"/>
</Relationships>
</file>

<file path=xl/worksheets/_rels/sheet32.xml.rels><?xml version="1.0" encoding="UTF-8"?>
<Relationships xmlns="http://schemas.openxmlformats.org/package/2006/relationships"><Relationship Id="rId1" Type="http://schemas.openxmlformats.org/officeDocument/2006/relationships/drawing" Target="../drawings/drawing31.xml"/>
</Relationships>
</file>

<file path=xl/worksheets/_rels/sheet33.xml.rels><?xml version="1.0" encoding="UTF-8"?>
<Relationships xmlns="http://schemas.openxmlformats.org/package/2006/relationships"><Relationship Id="rId1" Type="http://schemas.openxmlformats.org/officeDocument/2006/relationships/drawing" Target="../drawings/drawing32.xml"/>
</Relationships>
</file>

<file path=xl/worksheets/_rels/sheet34.xml.rels><?xml version="1.0" encoding="UTF-8"?>
<Relationships xmlns="http://schemas.openxmlformats.org/package/2006/relationships"><Relationship Id="rId1" Type="http://schemas.openxmlformats.org/officeDocument/2006/relationships/drawing" Target="../drawings/drawing33.xml"/>
</Relationships>
</file>

<file path=xl/worksheets/_rels/sheet35.xml.rels><?xml version="1.0" encoding="UTF-8"?>
<Relationships xmlns="http://schemas.openxmlformats.org/package/2006/relationships"><Relationship Id="rId1" Type="http://schemas.openxmlformats.org/officeDocument/2006/relationships/drawing" Target="../drawings/drawing34.xml"/>
</Relationships>
</file>

<file path=xl/worksheets/_rels/sheet36.xml.rels><?xml version="1.0" encoding="UTF-8"?>
<Relationships xmlns="http://schemas.openxmlformats.org/package/2006/relationships"><Relationship Id="rId1" Type="http://schemas.openxmlformats.org/officeDocument/2006/relationships/drawing" Target="../drawings/drawing35.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078125" defaultRowHeight="12.8" zeroHeight="false" outlineLevelRow="0" outlineLevelCol="0"/>
  <cols>
    <col collapsed="false" customWidth="true" hidden="false" outlineLevel="0" max="1" min="1" style="1" width="22.55"/>
    <col collapsed="false" customWidth="true" hidden="false" outlineLevel="0" max="3" min="2" style="1" width="27.27"/>
    <col collapsed="false" customWidth="true" hidden="false" outlineLevel="0" max="4" min="4" style="1" width="33.07"/>
    <col collapsed="false" customWidth="false" hidden="false" outlineLevel="0" max="64" min="5" style="1" width="11.45"/>
    <col collapsed="false" customWidth="false" hidden="false" outlineLevel="0" max="1023" min="65" style="1" width="11.49"/>
    <col collapsed="false" customWidth="true" hidden="false" outlineLevel="0" max="1024" min="1024" style="1" width="8.8"/>
  </cols>
  <sheetData>
    <row r="1" customFormat="false" ht="17.5" hidden="false" customHeight="false" outlineLevel="0" collapsed="false">
      <c r="A1" s="2" t="str">
        <f aca="false">'Critères (modèle)'!A1</f>
        <v>RGAA 4.1.2 – GRILLE D'ÉVALUATION – Modifiée par Copsaé version 4.1</v>
      </c>
      <c r="B1" s="2"/>
      <c r="C1" s="2"/>
      <c r="D1" s="2"/>
    </row>
    <row r="2" customFormat="false" ht="37.75" hidden="false" customHeight="true" outlineLevel="0" collapsed="false">
      <c r="A2" s="3" t="s">
        <v>0</v>
      </c>
      <c r="B2" s="3"/>
      <c r="C2" s="3"/>
      <c r="D2" s="3"/>
    </row>
    <row r="3" customFormat="false" ht="37.75" hidden="false" customHeight="true" outlineLevel="0" collapsed="false">
      <c r="A3" s="4" t="s">
        <v>1</v>
      </c>
      <c r="B3" s="5" t="s">
        <v>2</v>
      </c>
      <c r="C3" s="5"/>
      <c r="D3" s="5"/>
      <c r="E3" s="6"/>
    </row>
    <row r="4" customFormat="false" ht="37.75" hidden="false" customHeight="true" outlineLevel="0" collapsed="false">
      <c r="A4" s="4" t="s">
        <v>3</v>
      </c>
      <c r="B4" s="5" t="s">
        <v>4</v>
      </c>
      <c r="C4" s="5"/>
      <c r="D4" s="5"/>
      <c r="E4" s="6"/>
    </row>
    <row r="5" customFormat="false" ht="15.5" hidden="false" customHeight="true" outlineLevel="0" collapsed="false">
      <c r="A5" s="7" t="s">
        <v>5</v>
      </c>
      <c r="B5" s="7"/>
      <c r="C5" s="7"/>
      <c r="D5" s="7"/>
    </row>
    <row r="6" customFormat="false" ht="13" hidden="false" customHeight="true" outlineLevel="0" collapsed="false">
      <c r="A6" s="8" t="s">
        <v>6</v>
      </c>
      <c r="B6" s="8"/>
      <c r="C6" s="8"/>
      <c r="D6" s="8"/>
    </row>
    <row r="7" customFormat="false" ht="13" hidden="false" customHeight="true" outlineLevel="0" collapsed="false">
      <c r="A7" s="8" t="s">
        <v>7</v>
      </c>
      <c r="B7" s="8"/>
      <c r="C7" s="8"/>
      <c r="D7" s="8"/>
    </row>
    <row r="8" customFormat="false" ht="156.5" hidden="false" customHeight="true" outlineLevel="0" collapsed="false">
      <c r="A8" s="8" t="s">
        <v>8</v>
      </c>
      <c r="B8" s="8"/>
      <c r="C8" s="8"/>
      <c r="D8" s="8"/>
    </row>
    <row r="9" customFormat="false" ht="10" hidden="false" customHeight="true" outlineLevel="0" collapsed="false">
      <c r="A9" s="9"/>
    </row>
    <row r="10" customFormat="false" ht="163.5" hidden="false" customHeight="true" outlineLevel="0" collapsed="false">
      <c r="A10" s="10" t="s">
        <v>9</v>
      </c>
      <c r="B10" s="10"/>
      <c r="C10" s="10"/>
      <c r="D10" s="10"/>
    </row>
    <row r="11" customFormat="false" ht="15.5" hidden="false" customHeight="true" outlineLevel="0" collapsed="false">
      <c r="A11" s="7" t="s">
        <v>10</v>
      </c>
      <c r="B11" s="7"/>
      <c r="C11" s="7"/>
      <c r="D11" s="7"/>
    </row>
    <row r="12" customFormat="false" ht="267.5" hidden="false" customHeight="true" outlineLevel="0" collapsed="false">
      <c r="A12" s="11" t="s">
        <v>11</v>
      </c>
      <c r="B12" s="11"/>
      <c r="C12" s="11"/>
      <c r="D12" s="11"/>
    </row>
    <row r="13" customFormat="false" ht="23.75" hidden="false" customHeight="true" outlineLevel="0" collapsed="false">
      <c r="B13" s="12" t="s">
        <v>12</v>
      </c>
      <c r="C13" s="13" t="n">
        <f aca="false">COUNTA(Échantillon!A10:A60)</f>
        <v>30</v>
      </c>
    </row>
    <row r="14" customFormat="false" ht="23.75" hidden="false" customHeight="true" outlineLevel="0" collapsed="false">
      <c r="A14" s="7" t="s">
        <v>13</v>
      </c>
      <c r="B14" s="7"/>
      <c r="C14" s="7"/>
      <c r="D14" s="7"/>
    </row>
    <row r="15" customFormat="false" ht="234.5" hidden="false" customHeight="true" outlineLevel="0" collapsed="false">
      <c r="A15" s="14" t="s">
        <v>14</v>
      </c>
      <c r="B15" s="14"/>
      <c r="C15" s="14"/>
      <c r="D15" s="14"/>
    </row>
    <row r="16" customFormat="false" ht="26" hidden="false" customHeight="true" outlineLevel="0" collapsed="false">
      <c r="A16" s="15" t="s">
        <v>15</v>
      </c>
      <c r="B16" s="15"/>
      <c r="C16" s="15"/>
      <c r="D16" s="15"/>
    </row>
    <row r="17" customFormat="false" ht="344" hidden="false" customHeight="true" outlineLevel="0" collapsed="false">
      <c r="A17" s="16" t="s">
        <v>16</v>
      </c>
      <c r="B17" s="16"/>
      <c r="C17" s="16"/>
      <c r="D17" s="16"/>
    </row>
    <row r="18" customFormat="false" ht="35" hidden="false" customHeight="true" outlineLevel="0" collapsed="false">
      <c r="A18" s="16" t="s">
        <v>17</v>
      </c>
      <c r="B18" s="16"/>
      <c r="C18" s="16"/>
      <c r="D18" s="16"/>
    </row>
    <row r="19" customFormat="false" ht="134.5" hidden="false" customHeight="true" outlineLevel="0" collapsed="false">
      <c r="A19" s="16" t="s">
        <v>18</v>
      </c>
      <c r="B19" s="16"/>
      <c r="C19" s="16"/>
      <c r="D19" s="16"/>
    </row>
    <row r="20" customFormat="false" ht="13" hidden="false" customHeight="true" outlineLevel="0" collapsed="false">
      <c r="A20" s="5" t="s">
        <v>19</v>
      </c>
      <c r="B20" s="5"/>
      <c r="C20" s="5"/>
      <c r="D20" s="5"/>
    </row>
    <row r="21" customFormat="false" ht="233.5" hidden="false" customHeight="true" outlineLevel="0" collapsed="false">
      <c r="A21" s="17" t="s">
        <v>20</v>
      </c>
      <c r="B21" s="17"/>
      <c r="C21" s="17"/>
      <c r="D21" s="17"/>
    </row>
    <row r="22" customFormat="false" ht="255.5" hidden="false" customHeight="true" outlineLevel="0" collapsed="false">
      <c r="A22" s="18" t="s">
        <v>21</v>
      </c>
      <c r="B22" s="18"/>
      <c r="C22" s="18"/>
      <c r="D22" s="18"/>
    </row>
    <row r="23" customFormat="false" ht="15.5" hidden="false" customHeight="true" outlineLevel="0" collapsed="false">
      <c r="A23" s="7" t="s">
        <v>22</v>
      </c>
      <c r="B23" s="7"/>
      <c r="C23" s="7"/>
      <c r="D23" s="7"/>
    </row>
    <row r="24" customFormat="false" ht="12.8" hidden="false" customHeight="false" outlineLevel="0" collapsed="false">
      <c r="A24" s="19" t="s">
        <v>23</v>
      </c>
      <c r="B24" s="19"/>
      <c r="C24" s="19"/>
      <c r="D24" s="19"/>
    </row>
    <row r="25" customFormat="false" ht="13" hidden="false" customHeight="false" outlineLevel="0" collapsed="false">
      <c r="A25" s="19" t="s">
        <v>24</v>
      </c>
      <c r="B25" s="19"/>
      <c r="C25" s="19"/>
      <c r="D25" s="19"/>
    </row>
    <row r="26" customFormat="false" ht="211.5" hidden="false" customHeight="true" outlineLevel="0" collapsed="false">
      <c r="A26" s="20" t="s">
        <v>25</v>
      </c>
      <c r="B26" s="20"/>
      <c r="C26" s="20"/>
      <c r="D26" s="20"/>
    </row>
  </sheetData>
  <mergeCells count="24">
    <mergeCell ref="A1:D1"/>
    <mergeCell ref="A2:D2"/>
    <mergeCell ref="B3:D3"/>
    <mergeCell ref="B4:D4"/>
    <mergeCell ref="A5:D5"/>
    <mergeCell ref="A6:D6"/>
    <mergeCell ref="A7:D7"/>
    <mergeCell ref="A8:D8"/>
    <mergeCell ref="A10:D10"/>
    <mergeCell ref="A11:D11"/>
    <mergeCell ref="A12:D12"/>
    <mergeCell ref="A14:D14"/>
    <mergeCell ref="A15:D15"/>
    <mergeCell ref="A16:D16"/>
    <mergeCell ref="A17:D17"/>
    <mergeCell ref="A18:D18"/>
    <mergeCell ref="A19:D19"/>
    <mergeCell ref="A20:D20"/>
    <mergeCell ref="A21:D21"/>
    <mergeCell ref="A22:D22"/>
    <mergeCell ref="A23:D23"/>
    <mergeCell ref="A24:D24"/>
    <mergeCell ref="A25:D25"/>
    <mergeCell ref="A26:D26"/>
  </mergeCells>
  <hyperlinks>
    <hyperlink ref="B3" r:id="rId1" display="https://github.com/copsae/outils-audits-accessibilite"/>
    <hyperlink ref="B4" r:id="rId2" display="https://accessibilite.numerique.gouv.fr/ressources/kit-audit/ "/>
    <hyperlink ref="A7" r:id="rId3" display="https://www.etalab.gouv.fr/licence-ouverte-open-licence"/>
    <hyperlink ref="A20" r:id="rId4" display="https://access42.net/rgaa-taux-conformite-global-moyen-echantillon"/>
    <hyperlink ref="A25" r:id="rId5" display="https://moulinette.copsae.fr/"/>
  </hyperlink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firstPageNumber="1" useFirstPageNumber="true" horizontalDpi="300" verticalDpi="300" copies="1"/>
  <headerFooter differentFirst="false" differentOddEven="false">
    <oddHeader/>
    <oddFooter/>
  </headerFooter>
  <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43"/>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34" t="str">
        <f aca="false">'Critères (modèle)'!A1</f>
        <v>RGAA 4.1.2 – GRILLE D'ÉVALUATION – Modifiée par Copsaé version 4.1</v>
      </c>
      <c r="B1" s="34"/>
      <c r="C1" s="34"/>
      <c r="D1" s="34"/>
      <c r="E1" s="34"/>
      <c r="F1" s="34"/>
      <c r="G1" s="34"/>
      <c r="H1" s="34"/>
      <c r="I1" s="34"/>
      <c r="J1" s="34"/>
      <c r="K1" s="34"/>
    </row>
    <row r="2" customFormat="false" ht="15" hidden="false" customHeight="false" outlineLevel="0" collapsed="false">
      <c r="A2" s="3" t="str">
        <f aca="false">CONCATENATE(Échantillon!B13," : ",Échantillon!C13)</f>
        <v>Contact : http://www.site.fr/contact.html</v>
      </c>
      <c r="B2" s="3"/>
      <c r="C2" s="3"/>
      <c r="D2" s="3"/>
      <c r="E2" s="3"/>
      <c r="F2" s="3"/>
      <c r="G2" s="3"/>
      <c r="H2" s="3"/>
      <c r="I2" s="3"/>
      <c r="J2" s="3"/>
      <c r="K2" s="3"/>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16"/>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CONCATENATE(Échantillon!B14," : ",Échantillon!C14)</f>
        <v>Accessibilité : http://www.site.fr/accessibilite.html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0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CONCATENATE(Échantillon!B15," : ",Échantillon!C15)</f>
        <v>Mentions légales : http://www.site.fr/mentions-legales.html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G4:G109" type="list">
      <formula1>"C,NC,NA,NT"</formula1>
      <formula2>0</formula2>
    </dataValidation>
    <dataValidation allowBlank="false" errorStyle="stop" operator="equal" showDropDown="false" showErrorMessage="true" showInputMessage="false" sqref="H4:H109" type="list">
      <formula1>"D,N"</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82"/>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CONCATENATE(Échantillon!B16," : ",Échantillon!C16)</f>
        <v>Aide : http://www.site.fr/aide.html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28"/>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CONCATENATE(Échantillon!B17," : ",Échantillon!C17)</f>
        <v>Plan du site : http://www.site.fr/plandusite.html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43"/>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CONCATENATE(Échantillon!B18," : ",Échantillon!C18)</f>
        <v>Recherche : http://www.site.fr/recherche.html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44"/>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CONCATENATE(Échantillon!B19," : ",Échantillon!C19)</f>
        <v>Actualités 1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9"/>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CONCATENATE(Échantillon!B20," : ",Échantillon!C20)</f>
        <v>Actualités 2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0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CONCATENATE(Échantillon!B21," : ",Échantillon!C21)</f>
        <v>Actualités 3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43"/>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CONCATENATE(Échantillon!B22," : ",Échantillon!C22)</f>
        <v>Actualités 4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66015625" defaultRowHeight="12.8" zeroHeight="false" outlineLevelRow="0" outlineLevelCol="0"/>
  <cols>
    <col collapsed="false" customWidth="true" hidden="false" outlineLevel="0" max="2" min="2" style="21" width="34.78"/>
    <col collapsed="false" customWidth="true" hidden="false" outlineLevel="0" max="3" min="3" style="21" width="44.51"/>
    <col collapsed="false" customWidth="true" hidden="false" outlineLevel="0" max="4" min="4" style="21" width="35.12"/>
    <col collapsed="false" customWidth="true" hidden="false" outlineLevel="0" max="64" min="5" style="21" width="8.8"/>
  </cols>
  <sheetData>
    <row r="1" customFormat="false" ht="17.5" hidden="false" customHeight="false" outlineLevel="0" collapsed="false">
      <c r="A1" s="22" t="str">
        <f aca="false">'Critères (modèle)'!A1</f>
        <v>RGAA 4.1.2 – GRILLE D'ÉVALUATION – Modifiée par Copsaé version 4.1</v>
      </c>
      <c r="B1" s="22"/>
      <c r="C1" s="22"/>
      <c r="D1" s="22"/>
    </row>
    <row r="2" customFormat="false" ht="15.5" hidden="false" customHeight="true" outlineLevel="0" collapsed="false">
      <c r="A2" s="3" t="s">
        <v>26</v>
      </c>
      <c r="B2" s="3"/>
      <c r="C2" s="3"/>
      <c r="D2" s="3"/>
    </row>
    <row r="3" customFormat="false" ht="16.35" hidden="false" customHeight="true" outlineLevel="0" collapsed="false">
      <c r="A3" s="23" t="s">
        <v>27</v>
      </c>
      <c r="B3" s="23"/>
      <c r="C3" s="24" t="s">
        <v>28</v>
      </c>
      <c r="D3" s="24"/>
    </row>
    <row r="4" customFormat="false" ht="16.35" hidden="false" customHeight="true" outlineLevel="0" collapsed="false">
      <c r="A4" s="23" t="s">
        <v>29</v>
      </c>
      <c r="B4" s="23"/>
      <c r="C4" s="24"/>
      <c r="D4" s="24"/>
    </row>
    <row r="5" customFormat="false" ht="16.35" hidden="false" customHeight="true" outlineLevel="0" collapsed="false">
      <c r="A5" s="23" t="s">
        <v>30</v>
      </c>
      <c r="B5" s="23"/>
      <c r="C5" s="24"/>
      <c r="D5" s="24"/>
    </row>
    <row r="6" customFormat="false" ht="16.35" hidden="false" customHeight="true" outlineLevel="0" collapsed="false">
      <c r="A6" s="23" t="s">
        <v>31</v>
      </c>
      <c r="B6" s="23"/>
      <c r="C6" s="24"/>
      <c r="D6" s="24"/>
    </row>
    <row r="7" customFormat="false" ht="27" hidden="false" customHeight="true" outlineLevel="0" collapsed="false">
      <c r="A7" s="23" t="s">
        <v>32</v>
      </c>
      <c r="B7" s="23"/>
      <c r="C7" s="24" t="s">
        <v>33</v>
      </c>
      <c r="D7" s="24"/>
    </row>
    <row r="9" customFormat="false" ht="12.8" hidden="false" customHeight="false" outlineLevel="0" collapsed="false">
      <c r="A9" s="25" t="s">
        <v>34</v>
      </c>
      <c r="B9" s="25" t="s">
        <v>35</v>
      </c>
      <c r="C9" s="25" t="s">
        <v>36</v>
      </c>
      <c r="D9" s="25" t="s">
        <v>37</v>
      </c>
    </row>
    <row r="10" customFormat="false" ht="27.75" hidden="false" customHeight="true" outlineLevel="0" collapsed="false">
      <c r="A10" s="26" t="s">
        <v>38</v>
      </c>
      <c r="B10" s="27" t="s">
        <v>39</v>
      </c>
      <c r="C10" s="28" t="s">
        <v>40</v>
      </c>
      <c r="D10" s="29" t="s">
        <v>41</v>
      </c>
    </row>
    <row r="11" customFormat="false" ht="27.75" hidden="false" customHeight="true" outlineLevel="0" collapsed="false">
      <c r="A11" s="26" t="s">
        <v>42</v>
      </c>
      <c r="B11" s="27" t="s">
        <v>43</v>
      </c>
      <c r="C11" s="29" t="s">
        <v>44</v>
      </c>
      <c r="D11" s="29"/>
    </row>
    <row r="12" customFormat="false" ht="27.75" hidden="false" customHeight="true" outlineLevel="0" collapsed="false">
      <c r="A12" s="26" t="s">
        <v>45</v>
      </c>
      <c r="B12" s="27" t="s">
        <v>46</v>
      </c>
      <c r="C12" s="29" t="s">
        <v>47</v>
      </c>
      <c r="D12" s="29"/>
    </row>
    <row r="13" customFormat="false" ht="27.75" hidden="false" customHeight="true" outlineLevel="0" collapsed="false">
      <c r="A13" s="26" t="s">
        <v>48</v>
      </c>
      <c r="B13" s="27" t="s">
        <v>49</v>
      </c>
      <c r="C13" s="29" t="s">
        <v>50</v>
      </c>
      <c r="D13" s="29"/>
    </row>
    <row r="14" customFormat="false" ht="27.75" hidden="false" customHeight="true" outlineLevel="0" collapsed="false">
      <c r="A14" s="30" t="s">
        <v>51</v>
      </c>
      <c r="B14" s="27" t="s">
        <v>52</v>
      </c>
      <c r="C14" s="29" t="s">
        <v>53</v>
      </c>
      <c r="D14" s="29"/>
    </row>
    <row r="15" customFormat="false" ht="27.75" hidden="false" customHeight="true" outlineLevel="0" collapsed="false">
      <c r="A15" s="30" t="s">
        <v>54</v>
      </c>
      <c r="B15" s="27" t="s">
        <v>55</v>
      </c>
      <c r="C15" s="29" t="s">
        <v>56</v>
      </c>
      <c r="D15" s="29"/>
    </row>
    <row r="16" customFormat="false" ht="27.75" hidden="false" customHeight="true" outlineLevel="0" collapsed="false">
      <c r="A16" s="30" t="s">
        <v>57</v>
      </c>
      <c r="B16" s="27" t="s">
        <v>58</v>
      </c>
      <c r="C16" s="29" t="s">
        <v>59</v>
      </c>
      <c r="D16" s="29"/>
    </row>
    <row r="17" customFormat="false" ht="27.75" hidden="false" customHeight="true" outlineLevel="0" collapsed="false">
      <c r="A17" s="30" t="s">
        <v>60</v>
      </c>
      <c r="B17" s="27" t="s">
        <v>61</v>
      </c>
      <c r="C17" s="29" t="s">
        <v>62</v>
      </c>
      <c r="D17" s="29"/>
    </row>
    <row r="18" customFormat="false" ht="27.75" hidden="false" customHeight="true" outlineLevel="0" collapsed="false">
      <c r="A18" s="30" t="s">
        <v>63</v>
      </c>
      <c r="B18" s="27" t="s">
        <v>64</v>
      </c>
      <c r="C18" s="31" t="s">
        <v>65</v>
      </c>
      <c r="D18" s="29"/>
    </row>
    <row r="19" customFormat="false" ht="27.75" hidden="false" customHeight="true" outlineLevel="0" collapsed="false">
      <c r="A19" s="30" t="s">
        <v>66</v>
      </c>
      <c r="B19" s="27" t="s">
        <v>67</v>
      </c>
      <c r="C19" s="31" t="s">
        <v>68</v>
      </c>
      <c r="D19" s="29"/>
    </row>
    <row r="20" customFormat="false" ht="27.75" hidden="false" customHeight="true" outlineLevel="0" collapsed="false">
      <c r="A20" s="30" t="s">
        <v>69</v>
      </c>
      <c r="B20" s="27" t="s">
        <v>70</v>
      </c>
      <c r="C20" s="31" t="s">
        <v>68</v>
      </c>
      <c r="D20" s="29"/>
    </row>
    <row r="21" customFormat="false" ht="27.75" hidden="false" customHeight="true" outlineLevel="0" collapsed="false">
      <c r="A21" s="30" t="s">
        <v>71</v>
      </c>
      <c r="B21" s="27" t="s">
        <v>72</v>
      </c>
      <c r="C21" s="31" t="s">
        <v>68</v>
      </c>
      <c r="D21" s="29"/>
    </row>
    <row r="22" customFormat="false" ht="27.75" hidden="false" customHeight="true" outlineLevel="0" collapsed="false">
      <c r="A22" s="30" t="s">
        <v>73</v>
      </c>
      <c r="B22" s="27" t="s">
        <v>74</v>
      </c>
      <c r="C22" s="31" t="s">
        <v>68</v>
      </c>
      <c r="D22" s="29"/>
    </row>
    <row r="23" customFormat="false" ht="27.75" hidden="false" customHeight="true" outlineLevel="0" collapsed="false">
      <c r="A23" s="30" t="s">
        <v>75</v>
      </c>
      <c r="B23" s="27" t="s">
        <v>76</v>
      </c>
      <c r="C23" s="31" t="s">
        <v>68</v>
      </c>
      <c r="D23" s="29"/>
    </row>
    <row r="24" customFormat="false" ht="27.75" hidden="false" customHeight="true" outlineLevel="0" collapsed="false">
      <c r="A24" s="30" t="s">
        <v>77</v>
      </c>
      <c r="B24" s="27" t="s">
        <v>78</v>
      </c>
      <c r="C24" s="31" t="s">
        <v>68</v>
      </c>
      <c r="D24" s="29"/>
    </row>
    <row r="25" customFormat="false" ht="27.75" hidden="false" customHeight="true" outlineLevel="0" collapsed="false">
      <c r="A25" s="30" t="s">
        <v>79</v>
      </c>
      <c r="B25" s="27" t="s">
        <v>80</v>
      </c>
      <c r="C25" s="31" t="s">
        <v>68</v>
      </c>
      <c r="D25" s="29"/>
    </row>
    <row r="26" customFormat="false" ht="27.75" hidden="false" customHeight="true" outlineLevel="0" collapsed="false">
      <c r="A26" s="30" t="s">
        <v>81</v>
      </c>
      <c r="B26" s="27" t="s">
        <v>82</v>
      </c>
      <c r="C26" s="31" t="s">
        <v>68</v>
      </c>
      <c r="D26" s="29"/>
    </row>
    <row r="27" customFormat="false" ht="27.75" hidden="false" customHeight="true" outlineLevel="0" collapsed="false">
      <c r="A27" s="30" t="s">
        <v>83</v>
      </c>
      <c r="B27" s="27" t="s">
        <v>84</v>
      </c>
      <c r="C27" s="31" t="s">
        <v>68</v>
      </c>
      <c r="D27" s="29"/>
    </row>
    <row r="28" customFormat="false" ht="27.75" hidden="false" customHeight="true" outlineLevel="0" collapsed="false">
      <c r="A28" s="30" t="s">
        <v>85</v>
      </c>
      <c r="B28" s="27" t="s">
        <v>86</v>
      </c>
      <c r="C28" s="31" t="s">
        <v>68</v>
      </c>
      <c r="D28" s="29"/>
    </row>
    <row r="29" customFormat="false" ht="27.75" hidden="false" customHeight="true" outlineLevel="0" collapsed="false">
      <c r="A29" s="30" t="s">
        <v>87</v>
      </c>
      <c r="B29" s="27" t="s">
        <v>88</v>
      </c>
      <c r="C29" s="31" t="s">
        <v>68</v>
      </c>
      <c r="D29" s="29"/>
    </row>
    <row r="30" customFormat="false" ht="27.75" hidden="false" customHeight="true" outlineLevel="0" collapsed="false">
      <c r="A30" s="30" t="s">
        <v>89</v>
      </c>
      <c r="B30" s="27" t="s">
        <v>90</v>
      </c>
      <c r="C30" s="31" t="s">
        <v>68</v>
      </c>
      <c r="D30" s="29"/>
    </row>
    <row r="31" customFormat="false" ht="27.75" hidden="false" customHeight="true" outlineLevel="0" collapsed="false">
      <c r="A31" s="30" t="s">
        <v>91</v>
      </c>
      <c r="B31" s="27" t="s">
        <v>92</v>
      </c>
      <c r="C31" s="31" t="s">
        <v>68</v>
      </c>
      <c r="D31" s="29"/>
    </row>
    <row r="32" customFormat="false" ht="27.75" hidden="false" customHeight="true" outlineLevel="0" collapsed="false">
      <c r="A32" s="30" t="s">
        <v>93</v>
      </c>
      <c r="B32" s="27" t="s">
        <v>94</v>
      </c>
      <c r="C32" s="31" t="s">
        <v>68</v>
      </c>
      <c r="D32" s="29"/>
    </row>
    <row r="33" customFormat="false" ht="27.75" hidden="false" customHeight="true" outlineLevel="0" collapsed="false">
      <c r="A33" s="30" t="s">
        <v>95</v>
      </c>
      <c r="B33" s="27" t="s">
        <v>96</v>
      </c>
      <c r="C33" s="31" t="s">
        <v>68</v>
      </c>
      <c r="D33" s="29"/>
    </row>
    <row r="34" customFormat="false" ht="27.75" hidden="false" customHeight="true" outlineLevel="0" collapsed="false">
      <c r="A34" s="30" t="s">
        <v>97</v>
      </c>
      <c r="B34" s="27" t="s">
        <v>98</v>
      </c>
      <c r="C34" s="31" t="s">
        <v>68</v>
      </c>
      <c r="D34" s="29"/>
    </row>
    <row r="35" customFormat="false" ht="27.75" hidden="false" customHeight="true" outlineLevel="0" collapsed="false">
      <c r="A35" s="30" t="s">
        <v>99</v>
      </c>
      <c r="B35" s="27" t="s">
        <v>100</v>
      </c>
      <c r="C35" s="31" t="s">
        <v>68</v>
      </c>
      <c r="D35" s="29"/>
    </row>
    <row r="36" customFormat="false" ht="27.75" hidden="false" customHeight="true" outlineLevel="0" collapsed="false">
      <c r="A36" s="30" t="s">
        <v>101</v>
      </c>
      <c r="B36" s="27" t="s">
        <v>102</v>
      </c>
      <c r="C36" s="31" t="s">
        <v>68</v>
      </c>
      <c r="D36" s="29"/>
    </row>
    <row r="37" customFormat="false" ht="27.75" hidden="false" customHeight="true" outlineLevel="0" collapsed="false">
      <c r="A37" s="30" t="s">
        <v>103</v>
      </c>
      <c r="B37" s="27" t="s">
        <v>104</v>
      </c>
      <c r="C37" s="31" t="s">
        <v>68</v>
      </c>
      <c r="D37" s="29"/>
    </row>
    <row r="38" customFormat="false" ht="27.75" hidden="false" customHeight="true" outlineLevel="0" collapsed="false">
      <c r="A38" s="30" t="s">
        <v>105</v>
      </c>
      <c r="B38" s="27" t="s">
        <v>106</v>
      </c>
      <c r="C38" s="31" t="s">
        <v>68</v>
      </c>
      <c r="D38" s="29"/>
    </row>
    <row r="39" customFormat="false" ht="27.75" hidden="false" customHeight="true" outlineLevel="0" collapsed="false">
      <c r="A39" s="30" t="s">
        <v>107</v>
      </c>
      <c r="B39" s="27" t="s">
        <v>108</v>
      </c>
      <c r="C39" s="31" t="s">
        <v>68</v>
      </c>
      <c r="D39" s="29"/>
    </row>
  </sheetData>
  <autoFilter ref="A9:D29"/>
  <mergeCells count="12">
    <mergeCell ref="A1:D1"/>
    <mergeCell ref="A2:D2"/>
    <mergeCell ref="A3:B3"/>
    <mergeCell ref="C3:D3"/>
    <mergeCell ref="A4:B4"/>
    <mergeCell ref="C4:D4"/>
    <mergeCell ref="A5:B5"/>
    <mergeCell ref="C5:D5"/>
    <mergeCell ref="A6:B6"/>
    <mergeCell ref="C6:D6"/>
    <mergeCell ref="A7:B7"/>
    <mergeCell ref="C7:D7"/>
  </mergeCells>
  <hyperlinks>
    <hyperlink ref="C10" r:id="rId1" display="http://www.site.fr"/>
  </hyperlink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82"/>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CONCATENATE(Échantillon!B23," : ",Échantillon!C23)</f>
        <v>Actualités 5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43"/>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CONCATENATE(Échantillon!B24," : ",Échantillon!C24)</f>
        <v>Actualités 6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36"/>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CONCATENATE(Échantillon!B25," : ",Échantillon!C25)</f>
        <v>Actualités 7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1" width="4.44"/>
    <col collapsed="false" customWidth="true" hidden="false" outlineLevel="0" max="2" min="2" style="101" width="5.13"/>
    <col collapsed="false" customWidth="true" hidden="false" outlineLevel="0" max="3" min="3" style="101" width="4.9"/>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CONCATENATE(Échantillon!B26," : ",Échantillon!C26)</f>
        <v>Actualités 8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63"/>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CONCATENATE(Échantillon!B27," : ",Échantillon!C27)</f>
        <v>Actualités 9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09"/>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false" hidden="false" outlineLevel="0" max="1020"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CONCATENATE(Échantillon!B28," : ",Échantillon!C28)</f>
        <v>Actualités 10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CONCATENATE(Échantillon!B29," : ",Échantillon!C29)</f>
        <v>Actualités 11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CONCATENATE(Échantillon!B30," : ",Échantillon!C30)</f>
        <v>Actualités 12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CONCATENATE(Échantillon!B31," : ",Échantillon!C31)</f>
        <v>Actualités 13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CONCATENATE(Échantillon!B32," : ",Échantillon!C32)</f>
        <v>Actualités 14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32" width="5.28"/>
    <col collapsed="false" customWidth="true" hidden="false" outlineLevel="0" max="3" min="3" style="32" width="5.01"/>
    <col collapsed="false" customWidth="true" hidden="false" outlineLevel="0" max="4" min="4" style="33" width="43.52"/>
    <col collapsed="false" customWidth="true" hidden="false" outlineLevel="0" max="5" min="5" style="33" width="63.78"/>
    <col collapsed="false" customWidth="true" hidden="false" outlineLevel="0" max="6" min="6" style="33" width="18.88"/>
    <col collapsed="false" customWidth="true" hidden="false" outlineLevel="0" max="7" min="7" style="33" width="6.27"/>
    <col collapsed="false" customWidth="true" hidden="false" outlineLevel="0" max="8" min="8" style="33" width="6.55"/>
    <col collapsed="false" customWidth="true" hidden="false" outlineLevel="0" max="9" min="9" style="21" width="24.75"/>
    <col collapsed="false" customWidth="true" hidden="false" outlineLevel="0" max="10" min="10" style="33" width="27.12"/>
    <col collapsed="false" customWidth="true" hidden="false" outlineLevel="0" max="11" min="11" style="33" width="22.55"/>
    <col collapsed="false" customWidth="true" hidden="false" outlineLevel="0" max="68" min="12" style="33" width="11.45"/>
  </cols>
  <sheetData>
    <row r="1" customFormat="false" ht="17.5" hidden="false" customHeight="true" outlineLevel="0" collapsed="false">
      <c r="A1" s="34" t="s">
        <v>109</v>
      </c>
      <c r="B1" s="34"/>
      <c r="C1" s="34"/>
      <c r="D1" s="34"/>
      <c r="E1" s="34"/>
      <c r="F1" s="34"/>
      <c r="G1" s="34"/>
      <c r="H1" s="34"/>
      <c r="I1" s="34"/>
      <c r="J1" s="34"/>
      <c r="K1" s="34"/>
    </row>
    <row r="2" customFormat="false" ht="15.5" hidden="false" customHeight="true" outlineLevel="0" collapsed="false">
      <c r="A2" s="3" t="s">
        <v>110</v>
      </c>
      <c r="B2" s="3"/>
      <c r="C2" s="3"/>
      <c r="D2" s="3"/>
      <c r="E2" s="3"/>
      <c r="F2" s="3"/>
      <c r="G2" s="3"/>
      <c r="H2" s="3"/>
      <c r="I2" s="3"/>
      <c r="J2" s="3"/>
      <c r="K2" s="3"/>
    </row>
    <row r="3" customFormat="false" ht="70.85" hidden="false" customHeight="true" outlineLevel="0" collapsed="false">
      <c r="A3" s="35" t="s">
        <v>111</v>
      </c>
      <c r="B3" s="35" t="s">
        <v>112</v>
      </c>
      <c r="C3" s="35" t="s">
        <v>113</v>
      </c>
      <c r="D3" s="36" t="s">
        <v>114</v>
      </c>
      <c r="E3" s="36" t="s">
        <v>115</v>
      </c>
      <c r="F3" s="36" t="s">
        <v>116</v>
      </c>
      <c r="G3" s="35" t="s">
        <v>117</v>
      </c>
      <c r="H3" s="35" t="s">
        <v>118</v>
      </c>
      <c r="I3" s="36" t="s">
        <v>119</v>
      </c>
      <c r="J3" s="36" t="s">
        <v>120</v>
      </c>
      <c r="K3" s="36" t="s">
        <v>121</v>
      </c>
    </row>
    <row r="4" customFormat="false" ht="70.85" hidden="false" customHeight="true" outlineLevel="0" collapsed="false">
      <c r="A4" s="35" t="s">
        <v>122</v>
      </c>
      <c r="B4" s="37" t="s">
        <v>123</v>
      </c>
      <c r="C4" s="38" t="s">
        <v>124</v>
      </c>
      <c r="D4" s="39" t="s">
        <v>125</v>
      </c>
      <c r="E4" s="40" t="s">
        <v>126</v>
      </c>
      <c r="F4" s="39" t="s">
        <v>127</v>
      </c>
      <c r="G4" s="39"/>
      <c r="H4" s="39"/>
      <c r="I4" s="39"/>
      <c r="J4" s="39"/>
      <c r="K4" s="39"/>
    </row>
    <row r="5" customFormat="false" ht="70.85" hidden="false" customHeight="true" outlineLevel="0" collapsed="false">
      <c r="A5" s="35"/>
      <c r="B5" s="37" t="s">
        <v>128</v>
      </c>
      <c r="C5" s="38" t="s">
        <v>124</v>
      </c>
      <c r="D5" s="39" t="s">
        <v>129</v>
      </c>
      <c r="E5" s="40" t="s">
        <v>130</v>
      </c>
      <c r="F5" s="39" t="s">
        <v>131</v>
      </c>
      <c r="G5" s="39"/>
      <c r="H5" s="39"/>
      <c r="I5" s="39"/>
      <c r="J5" s="39"/>
      <c r="K5" s="39"/>
    </row>
    <row r="6" customFormat="false" ht="70.85" hidden="false" customHeight="true" outlineLevel="0" collapsed="false">
      <c r="A6" s="35"/>
      <c r="B6" s="37" t="s">
        <v>132</v>
      </c>
      <c r="C6" s="38" t="s">
        <v>124</v>
      </c>
      <c r="D6" s="39" t="s">
        <v>133</v>
      </c>
      <c r="E6" s="41" t="s">
        <v>134</v>
      </c>
      <c r="F6" s="39" t="s">
        <v>131</v>
      </c>
      <c r="G6" s="39"/>
      <c r="H6" s="39"/>
      <c r="I6" s="39"/>
      <c r="J6" s="39"/>
      <c r="K6" s="39"/>
    </row>
    <row r="7" customFormat="false" ht="70.85" hidden="false" customHeight="true" outlineLevel="0" collapsed="false">
      <c r="A7" s="35"/>
      <c r="B7" s="37" t="s">
        <v>135</v>
      </c>
      <c r="C7" s="38" t="s">
        <v>124</v>
      </c>
      <c r="D7" s="39" t="s">
        <v>136</v>
      </c>
      <c r="E7" s="41" t="s">
        <v>137</v>
      </c>
      <c r="F7" s="39" t="s">
        <v>131</v>
      </c>
      <c r="G7" s="39"/>
      <c r="H7" s="39"/>
      <c r="I7" s="39"/>
      <c r="J7" s="39"/>
      <c r="K7" s="39"/>
    </row>
    <row r="8" customFormat="false" ht="70.85" hidden="false" customHeight="true" outlineLevel="0" collapsed="false">
      <c r="A8" s="35"/>
      <c r="B8" s="37" t="s">
        <v>138</v>
      </c>
      <c r="C8" s="38" t="s">
        <v>124</v>
      </c>
      <c r="D8" s="39" t="s">
        <v>139</v>
      </c>
      <c r="E8" s="41" t="s">
        <v>140</v>
      </c>
      <c r="F8" s="39" t="s">
        <v>141</v>
      </c>
      <c r="G8" s="39"/>
      <c r="H8" s="39"/>
      <c r="I8" s="39"/>
      <c r="J8" s="39"/>
      <c r="K8" s="39"/>
    </row>
    <row r="9" customFormat="false" ht="70.85" hidden="false" customHeight="true" outlineLevel="0" collapsed="false">
      <c r="A9" s="35"/>
      <c r="B9" s="37" t="s">
        <v>142</v>
      </c>
      <c r="C9" s="38" t="s">
        <v>124</v>
      </c>
      <c r="D9" s="39" t="s">
        <v>143</v>
      </c>
      <c r="E9" s="40" t="s">
        <v>144</v>
      </c>
      <c r="F9" s="39" t="s">
        <v>141</v>
      </c>
      <c r="G9" s="39"/>
      <c r="H9" s="39"/>
      <c r="I9" s="39"/>
      <c r="J9" s="39"/>
      <c r="K9" s="39"/>
    </row>
    <row r="10" customFormat="false" ht="70.85" hidden="false" customHeight="true" outlineLevel="0" collapsed="false">
      <c r="A10" s="35"/>
      <c r="B10" s="37" t="s">
        <v>145</v>
      </c>
      <c r="C10" s="38" t="s">
        <v>124</v>
      </c>
      <c r="D10" s="39" t="s">
        <v>146</v>
      </c>
      <c r="E10" s="41" t="s">
        <v>147</v>
      </c>
      <c r="F10" s="39" t="s">
        <v>141</v>
      </c>
      <c r="G10" s="39"/>
      <c r="H10" s="39"/>
      <c r="I10" s="39"/>
      <c r="J10" s="39"/>
      <c r="K10" s="39"/>
    </row>
    <row r="11" customFormat="false" ht="70.85" hidden="false" customHeight="true" outlineLevel="0" collapsed="false">
      <c r="A11" s="35"/>
      <c r="B11" s="37" t="s">
        <v>148</v>
      </c>
      <c r="C11" s="38" t="s">
        <v>149</v>
      </c>
      <c r="D11" s="39" t="s">
        <v>150</v>
      </c>
      <c r="E11" s="40" t="s">
        <v>151</v>
      </c>
      <c r="F11" s="39" t="s">
        <v>152</v>
      </c>
      <c r="G11" s="39"/>
      <c r="H11" s="39"/>
      <c r="I11" s="39"/>
      <c r="J11" s="39"/>
      <c r="K11" s="39"/>
    </row>
    <row r="12" customFormat="false" ht="70.85" hidden="false" customHeight="true" outlineLevel="0" collapsed="false">
      <c r="A12" s="35"/>
      <c r="B12" s="37" t="s">
        <v>153</v>
      </c>
      <c r="C12" s="38" t="s">
        <v>124</v>
      </c>
      <c r="D12" s="39" t="s">
        <v>154</v>
      </c>
      <c r="E12" s="40" t="s">
        <v>155</v>
      </c>
      <c r="F12" s="39" t="s">
        <v>152</v>
      </c>
      <c r="G12" s="39"/>
      <c r="H12" s="39"/>
      <c r="I12" s="39"/>
      <c r="J12" s="39"/>
      <c r="K12" s="39"/>
    </row>
    <row r="13" customFormat="false" ht="70.85" hidden="false" customHeight="true" outlineLevel="0" collapsed="false">
      <c r="A13" s="35" t="s">
        <v>156</v>
      </c>
      <c r="B13" s="37" t="s">
        <v>157</v>
      </c>
      <c r="C13" s="38" t="s">
        <v>124</v>
      </c>
      <c r="D13" s="39" t="s">
        <v>158</v>
      </c>
      <c r="E13" s="40" t="s">
        <v>159</v>
      </c>
      <c r="F13" s="39" t="s">
        <v>152</v>
      </c>
      <c r="G13" s="39"/>
      <c r="H13" s="39"/>
      <c r="I13" s="39"/>
      <c r="J13" s="39"/>
      <c r="K13" s="39"/>
    </row>
    <row r="14" customFormat="false" ht="70.85" hidden="false" customHeight="true" outlineLevel="0" collapsed="false">
      <c r="A14" s="35"/>
      <c r="B14" s="37" t="s">
        <v>160</v>
      </c>
      <c r="C14" s="38" t="s">
        <v>124</v>
      </c>
      <c r="D14" s="39" t="s">
        <v>161</v>
      </c>
      <c r="E14" s="40" t="s">
        <v>162</v>
      </c>
      <c r="F14" s="39" t="s">
        <v>152</v>
      </c>
      <c r="G14" s="39"/>
      <c r="H14" s="39"/>
      <c r="I14" s="39"/>
      <c r="J14" s="39"/>
      <c r="K14" s="39"/>
    </row>
    <row r="15" customFormat="false" ht="70.85" hidden="false" customHeight="true" outlineLevel="0" collapsed="false">
      <c r="A15" s="35" t="s">
        <v>163</v>
      </c>
      <c r="B15" s="37" t="s">
        <v>164</v>
      </c>
      <c r="C15" s="38" t="s">
        <v>124</v>
      </c>
      <c r="D15" s="39" t="s">
        <v>165</v>
      </c>
      <c r="E15" s="40" t="s">
        <v>166</v>
      </c>
      <c r="F15" s="39" t="s">
        <v>141</v>
      </c>
      <c r="G15" s="39"/>
      <c r="H15" s="39"/>
      <c r="I15" s="39"/>
      <c r="J15" s="39"/>
      <c r="K15" s="39"/>
    </row>
    <row r="16" customFormat="false" ht="70.85" hidden="false" customHeight="true" outlineLevel="0" collapsed="false">
      <c r="A16" s="35"/>
      <c r="B16" s="37" t="s">
        <v>167</v>
      </c>
      <c r="C16" s="38" t="s">
        <v>149</v>
      </c>
      <c r="D16" s="39" t="s">
        <v>168</v>
      </c>
      <c r="E16" s="41" t="s">
        <v>169</v>
      </c>
      <c r="F16" s="39" t="s">
        <v>170</v>
      </c>
      <c r="G16" s="39"/>
      <c r="H16" s="39"/>
      <c r="I16" s="39"/>
      <c r="J16" s="39"/>
      <c r="K16" s="39"/>
    </row>
    <row r="17" customFormat="false" ht="70.85" hidden="false" customHeight="true" outlineLevel="0" collapsed="false">
      <c r="A17" s="35"/>
      <c r="B17" s="37" t="s">
        <v>171</v>
      </c>
      <c r="C17" s="38" t="s">
        <v>149</v>
      </c>
      <c r="D17" s="39" t="s">
        <v>172</v>
      </c>
      <c r="E17" s="40" t="s">
        <v>173</v>
      </c>
      <c r="F17" s="39" t="s">
        <v>174</v>
      </c>
      <c r="G17" s="39"/>
      <c r="H17" s="39"/>
      <c r="I17" s="39"/>
      <c r="J17" s="39"/>
      <c r="K17" s="39"/>
    </row>
    <row r="18" customFormat="false" ht="70.85" hidden="false" customHeight="true" outlineLevel="0" collapsed="false">
      <c r="A18" s="35" t="s">
        <v>175</v>
      </c>
      <c r="B18" s="37" t="s">
        <v>176</v>
      </c>
      <c r="C18" s="38" t="s">
        <v>124</v>
      </c>
      <c r="D18" s="39" t="s">
        <v>177</v>
      </c>
      <c r="E18" s="41" t="s">
        <v>178</v>
      </c>
      <c r="F18" s="39" t="s">
        <v>141</v>
      </c>
      <c r="G18" s="39"/>
      <c r="H18" s="39"/>
      <c r="I18" s="39"/>
      <c r="J18" s="39"/>
      <c r="K18" s="39"/>
    </row>
    <row r="19" customFormat="false" ht="70.85" hidden="false" customHeight="true" outlineLevel="0" collapsed="false">
      <c r="A19" s="35"/>
      <c r="B19" s="37" t="s">
        <v>179</v>
      </c>
      <c r="C19" s="38" t="s">
        <v>124</v>
      </c>
      <c r="D19" s="39" t="s">
        <v>180</v>
      </c>
      <c r="E19" s="40" t="s">
        <v>181</v>
      </c>
      <c r="F19" s="39" t="s">
        <v>141</v>
      </c>
      <c r="G19" s="39"/>
      <c r="H19" s="39"/>
      <c r="I19" s="39"/>
      <c r="J19" s="39"/>
      <c r="K19" s="39"/>
    </row>
    <row r="20" customFormat="false" ht="70.85" hidden="false" customHeight="true" outlineLevel="0" collapsed="false">
      <c r="A20" s="35"/>
      <c r="B20" s="37" t="s">
        <v>182</v>
      </c>
      <c r="C20" s="38" t="s">
        <v>124</v>
      </c>
      <c r="D20" s="39" t="s">
        <v>183</v>
      </c>
      <c r="E20" s="41" t="s">
        <v>184</v>
      </c>
      <c r="F20" s="39" t="s">
        <v>141</v>
      </c>
      <c r="G20" s="39"/>
      <c r="H20" s="39"/>
      <c r="I20" s="39"/>
      <c r="J20" s="39"/>
      <c r="K20" s="39"/>
    </row>
    <row r="21" customFormat="false" ht="70.85" hidden="false" customHeight="true" outlineLevel="0" collapsed="false">
      <c r="A21" s="35"/>
      <c r="B21" s="37" t="s">
        <v>185</v>
      </c>
      <c r="C21" s="38" t="s">
        <v>124</v>
      </c>
      <c r="D21" s="39" t="s">
        <v>186</v>
      </c>
      <c r="E21" s="40" t="s">
        <v>187</v>
      </c>
      <c r="F21" s="39" t="s">
        <v>141</v>
      </c>
      <c r="G21" s="39"/>
      <c r="H21" s="39"/>
      <c r="I21" s="39"/>
      <c r="J21" s="39"/>
      <c r="K21" s="39"/>
    </row>
    <row r="22" customFormat="false" ht="70.85" hidden="false" customHeight="true" outlineLevel="0" collapsed="false">
      <c r="A22" s="35"/>
      <c r="B22" s="37" t="s">
        <v>188</v>
      </c>
      <c r="C22" s="38" t="s">
        <v>149</v>
      </c>
      <c r="D22" s="39" t="s">
        <v>189</v>
      </c>
      <c r="E22" s="41" t="s">
        <v>190</v>
      </c>
      <c r="F22" s="39" t="s">
        <v>141</v>
      </c>
      <c r="G22" s="39"/>
      <c r="H22" s="39"/>
      <c r="I22" s="39"/>
      <c r="J22" s="39"/>
      <c r="K22" s="39"/>
    </row>
    <row r="23" customFormat="false" ht="70.85" hidden="false" customHeight="true" outlineLevel="0" collapsed="false">
      <c r="A23" s="35"/>
      <c r="B23" s="37" t="s">
        <v>191</v>
      </c>
      <c r="C23" s="38" t="s">
        <v>149</v>
      </c>
      <c r="D23" s="39" t="s">
        <v>192</v>
      </c>
      <c r="E23" s="40" t="s">
        <v>193</v>
      </c>
      <c r="F23" s="39" t="s">
        <v>141</v>
      </c>
      <c r="G23" s="39"/>
      <c r="H23" s="39"/>
      <c r="I23" s="39"/>
      <c r="J23" s="39"/>
      <c r="K23" s="39"/>
    </row>
    <row r="24" customFormat="false" ht="70.85" hidden="false" customHeight="true" outlineLevel="0" collapsed="false">
      <c r="A24" s="35"/>
      <c r="B24" s="37" t="s">
        <v>194</v>
      </c>
      <c r="C24" s="38" t="s">
        <v>124</v>
      </c>
      <c r="D24" s="39" t="s">
        <v>195</v>
      </c>
      <c r="E24" s="40" t="s">
        <v>196</v>
      </c>
      <c r="F24" s="39" t="s">
        <v>141</v>
      </c>
      <c r="G24" s="39"/>
      <c r="H24" s="39"/>
      <c r="I24" s="39"/>
      <c r="J24" s="39"/>
      <c r="K24" s="39"/>
    </row>
    <row r="25" customFormat="false" ht="70.85" hidden="false" customHeight="true" outlineLevel="0" collapsed="false">
      <c r="A25" s="35"/>
      <c r="B25" s="37" t="s">
        <v>197</v>
      </c>
      <c r="C25" s="38" t="s">
        <v>124</v>
      </c>
      <c r="D25" s="39" t="s">
        <v>198</v>
      </c>
      <c r="E25" s="40" t="s">
        <v>199</v>
      </c>
      <c r="F25" s="39" t="s">
        <v>141</v>
      </c>
      <c r="G25" s="39"/>
      <c r="H25" s="39"/>
      <c r="I25" s="39"/>
      <c r="J25" s="39"/>
      <c r="K25" s="39"/>
    </row>
    <row r="26" customFormat="false" ht="70.85" hidden="false" customHeight="true" outlineLevel="0" collapsed="false">
      <c r="A26" s="35"/>
      <c r="B26" s="37" t="s">
        <v>200</v>
      </c>
      <c r="C26" s="38" t="s">
        <v>124</v>
      </c>
      <c r="D26" s="39" t="s">
        <v>201</v>
      </c>
      <c r="E26" s="40" t="s">
        <v>202</v>
      </c>
      <c r="F26" s="39" t="s">
        <v>141</v>
      </c>
      <c r="G26" s="39"/>
      <c r="H26" s="39"/>
      <c r="I26" s="39"/>
      <c r="J26" s="39"/>
      <c r="K26" s="39"/>
    </row>
    <row r="27" customFormat="false" ht="70.85" hidden="false" customHeight="true" outlineLevel="0" collapsed="false">
      <c r="A27" s="35"/>
      <c r="B27" s="37" t="s">
        <v>203</v>
      </c>
      <c r="C27" s="38" t="s">
        <v>124</v>
      </c>
      <c r="D27" s="39" t="s">
        <v>204</v>
      </c>
      <c r="E27" s="41" t="s">
        <v>205</v>
      </c>
      <c r="F27" s="39" t="s">
        <v>141</v>
      </c>
      <c r="G27" s="39"/>
      <c r="H27" s="39"/>
      <c r="I27" s="39"/>
      <c r="J27" s="39"/>
      <c r="K27" s="39"/>
    </row>
    <row r="28" customFormat="false" ht="70.85" hidden="false" customHeight="true" outlineLevel="0" collapsed="false">
      <c r="A28" s="35"/>
      <c r="B28" s="37" t="s">
        <v>206</v>
      </c>
      <c r="C28" s="38" t="s">
        <v>124</v>
      </c>
      <c r="D28" s="39" t="s">
        <v>207</v>
      </c>
      <c r="E28" s="40" t="s">
        <v>208</v>
      </c>
      <c r="F28" s="39" t="s">
        <v>209</v>
      </c>
      <c r="G28" s="39"/>
      <c r="H28" s="39"/>
      <c r="I28" s="39"/>
      <c r="J28" s="39"/>
      <c r="K28" s="39"/>
    </row>
    <row r="29" customFormat="false" ht="70.85" hidden="false" customHeight="true" outlineLevel="0" collapsed="false">
      <c r="A29" s="35"/>
      <c r="B29" s="37" t="s">
        <v>210</v>
      </c>
      <c r="C29" s="38" t="s">
        <v>124</v>
      </c>
      <c r="D29" s="39" t="s">
        <v>211</v>
      </c>
      <c r="E29" s="40" t="s">
        <v>212</v>
      </c>
      <c r="F29" s="39" t="s">
        <v>209</v>
      </c>
      <c r="G29" s="39"/>
      <c r="H29" s="39"/>
      <c r="I29" s="39"/>
      <c r="J29" s="39"/>
      <c r="K29" s="39"/>
    </row>
    <row r="30" customFormat="false" ht="70.85" hidden="false" customHeight="true" outlineLevel="0" collapsed="false">
      <c r="A30" s="35"/>
      <c r="B30" s="37" t="s">
        <v>213</v>
      </c>
      <c r="C30" s="38" t="s">
        <v>124</v>
      </c>
      <c r="D30" s="39" t="s">
        <v>214</v>
      </c>
      <c r="E30" s="41" t="s">
        <v>215</v>
      </c>
      <c r="F30" s="39" t="s">
        <v>216</v>
      </c>
      <c r="G30" s="39"/>
      <c r="H30" s="39"/>
      <c r="I30" s="39"/>
      <c r="J30" s="39"/>
      <c r="K30" s="39"/>
    </row>
    <row r="31" customFormat="false" ht="70.85" hidden="false" customHeight="true" outlineLevel="0" collapsed="false">
      <c r="A31" s="35" t="s">
        <v>217</v>
      </c>
      <c r="B31" s="37" t="s">
        <v>218</v>
      </c>
      <c r="C31" s="38" t="s">
        <v>124</v>
      </c>
      <c r="D31" s="39" t="s">
        <v>219</v>
      </c>
      <c r="E31" s="40" t="s">
        <v>220</v>
      </c>
      <c r="F31" s="39" t="s">
        <v>152</v>
      </c>
      <c r="G31" s="39"/>
      <c r="H31" s="39"/>
      <c r="I31" s="39"/>
      <c r="J31" s="39"/>
      <c r="K31" s="39"/>
    </row>
    <row r="32" customFormat="false" ht="70.85" hidden="false" customHeight="true" outlineLevel="0" collapsed="false">
      <c r="A32" s="35"/>
      <c r="B32" s="37" t="s">
        <v>221</v>
      </c>
      <c r="C32" s="38" t="s">
        <v>124</v>
      </c>
      <c r="D32" s="39" t="s">
        <v>222</v>
      </c>
      <c r="E32" s="40" t="s">
        <v>223</v>
      </c>
      <c r="F32" s="39" t="s">
        <v>152</v>
      </c>
      <c r="G32" s="39"/>
      <c r="H32" s="39"/>
      <c r="I32" s="39"/>
      <c r="J32" s="39"/>
      <c r="K32" s="39"/>
    </row>
    <row r="33" customFormat="false" ht="70.85" hidden="false" customHeight="true" outlineLevel="0" collapsed="false">
      <c r="A33" s="35"/>
      <c r="B33" s="37" t="s">
        <v>224</v>
      </c>
      <c r="C33" s="38" t="s">
        <v>124</v>
      </c>
      <c r="D33" s="39" t="s">
        <v>225</v>
      </c>
      <c r="E33" s="40" t="s">
        <v>226</v>
      </c>
      <c r="F33" s="39" t="s">
        <v>152</v>
      </c>
      <c r="G33" s="39"/>
      <c r="H33" s="39"/>
      <c r="I33" s="39"/>
      <c r="J33" s="39"/>
      <c r="K33" s="39"/>
    </row>
    <row r="34" customFormat="false" ht="70.85" hidden="false" customHeight="true" outlineLevel="0" collapsed="false">
      <c r="A34" s="35"/>
      <c r="B34" s="37" t="s">
        <v>227</v>
      </c>
      <c r="C34" s="38" t="s">
        <v>124</v>
      </c>
      <c r="D34" s="39" t="s">
        <v>228</v>
      </c>
      <c r="E34" s="40" t="s">
        <v>229</v>
      </c>
      <c r="F34" s="39" t="s">
        <v>152</v>
      </c>
      <c r="G34" s="39"/>
      <c r="H34" s="39"/>
      <c r="I34" s="39"/>
      <c r="J34" s="39"/>
      <c r="K34" s="39"/>
    </row>
    <row r="35" customFormat="false" ht="70.85" hidden="false" customHeight="true" outlineLevel="0" collapsed="false">
      <c r="A35" s="35"/>
      <c r="B35" s="37" t="s">
        <v>230</v>
      </c>
      <c r="C35" s="38" t="s">
        <v>124</v>
      </c>
      <c r="D35" s="39" t="s">
        <v>231</v>
      </c>
      <c r="E35" s="40" t="s">
        <v>232</v>
      </c>
      <c r="F35" s="39" t="s">
        <v>152</v>
      </c>
      <c r="G35" s="39"/>
      <c r="H35" s="39"/>
      <c r="I35" s="39"/>
      <c r="J35" s="39"/>
      <c r="K35" s="39"/>
    </row>
    <row r="36" customFormat="false" ht="70.85" hidden="false" customHeight="true" outlineLevel="0" collapsed="false">
      <c r="A36" s="35"/>
      <c r="B36" s="37" t="s">
        <v>233</v>
      </c>
      <c r="C36" s="38" t="s">
        <v>124</v>
      </c>
      <c r="D36" s="39" t="s">
        <v>234</v>
      </c>
      <c r="E36" s="40" t="s">
        <v>235</v>
      </c>
      <c r="F36" s="39" t="s">
        <v>152</v>
      </c>
      <c r="G36" s="39"/>
      <c r="H36" s="39"/>
      <c r="I36" s="39"/>
      <c r="J36" s="39"/>
      <c r="K36" s="39"/>
    </row>
    <row r="37" customFormat="false" ht="70.85" hidden="false" customHeight="true" outlineLevel="0" collapsed="false">
      <c r="A37" s="35"/>
      <c r="B37" s="37" t="s">
        <v>236</v>
      </c>
      <c r="C37" s="38" t="s">
        <v>124</v>
      </c>
      <c r="D37" s="39" t="s">
        <v>237</v>
      </c>
      <c r="E37" s="40" t="s">
        <v>238</v>
      </c>
      <c r="F37" s="39" t="s">
        <v>239</v>
      </c>
      <c r="G37" s="39"/>
      <c r="H37" s="39"/>
      <c r="I37" s="39"/>
      <c r="J37" s="39"/>
      <c r="K37" s="39"/>
    </row>
    <row r="38" customFormat="false" ht="70.85" hidden="false" customHeight="true" outlineLevel="0" collapsed="false">
      <c r="A38" s="35"/>
      <c r="B38" s="37" t="s">
        <v>240</v>
      </c>
      <c r="C38" s="38" t="s">
        <v>124</v>
      </c>
      <c r="D38" s="39" t="s">
        <v>241</v>
      </c>
      <c r="E38" s="40" t="s">
        <v>242</v>
      </c>
      <c r="F38" s="39" t="s">
        <v>152</v>
      </c>
      <c r="G38" s="39"/>
      <c r="H38" s="39"/>
      <c r="I38" s="39"/>
      <c r="J38" s="39"/>
      <c r="K38" s="39"/>
    </row>
    <row r="39" customFormat="false" ht="70.85" hidden="false" customHeight="true" outlineLevel="0" collapsed="false">
      <c r="A39" s="35" t="s">
        <v>243</v>
      </c>
      <c r="B39" s="37" t="s">
        <v>244</v>
      </c>
      <c r="C39" s="38" t="s">
        <v>124</v>
      </c>
      <c r="D39" s="39" t="s">
        <v>245</v>
      </c>
      <c r="E39" s="40" t="s">
        <v>246</v>
      </c>
      <c r="F39" s="39" t="s">
        <v>152</v>
      </c>
      <c r="G39" s="39"/>
      <c r="H39" s="39"/>
      <c r="I39" s="39"/>
      <c r="J39" s="39"/>
      <c r="K39" s="39"/>
    </row>
    <row r="40" customFormat="false" ht="70.85" hidden="false" customHeight="true" outlineLevel="0" collapsed="false">
      <c r="A40" s="35"/>
      <c r="B40" s="37" t="s">
        <v>247</v>
      </c>
      <c r="C40" s="38" t="s">
        <v>124</v>
      </c>
      <c r="D40" s="39" t="s">
        <v>248</v>
      </c>
      <c r="E40" s="40" t="s">
        <v>249</v>
      </c>
      <c r="F40" s="39" t="s">
        <v>250</v>
      </c>
      <c r="G40" s="39"/>
      <c r="H40" s="39"/>
      <c r="I40" s="39"/>
      <c r="J40" s="39"/>
      <c r="K40" s="39"/>
    </row>
    <row r="41" customFormat="false" ht="70.85" hidden="false" customHeight="true" outlineLevel="0" collapsed="false">
      <c r="A41" s="35" t="s">
        <v>251</v>
      </c>
      <c r="B41" s="37" t="s">
        <v>252</v>
      </c>
      <c r="C41" s="38" t="s">
        <v>124</v>
      </c>
      <c r="D41" s="39" t="s">
        <v>253</v>
      </c>
      <c r="E41" s="41" t="s">
        <v>254</v>
      </c>
      <c r="F41" s="39" t="s">
        <v>216</v>
      </c>
      <c r="G41" s="39"/>
      <c r="H41" s="39"/>
      <c r="I41" s="39"/>
      <c r="J41" s="39"/>
      <c r="K41" s="39"/>
    </row>
    <row r="42" customFormat="false" ht="70.85" hidden="false" customHeight="true" outlineLevel="0" collapsed="false">
      <c r="A42" s="35"/>
      <c r="B42" s="37" t="s">
        <v>255</v>
      </c>
      <c r="C42" s="38" t="s">
        <v>124</v>
      </c>
      <c r="D42" s="39" t="s">
        <v>256</v>
      </c>
      <c r="E42" s="41" t="s">
        <v>257</v>
      </c>
      <c r="F42" s="39" t="s">
        <v>216</v>
      </c>
      <c r="G42" s="39"/>
      <c r="H42" s="39"/>
      <c r="I42" s="39"/>
      <c r="J42" s="39"/>
      <c r="K42" s="39"/>
    </row>
    <row r="43" customFormat="false" ht="70.85" hidden="false" customHeight="true" outlineLevel="0" collapsed="false">
      <c r="A43" s="35"/>
      <c r="B43" s="37" t="s">
        <v>258</v>
      </c>
      <c r="C43" s="38" t="s">
        <v>124</v>
      </c>
      <c r="D43" s="39" t="s">
        <v>259</v>
      </c>
      <c r="E43" s="41" t="s">
        <v>260</v>
      </c>
      <c r="F43" s="39" t="s">
        <v>209</v>
      </c>
      <c r="G43" s="39"/>
      <c r="H43" s="39"/>
      <c r="I43" s="39"/>
      <c r="J43" s="39"/>
      <c r="K43" s="39"/>
    </row>
    <row r="44" customFormat="false" ht="70.85" hidden="false" customHeight="true" outlineLevel="0" collapsed="false">
      <c r="A44" s="35"/>
      <c r="B44" s="37" t="s">
        <v>261</v>
      </c>
      <c r="C44" s="38" t="s">
        <v>124</v>
      </c>
      <c r="D44" s="39" t="s">
        <v>262</v>
      </c>
      <c r="E44" s="41" t="s">
        <v>263</v>
      </c>
      <c r="F44" s="39" t="s">
        <v>141</v>
      </c>
      <c r="G44" s="39"/>
      <c r="H44" s="39"/>
      <c r="I44" s="39"/>
      <c r="J44" s="39"/>
      <c r="K44" s="39"/>
    </row>
    <row r="45" customFormat="false" ht="70.85" hidden="false" customHeight="true" outlineLevel="0" collapsed="false">
      <c r="A45" s="35"/>
      <c r="B45" s="37" t="s">
        <v>264</v>
      </c>
      <c r="C45" s="38" t="s">
        <v>149</v>
      </c>
      <c r="D45" s="39" t="s">
        <v>265</v>
      </c>
      <c r="E45" s="40" t="s">
        <v>266</v>
      </c>
      <c r="F45" s="39" t="s">
        <v>216</v>
      </c>
      <c r="G45" s="39"/>
      <c r="H45" s="39"/>
      <c r="I45" s="39"/>
      <c r="J45" s="39"/>
      <c r="K45" s="39"/>
    </row>
    <row r="46" customFormat="false" ht="70.85" hidden="false" customHeight="true" outlineLevel="0" collapsed="false">
      <c r="A46" s="35" t="s">
        <v>267</v>
      </c>
      <c r="B46" s="37" t="s">
        <v>268</v>
      </c>
      <c r="C46" s="42" t="s">
        <v>124</v>
      </c>
      <c r="D46" s="39" t="s">
        <v>269</v>
      </c>
      <c r="E46" s="40" t="s">
        <v>270</v>
      </c>
      <c r="F46" s="39" t="s">
        <v>141</v>
      </c>
      <c r="G46" s="39"/>
      <c r="H46" s="39"/>
      <c r="I46" s="39"/>
      <c r="J46" s="39"/>
      <c r="K46" s="39"/>
    </row>
    <row r="47" customFormat="false" ht="70.85" hidden="false" customHeight="true" outlineLevel="0" collapsed="false">
      <c r="A47" s="35"/>
      <c r="B47" s="37" t="s">
        <v>271</v>
      </c>
      <c r="C47" s="42" t="s">
        <v>124</v>
      </c>
      <c r="D47" s="39" t="s">
        <v>272</v>
      </c>
      <c r="E47" s="40" t="s">
        <v>273</v>
      </c>
      <c r="F47" s="39" t="s">
        <v>274</v>
      </c>
      <c r="G47" s="39"/>
      <c r="H47" s="39"/>
      <c r="I47" s="39"/>
      <c r="J47" s="39"/>
      <c r="K47" s="39"/>
    </row>
    <row r="48" customFormat="false" ht="70.85" hidden="false" customHeight="true" outlineLevel="0" collapsed="false">
      <c r="A48" s="35"/>
      <c r="B48" s="37" t="s">
        <v>275</v>
      </c>
      <c r="C48" s="42" t="s">
        <v>124</v>
      </c>
      <c r="D48" s="39" t="s">
        <v>276</v>
      </c>
      <c r="E48" s="41" t="s">
        <v>277</v>
      </c>
      <c r="F48" s="39" t="s">
        <v>152</v>
      </c>
      <c r="G48" s="39"/>
      <c r="H48" s="39"/>
      <c r="I48" s="39"/>
      <c r="J48" s="39"/>
      <c r="K48" s="39"/>
    </row>
    <row r="49" customFormat="false" ht="70.85" hidden="false" customHeight="true" outlineLevel="0" collapsed="false">
      <c r="A49" s="35"/>
      <c r="B49" s="37" t="s">
        <v>278</v>
      </c>
      <c r="C49" s="42" t="s">
        <v>124</v>
      </c>
      <c r="D49" s="39" t="s">
        <v>279</v>
      </c>
      <c r="E49" s="41" t="s">
        <v>280</v>
      </c>
      <c r="F49" s="39" t="s">
        <v>152</v>
      </c>
      <c r="G49" s="39"/>
      <c r="H49" s="39"/>
      <c r="I49" s="39"/>
      <c r="J49" s="39"/>
      <c r="K49" s="39"/>
    </row>
    <row r="50" customFormat="false" ht="70.85" hidden="false" customHeight="true" outlineLevel="0" collapsed="false">
      <c r="A50" s="35"/>
      <c r="B50" s="37" t="s">
        <v>281</v>
      </c>
      <c r="C50" s="42" t="s">
        <v>124</v>
      </c>
      <c r="D50" s="39" t="s">
        <v>282</v>
      </c>
      <c r="E50" s="40" t="s">
        <v>283</v>
      </c>
      <c r="F50" s="39" t="s">
        <v>152</v>
      </c>
      <c r="G50" s="39"/>
      <c r="H50" s="39"/>
      <c r="I50" s="39"/>
      <c r="J50" s="39"/>
      <c r="K50" s="39"/>
    </row>
    <row r="51" customFormat="false" ht="70.85" hidden="false" customHeight="true" outlineLevel="0" collapsed="false">
      <c r="A51" s="35"/>
      <c r="B51" s="37" t="s">
        <v>284</v>
      </c>
      <c r="C51" s="42" t="s">
        <v>124</v>
      </c>
      <c r="D51" s="39" t="s">
        <v>285</v>
      </c>
      <c r="E51" s="40" t="s">
        <v>286</v>
      </c>
      <c r="F51" s="39" t="s">
        <v>152</v>
      </c>
      <c r="G51" s="39"/>
      <c r="H51" s="39"/>
      <c r="I51" s="39"/>
      <c r="J51" s="39"/>
      <c r="K51" s="39"/>
    </row>
    <row r="52" customFormat="false" ht="70.85" hidden="false" customHeight="true" outlineLevel="0" collapsed="false">
      <c r="A52" s="35"/>
      <c r="B52" s="37" t="s">
        <v>287</v>
      </c>
      <c r="C52" s="42" t="s">
        <v>149</v>
      </c>
      <c r="D52" s="39" t="s">
        <v>288</v>
      </c>
      <c r="E52" s="41" t="s">
        <v>289</v>
      </c>
      <c r="F52" s="39" t="s">
        <v>290</v>
      </c>
      <c r="G52" s="39"/>
      <c r="H52" s="39"/>
      <c r="I52" s="39"/>
      <c r="J52" s="39"/>
      <c r="K52" s="39"/>
    </row>
    <row r="53" customFormat="false" ht="70.85" hidden="false" customHeight="true" outlineLevel="0" collapsed="false">
      <c r="A53" s="35"/>
      <c r="B53" s="37" t="s">
        <v>291</v>
      </c>
      <c r="C53" s="42" t="s">
        <v>149</v>
      </c>
      <c r="D53" s="39" t="s">
        <v>292</v>
      </c>
      <c r="E53" s="40" t="s">
        <v>293</v>
      </c>
      <c r="F53" s="39" t="s">
        <v>152</v>
      </c>
      <c r="G53" s="39"/>
      <c r="H53" s="39"/>
      <c r="I53" s="39"/>
      <c r="J53" s="39"/>
      <c r="K53" s="39"/>
    </row>
    <row r="54" customFormat="false" ht="70.85" hidden="false" customHeight="true" outlineLevel="0" collapsed="false">
      <c r="A54" s="35"/>
      <c r="B54" s="37" t="s">
        <v>294</v>
      </c>
      <c r="C54" s="42" t="s">
        <v>124</v>
      </c>
      <c r="D54" s="39" t="s">
        <v>295</v>
      </c>
      <c r="E54" s="40" t="s">
        <v>296</v>
      </c>
      <c r="F54" s="39" t="s">
        <v>152</v>
      </c>
      <c r="G54" s="39"/>
      <c r="H54" s="39"/>
      <c r="I54" s="39"/>
      <c r="J54" s="39"/>
      <c r="K54" s="39"/>
    </row>
    <row r="55" customFormat="false" ht="70.85" hidden="false" customHeight="true" outlineLevel="0" collapsed="false">
      <c r="A55" s="35"/>
      <c r="B55" s="37" t="s">
        <v>297</v>
      </c>
      <c r="C55" s="42" t="s">
        <v>124</v>
      </c>
      <c r="D55" s="39" t="s">
        <v>298</v>
      </c>
      <c r="E55" s="40" t="s">
        <v>299</v>
      </c>
      <c r="F55" s="39" t="s">
        <v>290</v>
      </c>
      <c r="G55" s="39"/>
      <c r="H55" s="39"/>
      <c r="I55" s="39"/>
      <c r="J55" s="39"/>
      <c r="K55" s="39"/>
    </row>
    <row r="56" customFormat="false" ht="70.85" hidden="false" customHeight="true" outlineLevel="0" collapsed="false">
      <c r="A56" s="35" t="s">
        <v>300</v>
      </c>
      <c r="B56" s="37" t="s">
        <v>301</v>
      </c>
      <c r="C56" s="42" t="s">
        <v>124</v>
      </c>
      <c r="D56" s="39" t="s">
        <v>302</v>
      </c>
      <c r="E56" s="40" t="s">
        <v>303</v>
      </c>
      <c r="F56" s="39" t="s">
        <v>304</v>
      </c>
      <c r="G56" s="39"/>
      <c r="H56" s="39"/>
      <c r="I56" s="39"/>
      <c r="J56" s="39"/>
      <c r="K56" s="39"/>
    </row>
    <row r="57" customFormat="false" ht="70.85" hidden="false" customHeight="true" outlineLevel="0" collapsed="false">
      <c r="A57" s="35"/>
      <c r="B57" s="37" t="s">
        <v>305</v>
      </c>
      <c r="C57" s="42" t="s">
        <v>124</v>
      </c>
      <c r="D57" s="39" t="s">
        <v>306</v>
      </c>
      <c r="E57" s="40" t="s">
        <v>307</v>
      </c>
      <c r="F57" s="39" t="s">
        <v>152</v>
      </c>
      <c r="G57" s="39"/>
      <c r="H57" s="39"/>
      <c r="I57" s="39"/>
      <c r="J57" s="39"/>
      <c r="K57" s="39"/>
    </row>
    <row r="58" customFormat="false" ht="70.85" hidden="false" customHeight="true" outlineLevel="0" collapsed="false">
      <c r="A58" s="35"/>
      <c r="B58" s="37" t="s">
        <v>308</v>
      </c>
      <c r="C58" s="42" t="s">
        <v>124</v>
      </c>
      <c r="D58" s="39" t="s">
        <v>309</v>
      </c>
      <c r="E58" s="40" t="s">
        <v>310</v>
      </c>
      <c r="F58" s="39" t="s">
        <v>290</v>
      </c>
      <c r="G58" s="39"/>
      <c r="H58" s="39"/>
      <c r="I58" s="39"/>
      <c r="J58" s="39"/>
      <c r="K58" s="39"/>
    </row>
    <row r="59" customFormat="false" ht="70.85" hidden="false" customHeight="true" outlineLevel="0" collapsed="false">
      <c r="A59" s="35"/>
      <c r="B59" s="37" t="s">
        <v>311</v>
      </c>
      <c r="C59" s="42" t="s">
        <v>124</v>
      </c>
      <c r="D59" s="39" t="s">
        <v>312</v>
      </c>
      <c r="E59" s="40" t="s">
        <v>313</v>
      </c>
      <c r="F59" s="39" t="s">
        <v>290</v>
      </c>
      <c r="G59" s="39"/>
      <c r="H59" s="39"/>
      <c r="I59" s="39"/>
      <c r="J59" s="39"/>
      <c r="K59" s="39"/>
    </row>
    <row r="60" customFormat="false" ht="70.85" hidden="false" customHeight="true" outlineLevel="0" collapsed="false">
      <c r="A60" s="35" t="s">
        <v>314</v>
      </c>
      <c r="B60" s="37" t="s">
        <v>315</v>
      </c>
      <c r="C60" s="42" t="s">
        <v>124</v>
      </c>
      <c r="D60" s="39" t="s">
        <v>316</v>
      </c>
      <c r="E60" s="40" t="s">
        <v>317</v>
      </c>
      <c r="F60" s="39" t="s">
        <v>152</v>
      </c>
      <c r="G60" s="39"/>
      <c r="H60" s="39"/>
      <c r="I60" s="39"/>
      <c r="J60" s="39"/>
      <c r="K60" s="39"/>
    </row>
    <row r="61" customFormat="false" ht="70.85" hidden="false" customHeight="true" outlineLevel="0" collapsed="false">
      <c r="A61" s="35"/>
      <c r="B61" s="37" t="s">
        <v>318</v>
      </c>
      <c r="C61" s="42" t="s">
        <v>124</v>
      </c>
      <c r="D61" s="39" t="s">
        <v>319</v>
      </c>
      <c r="E61" s="40" t="s">
        <v>320</v>
      </c>
      <c r="F61" s="39" t="s">
        <v>321</v>
      </c>
      <c r="G61" s="39"/>
      <c r="H61" s="39"/>
      <c r="I61" s="39"/>
      <c r="J61" s="39"/>
      <c r="K61" s="39"/>
    </row>
    <row r="62" customFormat="false" ht="70.85" hidden="false" customHeight="true" outlineLevel="0" collapsed="false">
      <c r="A62" s="35"/>
      <c r="B62" s="37" t="s">
        <v>322</v>
      </c>
      <c r="C62" s="42" t="s">
        <v>124</v>
      </c>
      <c r="D62" s="39" t="s">
        <v>323</v>
      </c>
      <c r="E62" s="40" t="s">
        <v>324</v>
      </c>
      <c r="F62" s="39" t="s">
        <v>321</v>
      </c>
      <c r="G62" s="39"/>
      <c r="H62" s="39"/>
      <c r="I62" s="39"/>
      <c r="J62" s="39"/>
      <c r="K62" s="39"/>
    </row>
    <row r="63" customFormat="false" ht="70.85" hidden="false" customHeight="true" outlineLevel="0" collapsed="false">
      <c r="A63" s="35"/>
      <c r="B63" s="37" t="s">
        <v>325</v>
      </c>
      <c r="C63" s="42" t="s">
        <v>149</v>
      </c>
      <c r="D63" s="39" t="s">
        <v>326</v>
      </c>
      <c r="E63" s="40" t="s">
        <v>327</v>
      </c>
      <c r="F63" s="39" t="s">
        <v>328</v>
      </c>
      <c r="G63" s="39"/>
      <c r="H63" s="39"/>
      <c r="I63" s="39"/>
      <c r="J63" s="39"/>
      <c r="K63" s="39"/>
    </row>
    <row r="64" customFormat="false" ht="70.85" hidden="false" customHeight="true" outlineLevel="0" collapsed="false">
      <c r="A64" s="35"/>
      <c r="B64" s="37" t="s">
        <v>329</v>
      </c>
      <c r="C64" s="42" t="s">
        <v>149</v>
      </c>
      <c r="D64" s="39" t="s">
        <v>330</v>
      </c>
      <c r="E64" s="40" t="s">
        <v>331</v>
      </c>
      <c r="F64" s="39" t="s">
        <v>332</v>
      </c>
      <c r="G64" s="39"/>
      <c r="H64" s="39"/>
      <c r="I64" s="39"/>
      <c r="J64" s="39"/>
      <c r="K64" s="39"/>
    </row>
    <row r="65" customFormat="false" ht="70.85" hidden="false" customHeight="true" outlineLevel="0" collapsed="false">
      <c r="A65" s="35"/>
      <c r="B65" s="37" t="s">
        <v>333</v>
      </c>
      <c r="C65" s="42" t="s">
        <v>124</v>
      </c>
      <c r="D65" s="39" t="s">
        <v>334</v>
      </c>
      <c r="E65" s="40" t="s">
        <v>335</v>
      </c>
      <c r="F65" s="39" t="s">
        <v>336</v>
      </c>
      <c r="G65" s="39"/>
      <c r="H65" s="39"/>
      <c r="I65" s="39"/>
      <c r="J65" s="39"/>
      <c r="K65" s="39"/>
    </row>
    <row r="66" customFormat="false" ht="70.85" hidden="false" customHeight="true" outlineLevel="0" collapsed="false">
      <c r="A66" s="35"/>
      <c r="B66" s="37" t="s">
        <v>337</v>
      </c>
      <c r="C66" s="42" t="s">
        <v>124</v>
      </c>
      <c r="D66" s="39" t="s">
        <v>338</v>
      </c>
      <c r="E66" s="40" t="s">
        <v>339</v>
      </c>
      <c r="F66" s="39" t="s">
        <v>340</v>
      </c>
      <c r="G66" s="39"/>
      <c r="H66" s="39"/>
      <c r="I66" s="39"/>
      <c r="J66" s="39"/>
      <c r="K66" s="39"/>
    </row>
    <row r="67" customFormat="false" ht="70.85" hidden="false" customHeight="true" outlineLevel="0" collapsed="false">
      <c r="A67" s="35"/>
      <c r="B67" s="37" t="s">
        <v>341</v>
      </c>
      <c r="C67" s="42" t="s">
        <v>124</v>
      </c>
      <c r="D67" s="39" t="s">
        <v>342</v>
      </c>
      <c r="E67" s="41" t="s">
        <v>343</v>
      </c>
      <c r="F67" s="39" t="s">
        <v>152</v>
      </c>
      <c r="G67" s="39"/>
      <c r="H67" s="39"/>
      <c r="I67" s="39"/>
      <c r="J67" s="39"/>
      <c r="K67" s="39"/>
    </row>
    <row r="68" customFormat="false" ht="70.85" hidden="false" customHeight="true" outlineLevel="0" collapsed="false">
      <c r="A68" s="35"/>
      <c r="B68" s="37" t="s">
        <v>344</v>
      </c>
      <c r="C68" s="42" t="s">
        <v>124</v>
      </c>
      <c r="D68" s="39" t="s">
        <v>345</v>
      </c>
      <c r="E68" s="40" t="s">
        <v>346</v>
      </c>
      <c r="F68" s="39" t="s">
        <v>347</v>
      </c>
      <c r="G68" s="39"/>
      <c r="H68" s="39"/>
      <c r="I68" s="39"/>
      <c r="J68" s="39"/>
      <c r="K68" s="39"/>
    </row>
    <row r="69" customFormat="false" ht="70.85" hidden="false" customHeight="true" outlineLevel="0" collapsed="false">
      <c r="A69" s="35"/>
      <c r="B69" s="37" t="s">
        <v>348</v>
      </c>
      <c r="C69" s="42" t="s">
        <v>124</v>
      </c>
      <c r="D69" s="39" t="s">
        <v>349</v>
      </c>
      <c r="E69" s="40" t="s">
        <v>350</v>
      </c>
      <c r="F69" s="39" t="s">
        <v>347</v>
      </c>
      <c r="G69" s="39"/>
      <c r="H69" s="39"/>
      <c r="I69" s="39"/>
      <c r="J69" s="39"/>
      <c r="K69" s="39"/>
    </row>
    <row r="70" customFormat="false" ht="70.85" hidden="false" customHeight="true" outlineLevel="0" collapsed="false">
      <c r="A70" s="35"/>
      <c r="B70" s="37" t="s">
        <v>351</v>
      </c>
      <c r="C70" s="42" t="s">
        <v>149</v>
      </c>
      <c r="D70" s="39" t="s">
        <v>352</v>
      </c>
      <c r="E70" s="40" t="s">
        <v>353</v>
      </c>
      <c r="F70" s="39" t="s">
        <v>354</v>
      </c>
      <c r="G70" s="39"/>
      <c r="H70" s="39"/>
      <c r="I70" s="39"/>
      <c r="J70" s="39"/>
      <c r="K70" s="39"/>
    </row>
    <row r="71" customFormat="false" ht="70.85" hidden="false" customHeight="true" outlineLevel="0" collapsed="false">
      <c r="A71" s="35"/>
      <c r="B71" s="37" t="s">
        <v>355</v>
      </c>
      <c r="C71" s="42" t="s">
        <v>149</v>
      </c>
      <c r="D71" s="39" t="s">
        <v>356</v>
      </c>
      <c r="E71" s="40" t="s">
        <v>357</v>
      </c>
      <c r="F71" s="39" t="s">
        <v>358</v>
      </c>
      <c r="G71" s="39"/>
      <c r="H71" s="39"/>
      <c r="I71" s="39"/>
      <c r="J71" s="39"/>
      <c r="K71" s="39"/>
    </row>
    <row r="72" customFormat="false" ht="70.85" hidden="false" customHeight="true" outlineLevel="0" collapsed="false">
      <c r="A72" s="35"/>
      <c r="B72" s="37" t="s">
        <v>359</v>
      </c>
      <c r="C72" s="42" t="s">
        <v>149</v>
      </c>
      <c r="D72" s="39" t="s">
        <v>360</v>
      </c>
      <c r="E72" s="40" t="s">
        <v>361</v>
      </c>
      <c r="F72" s="39" t="s">
        <v>362</v>
      </c>
      <c r="G72" s="39"/>
      <c r="H72" s="39"/>
      <c r="I72" s="39"/>
      <c r="J72" s="39"/>
      <c r="K72" s="39"/>
    </row>
    <row r="73" customFormat="false" ht="70.85" hidden="false" customHeight="true" outlineLevel="0" collapsed="false">
      <c r="A73" s="35"/>
      <c r="B73" s="37" t="s">
        <v>363</v>
      </c>
      <c r="C73" s="42" t="s">
        <v>124</v>
      </c>
      <c r="D73" s="39" t="s">
        <v>364</v>
      </c>
      <c r="E73" s="40" t="s">
        <v>365</v>
      </c>
      <c r="F73" s="39" t="s">
        <v>362</v>
      </c>
      <c r="G73" s="39"/>
      <c r="H73" s="39"/>
      <c r="I73" s="39"/>
      <c r="J73" s="39"/>
      <c r="K73" s="39"/>
    </row>
    <row r="74" customFormat="false" ht="70.85" hidden="false" customHeight="true" outlineLevel="0" collapsed="false">
      <c r="A74" s="35" t="s">
        <v>366</v>
      </c>
      <c r="B74" s="37" t="s">
        <v>367</v>
      </c>
      <c r="C74" s="42" t="s">
        <v>124</v>
      </c>
      <c r="D74" s="39" t="s">
        <v>368</v>
      </c>
      <c r="E74" s="40" t="s">
        <v>369</v>
      </c>
      <c r="F74" s="39" t="s">
        <v>141</v>
      </c>
      <c r="G74" s="39"/>
      <c r="H74" s="39"/>
      <c r="I74" s="39"/>
      <c r="J74" s="39"/>
      <c r="K74" s="39"/>
    </row>
    <row r="75" customFormat="false" ht="70.85" hidden="false" customHeight="true" outlineLevel="0" collapsed="false">
      <c r="A75" s="35"/>
      <c r="B75" s="37" t="s">
        <v>370</v>
      </c>
      <c r="C75" s="42" t="s">
        <v>124</v>
      </c>
      <c r="D75" s="39" t="s">
        <v>371</v>
      </c>
      <c r="E75" s="40" t="s">
        <v>372</v>
      </c>
      <c r="F75" s="39" t="s">
        <v>141</v>
      </c>
      <c r="G75" s="39"/>
      <c r="H75" s="39"/>
      <c r="I75" s="39"/>
      <c r="J75" s="39"/>
      <c r="K75" s="39"/>
    </row>
    <row r="76" customFormat="false" ht="70.85" hidden="false" customHeight="true" outlineLevel="0" collapsed="false">
      <c r="A76" s="35"/>
      <c r="B76" s="37" t="s">
        <v>373</v>
      </c>
      <c r="C76" s="42" t="s">
        <v>149</v>
      </c>
      <c r="D76" s="39" t="s">
        <v>374</v>
      </c>
      <c r="E76" s="40" t="s">
        <v>375</v>
      </c>
      <c r="F76" s="39" t="s">
        <v>141</v>
      </c>
      <c r="G76" s="39"/>
      <c r="H76" s="39"/>
      <c r="I76" s="39"/>
      <c r="J76" s="39"/>
      <c r="K76" s="39"/>
    </row>
    <row r="77" customFormat="false" ht="70.85" hidden="false" customHeight="true" outlineLevel="0" collapsed="false">
      <c r="A77" s="35"/>
      <c r="B77" s="37" t="s">
        <v>376</v>
      </c>
      <c r="C77" s="42" t="s">
        <v>149</v>
      </c>
      <c r="D77" s="39" t="s">
        <v>377</v>
      </c>
      <c r="E77" s="40" t="s">
        <v>378</v>
      </c>
      <c r="F77" s="39" t="s">
        <v>141</v>
      </c>
      <c r="G77" s="39"/>
      <c r="H77" s="39"/>
      <c r="I77" s="39"/>
      <c r="J77" s="39"/>
      <c r="K77" s="39"/>
    </row>
    <row r="78" customFormat="false" ht="70.85" hidden="false" customHeight="true" outlineLevel="0" collapsed="false">
      <c r="A78" s="35"/>
      <c r="B78" s="37" t="s">
        <v>379</v>
      </c>
      <c r="C78" s="42" t="s">
        <v>124</v>
      </c>
      <c r="D78" s="39" t="s">
        <v>380</v>
      </c>
      <c r="E78" s="40" t="s">
        <v>381</v>
      </c>
      <c r="F78" s="39" t="s">
        <v>152</v>
      </c>
      <c r="G78" s="39"/>
      <c r="H78" s="39"/>
      <c r="I78" s="39"/>
      <c r="J78" s="39"/>
      <c r="K78" s="39"/>
    </row>
    <row r="79" customFormat="false" ht="70.85" hidden="false" customHeight="true" outlineLevel="0" collapsed="false">
      <c r="A79" s="35"/>
      <c r="B79" s="37" t="s">
        <v>382</v>
      </c>
      <c r="C79" s="42" t="s">
        <v>124</v>
      </c>
      <c r="D79" s="39" t="s">
        <v>383</v>
      </c>
      <c r="E79" s="40" t="s">
        <v>384</v>
      </c>
      <c r="F79" s="39" t="s">
        <v>152</v>
      </c>
      <c r="G79" s="39"/>
      <c r="H79" s="39"/>
      <c r="I79" s="39"/>
      <c r="J79" s="39"/>
      <c r="K79" s="39"/>
    </row>
    <row r="80" customFormat="false" ht="70.85" hidden="false" customHeight="true" outlineLevel="0" collapsed="false">
      <c r="A80" s="35"/>
      <c r="B80" s="37" t="s">
        <v>385</v>
      </c>
      <c r="C80" s="42" t="s">
        <v>124</v>
      </c>
      <c r="D80" s="39" t="s">
        <v>386</v>
      </c>
      <c r="E80" s="40" t="s">
        <v>387</v>
      </c>
      <c r="F80" s="39" t="s">
        <v>152</v>
      </c>
      <c r="G80" s="39"/>
      <c r="H80" s="39"/>
      <c r="I80" s="39"/>
      <c r="J80" s="39"/>
      <c r="K80" s="39"/>
    </row>
    <row r="81" customFormat="false" ht="70.85" hidden="false" customHeight="true" outlineLevel="0" collapsed="false">
      <c r="A81" s="35"/>
      <c r="B81" s="37" t="s">
        <v>388</v>
      </c>
      <c r="C81" s="42" t="s">
        <v>124</v>
      </c>
      <c r="D81" s="39" t="s">
        <v>389</v>
      </c>
      <c r="E81" s="40" t="s">
        <v>390</v>
      </c>
      <c r="F81" s="39" t="s">
        <v>152</v>
      </c>
      <c r="G81" s="39"/>
      <c r="H81" s="39"/>
      <c r="I81" s="39"/>
      <c r="J81" s="39"/>
      <c r="K81" s="39"/>
    </row>
    <row r="82" customFormat="false" ht="70.85" hidden="false" customHeight="true" outlineLevel="0" collapsed="false">
      <c r="A82" s="35"/>
      <c r="B82" s="37" t="s">
        <v>391</v>
      </c>
      <c r="C82" s="42" t="s">
        <v>124</v>
      </c>
      <c r="D82" s="39" t="s">
        <v>392</v>
      </c>
      <c r="E82" s="41" t="s">
        <v>393</v>
      </c>
      <c r="F82" s="39" t="s">
        <v>141</v>
      </c>
      <c r="G82" s="39"/>
      <c r="H82" s="39"/>
      <c r="I82" s="39"/>
      <c r="J82" s="39"/>
      <c r="K82" s="39"/>
    </row>
    <row r="83" customFormat="false" ht="70.85" hidden="false" customHeight="true" outlineLevel="0" collapsed="false">
      <c r="A83" s="35"/>
      <c r="B83" s="37" t="s">
        <v>394</v>
      </c>
      <c r="C83" s="42" t="s">
        <v>124</v>
      </c>
      <c r="D83" s="39" t="s">
        <v>395</v>
      </c>
      <c r="E83" s="40" t="s">
        <v>396</v>
      </c>
      <c r="F83" s="39" t="s">
        <v>141</v>
      </c>
      <c r="G83" s="39"/>
      <c r="H83" s="39"/>
      <c r="I83" s="39"/>
      <c r="J83" s="39"/>
      <c r="K83" s="39"/>
    </row>
    <row r="84" customFormat="false" ht="70.85" hidden="false" customHeight="true" outlineLevel="0" collapsed="false">
      <c r="A84" s="35"/>
      <c r="B84" s="37" t="s">
        <v>397</v>
      </c>
      <c r="C84" s="42" t="s">
        <v>149</v>
      </c>
      <c r="D84" s="39" t="s">
        <v>398</v>
      </c>
      <c r="E84" s="40" t="s">
        <v>399</v>
      </c>
      <c r="F84" s="39" t="s">
        <v>141</v>
      </c>
      <c r="G84" s="39"/>
      <c r="H84" s="39"/>
      <c r="I84" s="39"/>
      <c r="J84" s="39"/>
      <c r="K84" s="39"/>
    </row>
    <row r="85" customFormat="false" ht="70.85" hidden="false" customHeight="true" outlineLevel="0" collapsed="false">
      <c r="A85" s="35"/>
      <c r="B85" s="37" t="s">
        <v>400</v>
      </c>
      <c r="C85" s="42" t="s">
        <v>149</v>
      </c>
      <c r="D85" s="39" t="s">
        <v>401</v>
      </c>
      <c r="E85" s="41" t="s">
        <v>402</v>
      </c>
      <c r="F85" s="39" t="s">
        <v>141</v>
      </c>
      <c r="G85" s="39"/>
      <c r="H85" s="39"/>
      <c r="I85" s="39"/>
      <c r="J85" s="39"/>
      <c r="K85" s="39"/>
    </row>
    <row r="86" customFormat="false" ht="70.85" hidden="false" customHeight="true" outlineLevel="0" collapsed="false">
      <c r="A86" s="35"/>
      <c r="B86" s="37" t="s">
        <v>403</v>
      </c>
      <c r="C86" s="42" t="s">
        <v>149</v>
      </c>
      <c r="D86" s="39" t="s">
        <v>404</v>
      </c>
      <c r="E86" s="40" t="s">
        <v>405</v>
      </c>
      <c r="F86" s="39" t="s">
        <v>152</v>
      </c>
      <c r="G86" s="39"/>
      <c r="H86" s="39"/>
      <c r="I86" s="39"/>
      <c r="J86" s="39"/>
      <c r="K86" s="39"/>
    </row>
    <row r="87" customFormat="false" ht="70.85" hidden="false" customHeight="true" outlineLevel="0" collapsed="false">
      <c r="A87" s="35" t="s">
        <v>406</v>
      </c>
      <c r="B87" s="37" t="s">
        <v>407</v>
      </c>
      <c r="C87" s="42" t="s">
        <v>149</v>
      </c>
      <c r="D87" s="39" t="s">
        <v>408</v>
      </c>
      <c r="E87" s="41" t="s">
        <v>409</v>
      </c>
      <c r="F87" s="39" t="s">
        <v>141</v>
      </c>
      <c r="G87" s="39"/>
      <c r="H87" s="39"/>
      <c r="I87" s="39"/>
      <c r="J87" s="39"/>
      <c r="K87" s="39"/>
    </row>
    <row r="88" customFormat="false" ht="70.85" hidden="false" customHeight="true" outlineLevel="0" collapsed="false">
      <c r="A88" s="35"/>
      <c r="B88" s="37" t="s">
        <v>410</v>
      </c>
      <c r="C88" s="42" t="s">
        <v>149</v>
      </c>
      <c r="D88" s="39" t="s">
        <v>411</v>
      </c>
      <c r="E88" s="40" t="s">
        <v>412</v>
      </c>
      <c r="F88" s="39" t="s">
        <v>141</v>
      </c>
      <c r="G88" s="39"/>
      <c r="H88" s="39"/>
      <c r="I88" s="39"/>
      <c r="J88" s="39"/>
      <c r="K88" s="39"/>
    </row>
    <row r="89" customFormat="false" ht="70.85" hidden="false" customHeight="true" outlineLevel="0" collapsed="false">
      <c r="A89" s="35"/>
      <c r="B89" s="37" t="s">
        <v>413</v>
      </c>
      <c r="C89" s="42" t="s">
        <v>149</v>
      </c>
      <c r="D89" s="39" t="s">
        <v>414</v>
      </c>
      <c r="E89" s="40" t="s">
        <v>415</v>
      </c>
      <c r="F89" s="39" t="s">
        <v>141</v>
      </c>
      <c r="G89" s="39"/>
      <c r="H89" s="39"/>
      <c r="I89" s="39"/>
      <c r="J89" s="39"/>
      <c r="K89" s="39"/>
    </row>
    <row r="90" customFormat="false" ht="70.85" hidden="false" customHeight="true" outlineLevel="0" collapsed="false">
      <c r="A90" s="35"/>
      <c r="B90" s="37" t="s">
        <v>416</v>
      </c>
      <c r="C90" s="42" t="s">
        <v>149</v>
      </c>
      <c r="D90" s="39" t="s">
        <v>417</v>
      </c>
      <c r="E90" s="40" t="s">
        <v>418</v>
      </c>
      <c r="F90" s="39" t="s">
        <v>141</v>
      </c>
      <c r="G90" s="39"/>
      <c r="H90" s="39"/>
      <c r="I90" s="39"/>
      <c r="J90" s="39"/>
      <c r="K90" s="39"/>
    </row>
    <row r="91" customFormat="false" ht="70.85" hidden="false" customHeight="true" outlineLevel="0" collapsed="false">
      <c r="A91" s="35"/>
      <c r="B91" s="37" t="s">
        <v>419</v>
      </c>
      <c r="C91" s="42" t="s">
        <v>149</v>
      </c>
      <c r="D91" s="39" t="s">
        <v>420</v>
      </c>
      <c r="E91" s="40" t="s">
        <v>421</v>
      </c>
      <c r="F91" s="39" t="s">
        <v>141</v>
      </c>
      <c r="G91" s="39"/>
      <c r="H91" s="39"/>
      <c r="I91" s="39"/>
      <c r="J91" s="39"/>
      <c r="K91" s="39"/>
    </row>
    <row r="92" customFormat="false" ht="70.85" hidden="false" customHeight="true" outlineLevel="0" collapsed="false">
      <c r="A92" s="35"/>
      <c r="B92" s="37" t="s">
        <v>422</v>
      </c>
      <c r="C92" s="42" t="s">
        <v>124</v>
      </c>
      <c r="D92" s="39" t="s">
        <v>423</v>
      </c>
      <c r="E92" s="40" t="s">
        <v>424</v>
      </c>
      <c r="F92" s="39" t="s">
        <v>141</v>
      </c>
      <c r="G92" s="39"/>
      <c r="H92" s="39"/>
      <c r="I92" s="39"/>
      <c r="J92" s="39"/>
      <c r="K92" s="39"/>
    </row>
    <row r="93" customFormat="false" ht="70.85" hidden="false" customHeight="true" outlineLevel="0" collapsed="false">
      <c r="A93" s="35"/>
      <c r="B93" s="37" t="s">
        <v>425</v>
      </c>
      <c r="C93" s="42" t="s">
        <v>124</v>
      </c>
      <c r="D93" s="39" t="s">
        <v>426</v>
      </c>
      <c r="E93" s="40" t="s">
        <v>427</v>
      </c>
      <c r="F93" s="39" t="s">
        <v>141</v>
      </c>
      <c r="G93" s="39"/>
      <c r="H93" s="39"/>
      <c r="I93" s="39"/>
      <c r="J93" s="39"/>
      <c r="K93" s="39"/>
    </row>
    <row r="94" customFormat="false" ht="70.85" hidden="false" customHeight="true" outlineLevel="0" collapsed="false">
      <c r="A94" s="35"/>
      <c r="B94" s="37" t="s">
        <v>428</v>
      </c>
      <c r="C94" s="42" t="s">
        <v>124</v>
      </c>
      <c r="D94" s="39" t="s">
        <v>429</v>
      </c>
      <c r="E94" s="40" t="s">
        <v>430</v>
      </c>
      <c r="F94" s="39" t="s">
        <v>431</v>
      </c>
      <c r="G94" s="39"/>
      <c r="H94" s="39"/>
      <c r="I94" s="39"/>
      <c r="J94" s="39"/>
      <c r="K94" s="39"/>
    </row>
    <row r="95" customFormat="false" ht="70.85" hidden="false" customHeight="true" outlineLevel="0" collapsed="false">
      <c r="A95" s="35"/>
      <c r="B95" s="37" t="s">
        <v>432</v>
      </c>
      <c r="C95" s="42" t="s">
        <v>124</v>
      </c>
      <c r="D95" s="39" t="s">
        <v>433</v>
      </c>
      <c r="E95" s="41" t="s">
        <v>434</v>
      </c>
      <c r="F95" s="39" t="s">
        <v>435</v>
      </c>
      <c r="G95" s="39"/>
      <c r="H95" s="39"/>
      <c r="I95" s="39"/>
      <c r="J95" s="39"/>
      <c r="K95" s="39"/>
    </row>
    <row r="96" customFormat="false" ht="70.85" hidden="false" customHeight="true" outlineLevel="0" collapsed="false">
      <c r="A96" s="35"/>
      <c r="B96" s="37" t="s">
        <v>436</v>
      </c>
      <c r="C96" s="42" t="s">
        <v>124</v>
      </c>
      <c r="D96" s="39" t="s">
        <v>437</v>
      </c>
      <c r="E96" s="41" t="s">
        <v>438</v>
      </c>
      <c r="F96" s="43" t="s">
        <v>439</v>
      </c>
      <c r="G96" s="39"/>
      <c r="H96" s="39"/>
      <c r="I96" s="39"/>
      <c r="J96" s="39"/>
      <c r="K96" s="39"/>
    </row>
    <row r="97" customFormat="false" ht="70.85" hidden="false" customHeight="true" outlineLevel="0" collapsed="false">
      <c r="A97" s="35"/>
      <c r="B97" s="37" t="s">
        <v>440</v>
      </c>
      <c r="C97" s="42" t="s">
        <v>124</v>
      </c>
      <c r="D97" s="39" t="s">
        <v>441</v>
      </c>
      <c r="E97" s="40" t="s">
        <v>442</v>
      </c>
      <c r="F97" s="39" t="s">
        <v>209</v>
      </c>
      <c r="G97" s="39"/>
      <c r="H97" s="39"/>
      <c r="I97" s="39"/>
      <c r="J97" s="39"/>
      <c r="K97" s="39"/>
    </row>
    <row r="98" customFormat="false" ht="70.85" hidden="false" customHeight="true" outlineLevel="0" collapsed="false">
      <c r="A98" s="35" t="s">
        <v>443</v>
      </c>
      <c r="B98" s="37" t="s">
        <v>444</v>
      </c>
      <c r="C98" s="42" t="s">
        <v>124</v>
      </c>
      <c r="D98" s="39" t="s">
        <v>445</v>
      </c>
      <c r="E98" s="41" t="s">
        <v>446</v>
      </c>
      <c r="F98" s="39" t="s">
        <v>141</v>
      </c>
      <c r="G98" s="39"/>
      <c r="H98" s="39"/>
      <c r="I98" s="39"/>
      <c r="J98" s="39"/>
      <c r="K98" s="39"/>
    </row>
    <row r="99" customFormat="false" ht="70.85" hidden="false" customHeight="true" outlineLevel="0" collapsed="false">
      <c r="A99" s="35"/>
      <c r="B99" s="37" t="s">
        <v>447</v>
      </c>
      <c r="C99" s="42" t="s">
        <v>124</v>
      </c>
      <c r="D99" s="39" t="s">
        <v>448</v>
      </c>
      <c r="E99" s="40" t="s">
        <v>449</v>
      </c>
      <c r="F99" s="39" t="s">
        <v>141</v>
      </c>
      <c r="G99" s="39"/>
      <c r="H99" s="39"/>
      <c r="I99" s="39"/>
      <c r="J99" s="39"/>
      <c r="K99" s="39"/>
    </row>
    <row r="100" customFormat="false" ht="70.85" hidden="false" customHeight="true" outlineLevel="0" collapsed="false">
      <c r="A100" s="35"/>
      <c r="B100" s="37" t="s">
        <v>450</v>
      </c>
      <c r="C100" s="42" t="s">
        <v>124</v>
      </c>
      <c r="D100" s="39" t="s">
        <v>451</v>
      </c>
      <c r="E100" s="41" t="s">
        <v>452</v>
      </c>
      <c r="F100" s="39" t="s">
        <v>453</v>
      </c>
      <c r="G100" s="39"/>
      <c r="H100" s="39"/>
      <c r="I100" s="39"/>
      <c r="J100" s="39"/>
      <c r="K100" s="39"/>
    </row>
    <row r="101" customFormat="false" ht="70.85" hidden="false" customHeight="true" outlineLevel="0" collapsed="false">
      <c r="A101" s="35"/>
      <c r="B101" s="37" t="s">
        <v>454</v>
      </c>
      <c r="C101" s="42" t="s">
        <v>124</v>
      </c>
      <c r="D101" s="39" t="s">
        <v>455</v>
      </c>
      <c r="E101" s="41" t="s">
        <v>456</v>
      </c>
      <c r="F101" s="39" t="s">
        <v>141</v>
      </c>
      <c r="G101" s="39"/>
      <c r="H101" s="39"/>
      <c r="I101" s="39"/>
      <c r="J101" s="39"/>
      <c r="K101" s="39"/>
    </row>
    <row r="102" customFormat="false" ht="70.85" hidden="false" customHeight="true" outlineLevel="0" collapsed="false">
      <c r="A102" s="35"/>
      <c r="B102" s="37" t="s">
        <v>457</v>
      </c>
      <c r="C102" s="42" t="s">
        <v>124</v>
      </c>
      <c r="D102" s="39" t="s">
        <v>458</v>
      </c>
      <c r="E102" s="41" t="s">
        <v>459</v>
      </c>
      <c r="F102" s="39" t="s">
        <v>141</v>
      </c>
      <c r="G102" s="39"/>
      <c r="H102" s="39"/>
      <c r="I102" s="39"/>
      <c r="J102" s="39"/>
      <c r="K102" s="39"/>
    </row>
    <row r="103" customFormat="false" ht="70.85" hidden="false" customHeight="true" outlineLevel="0" collapsed="false">
      <c r="A103" s="35"/>
      <c r="B103" s="37" t="s">
        <v>460</v>
      </c>
      <c r="C103" s="42" t="s">
        <v>124</v>
      </c>
      <c r="D103" s="39" t="s">
        <v>461</v>
      </c>
      <c r="E103" s="41" t="s">
        <v>462</v>
      </c>
      <c r="F103" s="39" t="s">
        <v>141</v>
      </c>
      <c r="G103" s="39"/>
      <c r="H103" s="39"/>
      <c r="I103" s="39"/>
      <c r="J103" s="39"/>
      <c r="K103" s="39"/>
    </row>
    <row r="104" customFormat="false" ht="70.85" hidden="false" customHeight="true" outlineLevel="0" collapsed="false">
      <c r="A104" s="35"/>
      <c r="B104" s="37" t="s">
        <v>463</v>
      </c>
      <c r="C104" s="42" t="s">
        <v>124</v>
      </c>
      <c r="D104" s="39" t="s">
        <v>464</v>
      </c>
      <c r="E104" s="40" t="s">
        <v>465</v>
      </c>
      <c r="F104" s="39" t="s">
        <v>141</v>
      </c>
      <c r="G104" s="39"/>
      <c r="H104" s="39"/>
      <c r="I104" s="39"/>
      <c r="J104" s="39"/>
      <c r="K104" s="39"/>
    </row>
    <row r="105" customFormat="false" ht="70.85" hidden="false" customHeight="true" outlineLevel="0" collapsed="false">
      <c r="A105" s="35"/>
      <c r="B105" s="37" t="s">
        <v>466</v>
      </c>
      <c r="C105" s="42" t="s">
        <v>124</v>
      </c>
      <c r="D105" s="39" t="s">
        <v>467</v>
      </c>
      <c r="E105" s="41" t="s">
        <v>468</v>
      </c>
      <c r="F105" s="39" t="s">
        <v>141</v>
      </c>
      <c r="G105" s="39"/>
      <c r="H105" s="39"/>
      <c r="I105" s="39"/>
      <c r="J105" s="39"/>
      <c r="K105" s="39"/>
    </row>
    <row r="106" customFormat="false" ht="70.85" hidden="false" customHeight="true" outlineLevel="0" collapsed="false">
      <c r="A106" s="35"/>
      <c r="B106" s="37" t="s">
        <v>469</v>
      </c>
      <c r="C106" s="42" t="s">
        <v>149</v>
      </c>
      <c r="D106" s="39" t="s">
        <v>470</v>
      </c>
      <c r="E106" s="40" t="s">
        <v>471</v>
      </c>
      <c r="F106" s="39" t="s">
        <v>472</v>
      </c>
      <c r="G106" s="39"/>
      <c r="H106" s="39"/>
      <c r="I106" s="39"/>
      <c r="J106" s="39"/>
      <c r="K106" s="39"/>
    </row>
    <row r="107" customFormat="false" ht="70.85" hidden="false" customHeight="true" outlineLevel="0" collapsed="false">
      <c r="A107" s="35"/>
      <c r="B107" s="37" t="s">
        <v>473</v>
      </c>
      <c r="C107" s="42" t="s">
        <v>124</v>
      </c>
      <c r="D107" s="39" t="s">
        <v>474</v>
      </c>
      <c r="E107" s="40" t="s">
        <v>475</v>
      </c>
      <c r="F107" s="39" t="s">
        <v>141</v>
      </c>
      <c r="G107" s="39"/>
      <c r="H107" s="39"/>
      <c r="I107" s="39"/>
      <c r="J107" s="39"/>
      <c r="K107" s="39"/>
    </row>
    <row r="108" customFormat="false" ht="70.85" hidden="false" customHeight="true" outlineLevel="0" collapsed="false">
      <c r="A108" s="35"/>
      <c r="B108" s="37" t="s">
        <v>476</v>
      </c>
      <c r="C108" s="42" t="s">
        <v>124</v>
      </c>
      <c r="D108" s="39" t="s">
        <v>477</v>
      </c>
      <c r="E108" s="40" t="s">
        <v>478</v>
      </c>
      <c r="F108" s="39" t="s">
        <v>141</v>
      </c>
      <c r="G108" s="39"/>
      <c r="H108" s="39"/>
      <c r="I108" s="39"/>
      <c r="J108" s="39"/>
      <c r="K108" s="39"/>
    </row>
    <row r="109" customFormat="false" ht="70.85" hidden="false" customHeight="true" outlineLevel="0" collapsed="false">
      <c r="A109" s="35"/>
      <c r="B109" s="37" t="s">
        <v>479</v>
      </c>
      <c r="C109" s="42" t="s">
        <v>124</v>
      </c>
      <c r="D109" s="39" t="s">
        <v>480</v>
      </c>
      <c r="E109" s="44" t="s">
        <v>481</v>
      </c>
      <c r="F109" s="39" t="s">
        <v>141</v>
      </c>
      <c r="G109" s="39"/>
      <c r="H109" s="39"/>
      <c r="I109" s="39"/>
      <c r="J109" s="39"/>
      <c r="K109" s="39"/>
    </row>
  </sheetData>
  <autoFilter ref="A3:E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CONCATENATE(Échantillon!B33," : ",Échantillon!C33)</f>
        <v>Actualités 15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CONCATENATE(Échantillon!B34," : ",Échantillon!C34)</f>
        <v>Actualités 16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CONCATENATE(Échantillon!B35," : ",Échantillon!C35)</f>
        <v>Actualités 17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CONCATENATE(Échantillon!B36," : ",Échantillon!C36)</f>
        <v>Actualités 18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CONCATENATE(Échantillon!B37," : ",Échantillon!C37)</f>
        <v>Actualités 19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CONCATENATE(Échantillon!B38," : ",Échantillon!C38)</f>
        <v>Actualités 20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71"/>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row>
    <row r="2" customFormat="false" ht="15" hidden="false" customHeight="false" outlineLevel="0" collapsed="false">
      <c r="A2" s="106" t="str">
        <f aca="false">CONCATENATE(Échantillon!B39," : ",Échantillon!C39)</f>
        <v>Actualités 21 : http://www.site.fr/actualites.html</v>
      </c>
      <c r="B2" s="106"/>
      <c r="C2" s="106"/>
      <c r="D2" s="106"/>
      <c r="E2" s="106"/>
      <c r="F2" s="106"/>
      <c r="G2" s="106"/>
      <c r="H2" s="106"/>
      <c r="I2" s="106"/>
      <c r="J2" s="106"/>
      <c r="K2" s="106"/>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8" activeCellId="0" sqref="Z8"/>
    </sheetView>
  </sheetViews>
  <sheetFormatPr defaultColWidth="11.66015625" defaultRowHeight="12.8" zeroHeight="false" outlineLevelRow="0" outlineLevelCol="0"/>
  <cols>
    <col collapsed="false" customWidth="true" hidden="false" outlineLevel="0" max="1" min="1" style="21" width="12.69"/>
    <col collapsed="false" customWidth="true" hidden="false" outlineLevel="0" max="2" min="2" style="21" width="6.75"/>
    <col collapsed="false" customWidth="true" hidden="false" outlineLevel="0" max="12" min="3" style="45" width="5.93"/>
    <col collapsed="false" customWidth="true" hidden="false" outlineLevel="0" max="13" min="13" style="21" width="5.93"/>
    <col collapsed="false" customWidth="true" hidden="false" outlineLevel="0" max="14" min="14" style="21" width="5.13"/>
    <col collapsed="false" customWidth="true" hidden="false" outlineLevel="0" max="15" min="15" style="21" width="5.66"/>
    <col collapsed="false" customWidth="true" hidden="false" outlineLevel="0" max="16" min="16" style="21" width="2.16"/>
    <col collapsed="false" customWidth="true" hidden="false" outlineLevel="0" max="17" min="17" style="21" width="5.81"/>
    <col collapsed="false" customWidth="true" hidden="false" outlineLevel="0" max="18" min="18" style="21" width="6.88"/>
    <col collapsed="false" customWidth="true" hidden="false" outlineLevel="0" max="64" min="19" style="21" width="8.8"/>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c r="K1" s="22"/>
      <c r="L1" s="22"/>
      <c r="M1" s="22"/>
      <c r="N1" s="22"/>
      <c r="O1" s="22"/>
    </row>
    <row r="2" customFormat="false" ht="29" hidden="false" customHeight="true" outlineLevel="0" collapsed="false">
      <c r="A2" s="46" t="s">
        <v>482</v>
      </c>
      <c r="B2" s="46"/>
      <c r="C2" s="46"/>
      <c r="D2" s="46"/>
      <c r="E2" s="46"/>
      <c r="F2" s="46"/>
      <c r="G2" s="46"/>
      <c r="H2" s="46"/>
      <c r="I2" s="46"/>
      <c r="J2" s="46"/>
      <c r="K2" s="46"/>
      <c r="L2" s="46"/>
      <c r="M2" s="46"/>
      <c r="N2" s="46"/>
      <c r="O2" s="46"/>
    </row>
    <row r="3" customFormat="false" ht="12.8" hidden="false" customHeight="true" outlineLevel="0" collapsed="false">
      <c r="A3" s="1"/>
      <c r="B3" s="47" t="s">
        <v>117</v>
      </c>
      <c r="C3" s="48" t="s">
        <v>122</v>
      </c>
      <c r="D3" s="48" t="s">
        <v>156</v>
      </c>
      <c r="E3" s="48" t="s">
        <v>163</v>
      </c>
      <c r="F3" s="48" t="s">
        <v>175</v>
      </c>
      <c r="G3" s="48" t="s">
        <v>217</v>
      </c>
      <c r="H3" s="48" t="s">
        <v>243</v>
      </c>
      <c r="I3" s="48" t="s">
        <v>251</v>
      </c>
      <c r="J3" s="48" t="s">
        <v>267</v>
      </c>
      <c r="K3" s="48" t="s">
        <v>300</v>
      </c>
      <c r="L3" s="48" t="s">
        <v>314</v>
      </c>
      <c r="M3" s="48" t="s">
        <v>366</v>
      </c>
      <c r="N3" s="48" t="s">
        <v>406</v>
      </c>
      <c r="O3" s="48" t="s">
        <v>443</v>
      </c>
      <c r="P3" s="1"/>
      <c r="Q3" s="1"/>
      <c r="R3" s="1"/>
      <c r="S3" s="1"/>
    </row>
    <row r="4" customFormat="false" ht="12.8" hidden="false" customHeight="false" outlineLevel="0" collapsed="false">
      <c r="A4" s="49"/>
      <c r="B4" s="47"/>
      <c r="C4" s="48"/>
      <c r="D4" s="48"/>
      <c r="E4" s="48"/>
      <c r="F4" s="48"/>
      <c r="G4" s="48"/>
      <c r="H4" s="48"/>
      <c r="I4" s="48"/>
      <c r="J4" s="48"/>
      <c r="K4" s="48"/>
      <c r="L4" s="48"/>
      <c r="M4" s="48"/>
      <c r="N4" s="48"/>
      <c r="O4" s="48"/>
      <c r="P4" s="1"/>
      <c r="Q4" s="1"/>
      <c r="R4" s="1"/>
      <c r="S4" s="1"/>
    </row>
    <row r="5" customFormat="false" ht="65" hidden="false" customHeight="true" outlineLevel="0" collapsed="false">
      <c r="A5" s="49"/>
      <c r="B5" s="47"/>
      <c r="C5" s="48"/>
      <c r="D5" s="48"/>
      <c r="E5" s="48"/>
      <c r="F5" s="48"/>
      <c r="G5" s="48"/>
      <c r="H5" s="48"/>
      <c r="I5" s="48"/>
      <c r="J5" s="48"/>
      <c r="K5" s="48"/>
      <c r="L5" s="48"/>
      <c r="M5" s="48"/>
      <c r="N5" s="48"/>
      <c r="O5" s="48"/>
      <c r="P5" s="1"/>
      <c r="Q5" s="1"/>
      <c r="R5" s="1"/>
      <c r="S5" s="1"/>
    </row>
    <row r="6" customFormat="false" ht="18" hidden="false" customHeight="true" outlineLevel="0" collapsed="false">
      <c r="A6" s="1"/>
      <c r="B6" s="50" t="s">
        <v>483</v>
      </c>
      <c r="C6" s="50" t="n">
        <f aca="false">BaseDeCalcul!$AH12</f>
        <v>0</v>
      </c>
      <c r="D6" s="50" t="n">
        <f aca="false">BaseDeCalcul!AH15</f>
        <v>0</v>
      </c>
      <c r="E6" s="50" t="n">
        <f aca="false">BaseDeCalcul!AH19</f>
        <v>0</v>
      </c>
      <c r="F6" s="50" t="n">
        <f aca="false">BaseDeCalcul!AH33</f>
        <v>0</v>
      </c>
      <c r="G6" s="50" t="n">
        <f aca="false">BaseDeCalcul!AH42</f>
        <v>0</v>
      </c>
      <c r="H6" s="50" t="n">
        <f aca="false">BaseDeCalcul!AH45</f>
        <v>0</v>
      </c>
      <c r="I6" s="50" t="n">
        <f aca="false">BaseDeCalcul!AH51</f>
        <v>0</v>
      </c>
      <c r="J6" s="50" t="n">
        <f aca="false">BaseDeCalcul!AH62</f>
        <v>0</v>
      </c>
      <c r="K6" s="50" t="n">
        <f aca="false">BaseDeCalcul!AH67</f>
        <v>0</v>
      </c>
      <c r="L6" s="50" t="n">
        <f aca="false">BaseDeCalcul!AH82</f>
        <v>0</v>
      </c>
      <c r="M6" s="50" t="n">
        <f aca="false">BaseDeCalcul!AH96</f>
        <v>0</v>
      </c>
      <c r="N6" s="50" t="n">
        <f aca="false">BaseDeCalcul!AH108</f>
        <v>0</v>
      </c>
      <c r="O6" s="51" t="n">
        <f aca="false">BaseDeCalcul!AH121</f>
        <v>0</v>
      </c>
      <c r="P6" s="1"/>
      <c r="Q6" s="52" t="n">
        <f aca="false">SUM(C6:O6)</f>
        <v>0</v>
      </c>
      <c r="R6" s="52" t="s">
        <v>483</v>
      </c>
      <c r="S6" s="1"/>
    </row>
    <row r="7" customFormat="false" ht="18" hidden="false" customHeight="true" outlineLevel="0" collapsed="false">
      <c r="A7" s="53"/>
      <c r="B7" s="54" t="s">
        <v>484</v>
      </c>
      <c r="C7" s="54" t="n">
        <f aca="false">BaseDeCalcul!AI12</f>
        <v>0</v>
      </c>
      <c r="D7" s="54" t="n">
        <f aca="false">BaseDeCalcul!AI15</f>
        <v>0</v>
      </c>
      <c r="E7" s="54" t="n">
        <f aca="false">BaseDeCalcul!AI19</f>
        <v>0</v>
      </c>
      <c r="F7" s="54" t="n">
        <f aca="false">BaseDeCalcul!AI33</f>
        <v>0</v>
      </c>
      <c r="G7" s="54" t="n">
        <f aca="false">BaseDeCalcul!AI42</f>
        <v>0</v>
      </c>
      <c r="H7" s="54" t="n">
        <f aca="false">BaseDeCalcul!AI45</f>
        <v>0</v>
      </c>
      <c r="I7" s="54" t="n">
        <f aca="false">BaseDeCalcul!AI51</f>
        <v>0</v>
      </c>
      <c r="J7" s="54" t="n">
        <f aca="false">BaseDeCalcul!AI62</f>
        <v>0</v>
      </c>
      <c r="K7" s="54" t="n">
        <f aca="false">BaseDeCalcul!AI67</f>
        <v>0</v>
      </c>
      <c r="L7" s="54" t="n">
        <f aca="false">BaseDeCalcul!AI82</f>
        <v>0</v>
      </c>
      <c r="M7" s="54" t="n">
        <f aca="false">BaseDeCalcul!AI96</f>
        <v>0</v>
      </c>
      <c r="N7" s="54" t="n">
        <f aca="false">BaseDeCalcul!AI108</f>
        <v>0</v>
      </c>
      <c r="O7" s="55" t="n">
        <f aca="false">BaseDeCalcul!AI121</f>
        <v>0</v>
      </c>
      <c r="P7" s="1"/>
      <c r="Q7" s="56" t="n">
        <f aca="false">SUM(C7:O7)</f>
        <v>0</v>
      </c>
      <c r="R7" s="56" t="s">
        <v>484</v>
      </c>
      <c r="S7" s="1"/>
    </row>
    <row r="8" customFormat="false" ht="18" hidden="false" customHeight="true" outlineLevel="0" collapsed="false">
      <c r="A8" s="53"/>
      <c r="B8" s="57" t="s">
        <v>485</v>
      </c>
      <c r="C8" s="57" t="n">
        <f aca="false">BaseDeCalcul!AJ12</f>
        <v>0</v>
      </c>
      <c r="D8" s="57" t="n">
        <f aca="false">BaseDeCalcul!AJ15</f>
        <v>0</v>
      </c>
      <c r="E8" s="57" t="n">
        <f aca="false">BaseDeCalcul!AJ19</f>
        <v>0</v>
      </c>
      <c r="F8" s="57" t="n">
        <f aca="false">BaseDeCalcul!AJ33</f>
        <v>0</v>
      </c>
      <c r="G8" s="57" t="n">
        <f aca="false">BaseDeCalcul!AJ42</f>
        <v>0</v>
      </c>
      <c r="H8" s="57" t="n">
        <f aca="false">BaseDeCalcul!AJ45</f>
        <v>0</v>
      </c>
      <c r="I8" s="57" t="n">
        <f aca="false">BaseDeCalcul!AJ51</f>
        <v>0</v>
      </c>
      <c r="J8" s="57" t="n">
        <f aca="false">BaseDeCalcul!AJ62</f>
        <v>0</v>
      </c>
      <c r="K8" s="57" t="n">
        <f aca="false">BaseDeCalcul!AJ67</f>
        <v>0</v>
      </c>
      <c r="L8" s="57" t="n">
        <f aca="false">BaseDeCalcul!AJ82</f>
        <v>0</v>
      </c>
      <c r="M8" s="57" t="n">
        <f aca="false">BaseDeCalcul!AJ96</f>
        <v>0</v>
      </c>
      <c r="N8" s="57" t="n">
        <f aca="false">BaseDeCalcul!AJ108</f>
        <v>0</v>
      </c>
      <c r="O8" s="58" t="n">
        <f aca="false">BaseDeCalcul!AJ121</f>
        <v>0</v>
      </c>
      <c r="P8" s="1"/>
      <c r="Q8" s="59" t="n">
        <f aca="false">SUM(C8:O8)</f>
        <v>0</v>
      </c>
      <c r="R8" s="59" t="s">
        <v>485</v>
      </c>
      <c r="S8" s="1"/>
    </row>
    <row r="9" customFormat="false" ht="18" hidden="false" customHeight="true" outlineLevel="0" collapsed="false">
      <c r="A9" s="53"/>
      <c r="B9" s="60" t="s">
        <v>486</v>
      </c>
      <c r="C9" s="60" t="n">
        <f aca="false">BaseDeCalcul!BT12</f>
        <v>0</v>
      </c>
      <c r="D9" s="60" t="n">
        <f aca="false">BaseDeCalcul!BT15</f>
        <v>0</v>
      </c>
      <c r="E9" s="60" t="n">
        <f aca="false">BaseDeCalcul!BT19</f>
        <v>0</v>
      </c>
      <c r="F9" s="60" t="n">
        <f aca="false">BaseDeCalcul!BT33</f>
        <v>0</v>
      </c>
      <c r="G9" s="60" t="n">
        <f aca="false">BaseDeCalcul!BT42</f>
        <v>0</v>
      </c>
      <c r="H9" s="60" t="n">
        <f aca="false">BaseDeCalcul!BT45</f>
        <v>0</v>
      </c>
      <c r="I9" s="60" t="n">
        <f aca="false">BaseDeCalcul!BT51</f>
        <v>0</v>
      </c>
      <c r="J9" s="60" t="n">
        <f aca="false">BaseDeCalcul!BT62</f>
        <v>0</v>
      </c>
      <c r="K9" s="60" t="n">
        <f aca="false">BaseDeCalcul!BT67</f>
        <v>0</v>
      </c>
      <c r="L9" s="60" t="n">
        <f aca="false">BaseDeCalcul!BT82</f>
        <v>0</v>
      </c>
      <c r="M9" s="60" t="n">
        <f aca="false">BaseDeCalcul!BT96</f>
        <v>0</v>
      </c>
      <c r="N9" s="60" t="n">
        <f aca="false">BaseDeCalcul!BT108</f>
        <v>0</v>
      </c>
      <c r="O9" s="61" t="n">
        <f aca="false">BaseDeCalcul!BT121</f>
        <v>0</v>
      </c>
      <c r="P9" s="1"/>
      <c r="Q9" s="62" t="n">
        <f aca="false">SUM(C9:O9)</f>
        <v>0</v>
      </c>
      <c r="R9" s="62" t="s">
        <v>486</v>
      </c>
      <c r="S9" s="1"/>
    </row>
    <row r="10" customFormat="false" ht="18" hidden="false" customHeight="true" outlineLevel="0" collapsed="false">
      <c r="A10" s="53"/>
      <c r="B10" s="60" t="s">
        <v>487</v>
      </c>
      <c r="C10" s="60" t="n">
        <f aca="false">BaseDeCalcul!AK12</f>
        <v>270</v>
      </c>
      <c r="D10" s="60" t="n">
        <f aca="false">BaseDeCalcul!AK15</f>
        <v>60</v>
      </c>
      <c r="E10" s="60" t="n">
        <f aca="false">BaseDeCalcul!AK19</f>
        <v>90</v>
      </c>
      <c r="F10" s="60" t="n">
        <f aca="false">BaseDeCalcul!AK33</f>
        <v>390</v>
      </c>
      <c r="G10" s="60" t="n">
        <f aca="false">BaseDeCalcul!AK42</f>
        <v>240</v>
      </c>
      <c r="H10" s="60" t="n">
        <f aca="false">BaseDeCalcul!AK45</f>
        <v>60</v>
      </c>
      <c r="I10" s="60" t="n">
        <f aca="false">BaseDeCalcul!AK51</f>
        <v>150</v>
      </c>
      <c r="J10" s="60" t="n">
        <f aca="false">BaseDeCalcul!AK62</f>
        <v>300</v>
      </c>
      <c r="K10" s="60" t="n">
        <f aca="false">BaseDeCalcul!AK67</f>
        <v>120</v>
      </c>
      <c r="L10" s="60" t="n">
        <f aca="false">BaseDeCalcul!AK82</f>
        <v>420</v>
      </c>
      <c r="M10" s="60" t="n">
        <f aca="false">BaseDeCalcul!AK96</f>
        <v>390</v>
      </c>
      <c r="N10" s="60" t="n">
        <f aca="false">BaseDeCalcul!AK108</f>
        <v>330</v>
      </c>
      <c r="O10" s="61" t="n">
        <f aca="false">BaseDeCalcul!AK121</f>
        <v>360</v>
      </c>
      <c r="P10" s="1"/>
      <c r="Q10" s="63" t="n">
        <f aca="false">SUM(C10:O10)</f>
        <v>3180</v>
      </c>
      <c r="R10" s="63" t="s">
        <v>487</v>
      </c>
      <c r="S10" s="1"/>
    </row>
    <row r="11" customFormat="false" ht="12.8" hidden="false" customHeight="false" outlineLevel="0" collapsed="false">
      <c r="B11" s="64"/>
      <c r="C11" s="64"/>
      <c r="D11" s="64"/>
      <c r="E11" s="64"/>
      <c r="F11" s="64"/>
      <c r="G11" s="64"/>
      <c r="H11" s="64"/>
      <c r="I11" s="64"/>
      <c r="J11" s="64"/>
      <c r="K11" s="64"/>
      <c r="L11" s="64"/>
      <c r="M11" s="64"/>
      <c r="N11" s="64"/>
      <c r="O11" s="64"/>
    </row>
    <row r="12" customFormat="false" ht="12.8" hidden="false" customHeight="false" outlineLevel="0" collapsed="false">
      <c r="C12" s="21"/>
      <c r="D12" s="21"/>
      <c r="E12" s="21"/>
      <c r="F12" s="21"/>
    </row>
    <row r="13" customFormat="false" ht="15.5" hidden="false" customHeight="true" outlineLevel="0" collapsed="false">
      <c r="A13" s="46" t="s">
        <v>488</v>
      </c>
      <c r="B13" s="46"/>
      <c r="C13" s="46"/>
      <c r="D13" s="46"/>
      <c r="E13" s="46"/>
      <c r="F13" s="46"/>
      <c r="G13" s="46"/>
      <c r="H13" s="46"/>
      <c r="I13" s="46"/>
      <c r="J13" s="46"/>
      <c r="K13" s="46"/>
      <c r="L13" s="46"/>
      <c r="M13" s="46"/>
      <c r="N13" s="46"/>
      <c r="O13" s="46"/>
    </row>
    <row r="15" customFormat="false" ht="12.8" hidden="false" customHeight="false" outlineLevel="0" collapsed="false">
      <c r="A15" s="65" t="s">
        <v>489</v>
      </c>
      <c r="B15" s="65"/>
      <c r="C15" s="65"/>
      <c r="D15" s="65"/>
      <c r="E15" s="65"/>
      <c r="F15" s="66" t="n">
        <f aca="false">COUNTIF(BaseDeCalcul!AL3:AL120,"C")</f>
        <v>0</v>
      </c>
    </row>
    <row r="16" customFormat="false" ht="12.8" hidden="false" customHeight="false" outlineLevel="0" collapsed="false">
      <c r="A16" s="67" t="s">
        <v>490</v>
      </c>
      <c r="B16" s="67"/>
      <c r="C16" s="67"/>
      <c r="D16" s="67"/>
      <c r="E16" s="67"/>
      <c r="F16" s="68" t="n">
        <f aca="false">COUNTIF(BaseDeCalcul!AL3:AL120,"NC")</f>
        <v>0</v>
      </c>
    </row>
    <row r="17" customFormat="false" ht="12.8" hidden="false" customHeight="false" outlineLevel="0" collapsed="false">
      <c r="A17" s="69" t="s">
        <v>491</v>
      </c>
      <c r="B17" s="69"/>
      <c r="C17" s="69"/>
      <c r="D17" s="69"/>
      <c r="E17" s="69"/>
      <c r="F17" s="70" t="n">
        <f aca="false">COUNTIF(BaseDeCalcul!AL3:AL120,"NA")</f>
        <v>0</v>
      </c>
    </row>
    <row r="18" customFormat="false" ht="27" hidden="false" customHeight="true" outlineLevel="0" collapsed="false">
      <c r="A18" s="71" t="s">
        <v>492</v>
      </c>
      <c r="B18" s="71"/>
      <c r="C18" s="71"/>
      <c r="D18" s="71"/>
      <c r="E18" s="71"/>
      <c r="F18" s="72" t="n">
        <f aca="false">SUM(F15:F17)</f>
        <v>0</v>
      </c>
    </row>
    <row r="20" customFormat="false" ht="42" hidden="false" customHeight="true" outlineLevel="0" collapsed="false">
      <c r="A20" s="73" t="s">
        <v>493</v>
      </c>
      <c r="B20" s="73"/>
      <c r="C20" s="73"/>
      <c r="D20" s="73"/>
      <c r="E20" s="73"/>
      <c r="F20" s="73"/>
      <c r="G20" s="73"/>
      <c r="H20" s="73"/>
      <c r="I20" s="74" t="str">
        <f aca="false">IF(Q10=0,ROUND(COUNTIF(BaseDeCalcul!AL3:AL120,"C")/(COUNTIF(BaseDeCalcul!AL3:AL120,"C")+COUNTIF(BaseDeCalcul!AL3:AL120,"NC"))*100, 2)&amp;"%","Pourcentage indisponible : il reste "&amp;Q10&amp;" critère(s) NT.")</f>
        <v>Pourcentage indisponible : il reste 3180 critère(s) NT.</v>
      </c>
      <c r="J20" s="74"/>
      <c r="K20" s="74"/>
      <c r="L20" s="74"/>
      <c r="M20" s="74"/>
      <c r="N20" s="74"/>
      <c r="O20" s="74"/>
    </row>
  </sheetData>
  <mergeCells count="23">
    <mergeCell ref="A1:O1"/>
    <mergeCell ref="A2:O2"/>
    <mergeCell ref="B3:B5"/>
    <mergeCell ref="C3:C5"/>
    <mergeCell ref="D3:D5"/>
    <mergeCell ref="E3:E5"/>
    <mergeCell ref="F3:F5"/>
    <mergeCell ref="G3:G5"/>
    <mergeCell ref="H3:H5"/>
    <mergeCell ref="I3:I5"/>
    <mergeCell ref="J3:J5"/>
    <mergeCell ref="K3:K5"/>
    <mergeCell ref="L3:L5"/>
    <mergeCell ref="M3:M5"/>
    <mergeCell ref="N3:N5"/>
    <mergeCell ref="O3:O5"/>
    <mergeCell ref="A13:O13"/>
    <mergeCell ref="A15:E15"/>
    <mergeCell ref="A16:E16"/>
    <mergeCell ref="A17:E17"/>
    <mergeCell ref="A18:E18"/>
    <mergeCell ref="A20:H20"/>
    <mergeCell ref="I20:O20"/>
  </mergeCell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6015625" defaultRowHeight="12.8" zeroHeight="false" outlineLevelRow="0" outlineLevelCol="0"/>
  <cols>
    <col collapsed="false" customWidth="true" hidden="false" outlineLevel="0" max="1" min="1" style="21" width="4.07"/>
    <col collapsed="false" customWidth="true" hidden="false" outlineLevel="0" max="2" min="2" style="21" width="6.35"/>
    <col collapsed="false" customWidth="true" hidden="false" outlineLevel="0" max="3" min="3" style="21" width="17.01"/>
    <col collapsed="false" customWidth="true" hidden="false" outlineLevel="0" max="18" min="4" style="45" width="6.61"/>
    <col collapsed="false" customWidth="true" hidden="false" outlineLevel="0" max="23" min="19" style="21" width="6.61"/>
    <col collapsed="false" customWidth="true" hidden="false" outlineLevel="0" max="33" min="24" style="21" width="6.08"/>
    <col collapsed="false" customWidth="true" hidden="false" outlineLevel="0" max="37" min="34" style="75" width="6.08"/>
    <col collapsed="false" customWidth="true" hidden="false" outlineLevel="0" max="38" min="38" style="21" width="15.62"/>
    <col collapsed="false" customWidth="true" hidden="false" outlineLevel="0" max="40" min="39" style="21" width="6.35"/>
    <col collapsed="false" customWidth="true" hidden="false" outlineLevel="0" max="41" min="41" style="21" width="17.01"/>
    <col collapsed="false" customWidth="true" hidden="false" outlineLevel="0" max="56" min="42" style="45" width="6.61"/>
    <col collapsed="false" customWidth="true" hidden="false" outlineLevel="0" max="61" min="57" style="21" width="6.61"/>
    <col collapsed="false" customWidth="true" hidden="false" outlineLevel="0" max="71" min="62" style="21" width="6.62"/>
    <col collapsed="false" customWidth="true" hidden="false" outlineLevel="0" max="72" min="72" style="75" width="8.8"/>
    <col collapsed="false" customWidth="true" hidden="false" outlineLevel="0" max="84" min="73" style="21" width="11.45"/>
  </cols>
  <sheetData>
    <row r="1" customFormat="false" ht="35" hidden="false" customHeight="false" outlineLevel="0" collapsed="false">
      <c r="D1" s="76" t="s">
        <v>38</v>
      </c>
      <c r="E1" s="76" t="s">
        <v>42</v>
      </c>
      <c r="F1" s="76" t="s">
        <v>45</v>
      </c>
      <c r="G1" s="76" t="s">
        <v>48</v>
      </c>
      <c r="H1" s="76" t="s">
        <v>51</v>
      </c>
      <c r="I1" s="76" t="s">
        <v>54</v>
      </c>
      <c r="J1" s="76" t="s">
        <v>57</v>
      </c>
      <c r="K1" s="76" t="s">
        <v>60</v>
      </c>
      <c r="L1" s="76" t="s">
        <v>63</v>
      </c>
      <c r="M1" s="76" t="s">
        <v>66</v>
      </c>
      <c r="N1" s="76" t="s">
        <v>69</v>
      </c>
      <c r="O1" s="76" t="s">
        <v>71</v>
      </c>
      <c r="P1" s="76" t="s">
        <v>73</v>
      </c>
      <c r="Q1" s="76" t="s">
        <v>75</v>
      </c>
      <c r="R1" s="76" t="s">
        <v>77</v>
      </c>
      <c r="S1" s="76" t="s">
        <v>79</v>
      </c>
      <c r="T1" s="76" t="s">
        <v>81</v>
      </c>
      <c r="U1" s="76" t="s">
        <v>83</v>
      </c>
      <c r="V1" s="76" t="s">
        <v>85</v>
      </c>
      <c r="W1" s="76" t="s">
        <v>87</v>
      </c>
      <c r="X1" s="76" t="s">
        <v>89</v>
      </c>
      <c r="Y1" s="76" t="s">
        <v>91</v>
      </c>
      <c r="Z1" s="76" t="s">
        <v>93</v>
      </c>
      <c r="AA1" s="76" t="s">
        <v>95</v>
      </c>
      <c r="AB1" s="76" t="s">
        <v>97</v>
      </c>
      <c r="AC1" s="76" t="s">
        <v>99</v>
      </c>
      <c r="AD1" s="76" t="s">
        <v>101</v>
      </c>
      <c r="AE1" s="76" t="s">
        <v>103</v>
      </c>
      <c r="AF1" s="76" t="s">
        <v>105</v>
      </c>
      <c r="AG1" s="76" t="s">
        <v>107</v>
      </c>
      <c r="AH1" s="77" t="s">
        <v>483</v>
      </c>
      <c r="AI1" s="77" t="s">
        <v>484</v>
      </c>
      <c r="AJ1" s="77" t="s">
        <v>485</v>
      </c>
      <c r="AK1" s="77" t="s">
        <v>487</v>
      </c>
      <c r="AL1" s="78" t="s">
        <v>494</v>
      </c>
      <c r="AP1" s="76" t="s">
        <v>38</v>
      </c>
      <c r="AQ1" s="76" t="s">
        <v>42</v>
      </c>
      <c r="AR1" s="76" t="s">
        <v>45</v>
      </c>
      <c r="AS1" s="76" t="s">
        <v>48</v>
      </c>
      <c r="AT1" s="76" t="s">
        <v>51</v>
      </c>
      <c r="AU1" s="76" t="s">
        <v>54</v>
      </c>
      <c r="AV1" s="76" t="s">
        <v>57</v>
      </c>
      <c r="AW1" s="76" t="s">
        <v>60</v>
      </c>
      <c r="AX1" s="76" t="s">
        <v>63</v>
      </c>
      <c r="AY1" s="76" t="s">
        <v>66</v>
      </c>
      <c r="AZ1" s="76" t="s">
        <v>69</v>
      </c>
      <c r="BA1" s="76" t="s">
        <v>71</v>
      </c>
      <c r="BB1" s="76" t="s">
        <v>73</v>
      </c>
      <c r="BC1" s="76" t="s">
        <v>75</v>
      </c>
      <c r="BD1" s="76" t="s">
        <v>77</v>
      </c>
      <c r="BE1" s="76" t="s">
        <v>79</v>
      </c>
      <c r="BF1" s="76" t="s">
        <v>81</v>
      </c>
      <c r="BG1" s="76" t="s">
        <v>83</v>
      </c>
      <c r="BH1" s="76" t="s">
        <v>85</v>
      </c>
      <c r="BI1" s="76" t="s">
        <v>87</v>
      </c>
      <c r="BJ1" s="76" t="s">
        <v>89</v>
      </c>
      <c r="BK1" s="76" t="s">
        <v>91</v>
      </c>
      <c r="BL1" s="76" t="s">
        <v>93</v>
      </c>
      <c r="BM1" s="76" t="s">
        <v>95</v>
      </c>
      <c r="BN1" s="76" t="s">
        <v>97</v>
      </c>
      <c r="BO1" s="76" t="s">
        <v>99</v>
      </c>
      <c r="BP1" s="76" t="s">
        <v>101</v>
      </c>
      <c r="BQ1" s="76" t="s">
        <v>103</v>
      </c>
      <c r="BR1" s="76" t="s">
        <v>105</v>
      </c>
      <c r="BS1" s="76" t="s">
        <v>107</v>
      </c>
      <c r="BT1" s="77" t="s">
        <v>495</v>
      </c>
    </row>
    <row r="2" customFormat="false" ht="12.8" hidden="false" customHeight="false" outlineLevel="0" collapsed="false">
      <c r="D2" s="21"/>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80"/>
      <c r="AI2" s="80"/>
      <c r="AJ2" s="80"/>
      <c r="AK2" s="80"/>
      <c r="AL2" s="81"/>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80"/>
    </row>
    <row r="3" customFormat="false" ht="13" hidden="false" customHeight="false" outlineLevel="0" collapsed="false">
      <c r="A3" s="81" t="n">
        <v>1</v>
      </c>
      <c r="B3" s="82" t="str">
        <f aca="false">'Critères (modèle)'!$B4</f>
        <v>1.1</v>
      </c>
      <c r="C3" s="82" t="str">
        <f aca="false">'Critères (modèle)'!$A4</f>
        <v>IMAGES</v>
      </c>
      <c r="D3" s="82" t="str">
        <f aca="false">P01!$G4</f>
        <v>NT</v>
      </c>
      <c r="E3" s="82" t="str">
        <f aca="false">P02!$G4</f>
        <v>NT</v>
      </c>
      <c r="F3" s="82" t="str">
        <f aca="false">P03!$G4</f>
        <v>NT</v>
      </c>
      <c r="G3" s="82" t="str">
        <f aca="false">P04!$G4</f>
        <v>NT</v>
      </c>
      <c r="H3" s="82" t="str">
        <f aca="false">P05!$G4</f>
        <v>NT</v>
      </c>
      <c r="I3" s="82" t="str">
        <f aca="false">P06!$G4</f>
        <v>NT</v>
      </c>
      <c r="J3" s="82" t="str">
        <f aca="false">P07!$G4</f>
        <v>NT</v>
      </c>
      <c r="K3" s="82" t="str">
        <f aca="false">P08!$G4</f>
        <v>NT</v>
      </c>
      <c r="L3" s="82" t="str">
        <f aca="false">P09!$G4</f>
        <v>NT</v>
      </c>
      <c r="M3" s="82" t="str">
        <f aca="false">P10!$G4</f>
        <v>NT</v>
      </c>
      <c r="N3" s="82" t="str">
        <f aca="false">P11!$G4</f>
        <v>NT</v>
      </c>
      <c r="O3" s="82" t="str">
        <f aca="false">P12!$G4</f>
        <v>NT</v>
      </c>
      <c r="P3" s="82" t="str">
        <f aca="false">P13!$G4</f>
        <v>NT</v>
      </c>
      <c r="Q3" s="82" t="str">
        <f aca="false">P14!$G4</f>
        <v>NT</v>
      </c>
      <c r="R3" s="82" t="str">
        <f aca="false">P15!$G4</f>
        <v>NT</v>
      </c>
      <c r="S3" s="82" t="str">
        <f aca="false">P16!$G4</f>
        <v>NT</v>
      </c>
      <c r="T3" s="82" t="str">
        <f aca="false">P17!$G4</f>
        <v>NT</v>
      </c>
      <c r="U3" s="82" t="str">
        <f aca="false">P18!$G4</f>
        <v>NT</v>
      </c>
      <c r="V3" s="82" t="str">
        <f aca="false">P19!$G4</f>
        <v>NT</v>
      </c>
      <c r="W3" s="82" t="str">
        <f aca="false">P20!$G4</f>
        <v>NT</v>
      </c>
      <c r="X3" s="82" t="str">
        <f aca="false">P21!$G4</f>
        <v>NT</v>
      </c>
      <c r="Y3" s="82" t="str">
        <f aca="false">P22!$G4</f>
        <v>NT</v>
      </c>
      <c r="Z3" s="82" t="str">
        <f aca="false">P23!$G4</f>
        <v>NT</v>
      </c>
      <c r="AA3" s="82" t="str">
        <f aca="false">P24!$G4</f>
        <v>NT</v>
      </c>
      <c r="AB3" s="82" t="str">
        <f aca="false">P25!$G4</f>
        <v>NT</v>
      </c>
      <c r="AC3" s="82" t="str">
        <f aca="false">P26!$G4</f>
        <v>NT</v>
      </c>
      <c r="AD3" s="82" t="str">
        <f aca="false">P27!$G4</f>
        <v>NT</v>
      </c>
      <c r="AE3" s="82" t="str">
        <f aca="false">P28!$G4</f>
        <v>NT</v>
      </c>
      <c r="AF3" s="82" t="str">
        <f aca="false">P29!$G4</f>
        <v>NT</v>
      </c>
      <c r="AG3" s="82" t="str">
        <f aca="false">P30!$G4</f>
        <v>NT</v>
      </c>
      <c r="AH3" s="83" t="n">
        <f aca="false">COUNTIF(D3:AG3,"C")</f>
        <v>0</v>
      </c>
      <c r="AI3" s="83" t="n">
        <f aca="false">COUNTIF(D3:AG3,"NC")</f>
        <v>0</v>
      </c>
      <c r="AJ3" s="83" t="n">
        <f aca="false">COUNTIF(D3:AG3,"NA")</f>
        <v>0</v>
      </c>
      <c r="AK3" s="83" t="n">
        <f aca="false">COUNTIF(D3:AG3,"NT")</f>
        <v>30</v>
      </c>
      <c r="AL3" s="82" t="str">
        <f aca="false">IF(AI3&gt;0,"NC",IF(AH3&gt;0,"C",IF(AK3&gt;0,"NT","NA")))</f>
        <v>NT</v>
      </c>
      <c r="AM3" s="81" t="n">
        <v>1</v>
      </c>
      <c r="AN3" s="82" t="str">
        <f aca="false">'Critères (modèle)'!$B4</f>
        <v>1.1</v>
      </c>
      <c r="AO3" s="82" t="str">
        <f aca="false">'Critères (modèle)'!$A4</f>
        <v>IMAGES</v>
      </c>
      <c r="AP3" s="82" t="str">
        <f aca="false">P01!$H4</f>
        <v>N</v>
      </c>
      <c r="AQ3" s="82" t="str">
        <f aca="false">P02!$H4</f>
        <v>N</v>
      </c>
      <c r="AR3" s="82" t="str">
        <f aca="false">P03!$H4</f>
        <v>N</v>
      </c>
      <c r="AS3" s="82" t="str">
        <f aca="false">P04!$H4</f>
        <v>N</v>
      </c>
      <c r="AT3" s="82" t="str">
        <f aca="false">P05!$H4</f>
        <v>N</v>
      </c>
      <c r="AU3" s="82" t="str">
        <f aca="false">P06!$H4</f>
        <v>N</v>
      </c>
      <c r="AV3" s="82" t="str">
        <f aca="false">P07!$H4</f>
        <v>N</v>
      </c>
      <c r="AW3" s="82" t="str">
        <f aca="false">P08!$H4</f>
        <v>N</v>
      </c>
      <c r="AX3" s="82" t="str">
        <f aca="false">P09!$H4</f>
        <v>N</v>
      </c>
      <c r="AY3" s="82" t="str">
        <f aca="false">P10!$H4</f>
        <v>N</v>
      </c>
      <c r="AZ3" s="82" t="str">
        <f aca="false">P11!$H4</f>
        <v>N</v>
      </c>
      <c r="BA3" s="82" t="str">
        <f aca="false">P12!$H4</f>
        <v>N</v>
      </c>
      <c r="BB3" s="82" t="str">
        <f aca="false">P13!$H4</f>
        <v>N</v>
      </c>
      <c r="BC3" s="82" t="str">
        <f aca="false">P14!$H4</f>
        <v>N</v>
      </c>
      <c r="BD3" s="82" t="str">
        <f aca="false">P15!$H4</f>
        <v>N</v>
      </c>
      <c r="BE3" s="82" t="str">
        <f aca="false">P16!$H4</f>
        <v>N</v>
      </c>
      <c r="BF3" s="82" t="str">
        <f aca="false">P17!$H4</f>
        <v>N</v>
      </c>
      <c r="BG3" s="82" t="str">
        <f aca="false">P18!$H4</f>
        <v>N</v>
      </c>
      <c r="BH3" s="82" t="str">
        <f aca="false">P19!$H4</f>
        <v>N</v>
      </c>
      <c r="BI3" s="82" t="str">
        <f aca="false">P20!$H4</f>
        <v>N</v>
      </c>
      <c r="BJ3" s="82" t="str">
        <f aca="false">P21!$H4</f>
        <v>N</v>
      </c>
      <c r="BK3" s="82" t="str">
        <f aca="false">P22!$H4</f>
        <v>N</v>
      </c>
      <c r="BL3" s="82" t="str">
        <f aca="false">P23!$H4</f>
        <v>N</v>
      </c>
      <c r="BM3" s="82" t="str">
        <f aca="false">P24!$H4</f>
        <v>N</v>
      </c>
      <c r="BN3" s="82" t="str">
        <f aca="false">P25!$H4</f>
        <v>N</v>
      </c>
      <c r="BO3" s="82" t="str">
        <f aca="false">P26!$H4</f>
        <v>N</v>
      </c>
      <c r="BP3" s="82" t="str">
        <f aca="false">P27!$H4</f>
        <v>N</v>
      </c>
      <c r="BQ3" s="82" t="str">
        <f aca="false">P28!$H4</f>
        <v>N</v>
      </c>
      <c r="BR3" s="82" t="str">
        <f aca="false">P29!$H4</f>
        <v>N</v>
      </c>
      <c r="BS3" s="82" t="str">
        <f aca="false">P30!$H4</f>
        <v>N</v>
      </c>
      <c r="BT3" s="77" t="n">
        <f aca="false">COUNTIF(AP3:BS3,"D")</f>
        <v>0</v>
      </c>
    </row>
    <row r="4" customFormat="false" ht="13" hidden="false" customHeight="false" outlineLevel="0" collapsed="false">
      <c r="A4" s="81" t="n">
        <v>1</v>
      </c>
      <c r="B4" s="82" t="str">
        <f aca="false">'Critères (modèle)'!$B5</f>
        <v>1.2</v>
      </c>
      <c r="C4" s="82" t="str">
        <f aca="false">'Critères (modèle)'!$A4</f>
        <v>IMAGES</v>
      </c>
      <c r="D4" s="82" t="str">
        <f aca="false">P01!$G5</f>
        <v>NT</v>
      </c>
      <c r="E4" s="82" t="str">
        <f aca="false">P02!$G5</f>
        <v>NT</v>
      </c>
      <c r="F4" s="82" t="str">
        <f aca="false">P03!$G5</f>
        <v>NT</v>
      </c>
      <c r="G4" s="82" t="str">
        <f aca="false">P04!$G5</f>
        <v>NT</v>
      </c>
      <c r="H4" s="82" t="str">
        <f aca="false">P05!$G5</f>
        <v>NT</v>
      </c>
      <c r="I4" s="82" t="str">
        <f aca="false">P06!$G5</f>
        <v>NT</v>
      </c>
      <c r="J4" s="82" t="str">
        <f aca="false">P07!$G5</f>
        <v>NT</v>
      </c>
      <c r="K4" s="82" t="str">
        <f aca="false">P08!$G5</f>
        <v>NT</v>
      </c>
      <c r="L4" s="82" t="str">
        <f aca="false">P09!$G5</f>
        <v>NT</v>
      </c>
      <c r="M4" s="82" t="str">
        <f aca="false">P10!$G5</f>
        <v>NT</v>
      </c>
      <c r="N4" s="82" t="str">
        <f aca="false">P11!$G5</f>
        <v>NT</v>
      </c>
      <c r="O4" s="82" t="str">
        <f aca="false">P12!$G5</f>
        <v>NT</v>
      </c>
      <c r="P4" s="82" t="str">
        <f aca="false">P13!$G5</f>
        <v>NT</v>
      </c>
      <c r="Q4" s="82" t="str">
        <f aca="false">P14!$G5</f>
        <v>NT</v>
      </c>
      <c r="R4" s="82" t="str">
        <f aca="false">P15!$G5</f>
        <v>NT</v>
      </c>
      <c r="S4" s="82" t="str">
        <f aca="false">P16!$G5</f>
        <v>NT</v>
      </c>
      <c r="T4" s="82" t="str">
        <f aca="false">P17!$G5</f>
        <v>NT</v>
      </c>
      <c r="U4" s="82" t="str">
        <f aca="false">P18!$G5</f>
        <v>NT</v>
      </c>
      <c r="V4" s="82" t="str">
        <f aca="false">P19!$G5</f>
        <v>NT</v>
      </c>
      <c r="W4" s="82" t="str">
        <f aca="false">P20!$G5</f>
        <v>NT</v>
      </c>
      <c r="X4" s="82" t="str">
        <f aca="false">P21!$G5</f>
        <v>NT</v>
      </c>
      <c r="Y4" s="82" t="str">
        <f aca="false">P22!$G5</f>
        <v>NT</v>
      </c>
      <c r="Z4" s="82" t="str">
        <f aca="false">P23!$G5</f>
        <v>NT</v>
      </c>
      <c r="AA4" s="82" t="str">
        <f aca="false">P24!$G5</f>
        <v>NT</v>
      </c>
      <c r="AB4" s="82" t="str">
        <f aca="false">P25!$G5</f>
        <v>NT</v>
      </c>
      <c r="AC4" s="82" t="str">
        <f aca="false">P26!$G5</f>
        <v>NT</v>
      </c>
      <c r="AD4" s="82" t="str">
        <f aca="false">P27!$G5</f>
        <v>NT</v>
      </c>
      <c r="AE4" s="82" t="str">
        <f aca="false">P28!$G5</f>
        <v>NT</v>
      </c>
      <c r="AF4" s="82" t="str">
        <f aca="false">P29!$G5</f>
        <v>NT</v>
      </c>
      <c r="AG4" s="82" t="str">
        <f aca="false">P30!$G5</f>
        <v>NT</v>
      </c>
      <c r="AH4" s="83" t="n">
        <f aca="false">COUNTIF(D4:AG4,"C")</f>
        <v>0</v>
      </c>
      <c r="AI4" s="83" t="n">
        <f aca="false">COUNTIF(D4:AG4,"NC")</f>
        <v>0</v>
      </c>
      <c r="AJ4" s="83" t="n">
        <f aca="false">COUNTIF(D4:AG4,"NA")</f>
        <v>0</v>
      </c>
      <c r="AK4" s="83" t="n">
        <f aca="false">COUNTIF(D4:AG4,"NT")</f>
        <v>30</v>
      </c>
      <c r="AL4" s="82" t="str">
        <f aca="false">IF(AI4&gt;0,"NC",IF(AH4&gt;0,"C",IF(AK4&gt;0,"NT","NA")))</f>
        <v>NT</v>
      </c>
      <c r="AM4" s="81" t="n">
        <v>1</v>
      </c>
      <c r="AN4" s="82" t="str">
        <f aca="false">'Critères (modèle)'!$B5</f>
        <v>1.2</v>
      </c>
      <c r="AO4" s="82" t="str">
        <f aca="false">'Critères (modèle)'!$A4</f>
        <v>IMAGES</v>
      </c>
      <c r="AP4" s="82" t="str">
        <f aca="false">P01!$H5</f>
        <v>N</v>
      </c>
      <c r="AQ4" s="82" t="str">
        <f aca="false">P02!$H5</f>
        <v>N</v>
      </c>
      <c r="AR4" s="82" t="str">
        <f aca="false">P03!$H5</f>
        <v>N</v>
      </c>
      <c r="AS4" s="82" t="str">
        <f aca="false">P04!$H5</f>
        <v>N</v>
      </c>
      <c r="AT4" s="82" t="str">
        <f aca="false">P05!$H5</f>
        <v>N</v>
      </c>
      <c r="AU4" s="82" t="str">
        <f aca="false">P06!$H5</f>
        <v>N</v>
      </c>
      <c r="AV4" s="82" t="str">
        <f aca="false">P07!$H5</f>
        <v>N</v>
      </c>
      <c r="AW4" s="82" t="str">
        <f aca="false">P08!$H5</f>
        <v>N</v>
      </c>
      <c r="AX4" s="82" t="str">
        <f aca="false">P09!$H5</f>
        <v>N</v>
      </c>
      <c r="AY4" s="82" t="str">
        <f aca="false">P10!$H5</f>
        <v>N</v>
      </c>
      <c r="AZ4" s="82" t="str">
        <f aca="false">P11!$H5</f>
        <v>N</v>
      </c>
      <c r="BA4" s="82" t="str">
        <f aca="false">P12!$H5</f>
        <v>N</v>
      </c>
      <c r="BB4" s="82" t="str">
        <f aca="false">P13!$H5</f>
        <v>N</v>
      </c>
      <c r="BC4" s="82" t="str">
        <f aca="false">P14!$H5</f>
        <v>N</v>
      </c>
      <c r="BD4" s="82" t="str">
        <f aca="false">P15!$H5</f>
        <v>N</v>
      </c>
      <c r="BE4" s="82" t="str">
        <f aca="false">P16!$H5</f>
        <v>N</v>
      </c>
      <c r="BF4" s="82" t="str">
        <f aca="false">P17!$H5</f>
        <v>N</v>
      </c>
      <c r="BG4" s="82" t="str">
        <f aca="false">P18!$H5</f>
        <v>N</v>
      </c>
      <c r="BH4" s="82" t="str">
        <f aca="false">P19!$H5</f>
        <v>N</v>
      </c>
      <c r="BI4" s="82" t="str">
        <f aca="false">P20!$H5</f>
        <v>N</v>
      </c>
      <c r="BJ4" s="82" t="str">
        <f aca="false">P21!$H5</f>
        <v>N</v>
      </c>
      <c r="BK4" s="82" t="str">
        <f aca="false">P22!$H5</f>
        <v>N</v>
      </c>
      <c r="BL4" s="82" t="str">
        <f aca="false">P23!$H5</f>
        <v>N</v>
      </c>
      <c r="BM4" s="82" t="str">
        <f aca="false">P24!$H5</f>
        <v>N</v>
      </c>
      <c r="BN4" s="82" t="str">
        <f aca="false">P25!$H5</f>
        <v>N</v>
      </c>
      <c r="BO4" s="82" t="str">
        <f aca="false">P26!$H5</f>
        <v>N</v>
      </c>
      <c r="BP4" s="82" t="str">
        <f aca="false">P27!$H5</f>
        <v>N</v>
      </c>
      <c r="BQ4" s="82" t="str">
        <f aca="false">P28!$H5</f>
        <v>N</v>
      </c>
      <c r="BR4" s="82" t="str">
        <f aca="false">P29!$H5</f>
        <v>N</v>
      </c>
      <c r="BS4" s="82" t="str">
        <f aca="false">P30!$H5</f>
        <v>N</v>
      </c>
      <c r="BT4" s="77" t="n">
        <f aca="false">COUNTIF(AP4:BS4,"D")</f>
        <v>0</v>
      </c>
    </row>
    <row r="5" customFormat="false" ht="13" hidden="false" customHeight="false" outlineLevel="0" collapsed="false">
      <c r="A5" s="81" t="n">
        <v>1</v>
      </c>
      <c r="B5" s="82" t="str">
        <f aca="false">'Critères (modèle)'!$B6</f>
        <v>1.3</v>
      </c>
      <c r="C5" s="82" t="str">
        <f aca="false">'Critères (modèle)'!$A4</f>
        <v>IMAGES</v>
      </c>
      <c r="D5" s="82" t="str">
        <f aca="false">P01!$G6</f>
        <v>NT</v>
      </c>
      <c r="E5" s="82" t="str">
        <f aca="false">P02!$G6</f>
        <v>NT</v>
      </c>
      <c r="F5" s="82" t="str">
        <f aca="false">P03!$G6</f>
        <v>NT</v>
      </c>
      <c r="G5" s="82" t="str">
        <f aca="false">P04!$G6</f>
        <v>NT</v>
      </c>
      <c r="H5" s="82" t="str">
        <f aca="false">P05!$G6</f>
        <v>NT</v>
      </c>
      <c r="I5" s="82" t="str">
        <f aca="false">P06!$G6</f>
        <v>NT</v>
      </c>
      <c r="J5" s="82" t="str">
        <f aca="false">P07!$G6</f>
        <v>NT</v>
      </c>
      <c r="K5" s="82" t="str">
        <f aca="false">P08!$G6</f>
        <v>NT</v>
      </c>
      <c r="L5" s="82" t="str">
        <f aca="false">P09!$G6</f>
        <v>NT</v>
      </c>
      <c r="M5" s="82" t="str">
        <f aca="false">P10!$G6</f>
        <v>NT</v>
      </c>
      <c r="N5" s="82" t="str">
        <f aca="false">P11!$G6</f>
        <v>NT</v>
      </c>
      <c r="O5" s="82" t="str">
        <f aca="false">P12!$G6</f>
        <v>NT</v>
      </c>
      <c r="P5" s="82" t="str">
        <f aca="false">P13!$G6</f>
        <v>NT</v>
      </c>
      <c r="Q5" s="82" t="str">
        <f aca="false">P14!$G6</f>
        <v>NT</v>
      </c>
      <c r="R5" s="82" t="str">
        <f aca="false">P15!$G6</f>
        <v>NT</v>
      </c>
      <c r="S5" s="82" t="str">
        <f aca="false">P16!$G6</f>
        <v>NT</v>
      </c>
      <c r="T5" s="82" t="str">
        <f aca="false">P17!$G6</f>
        <v>NT</v>
      </c>
      <c r="U5" s="82" t="str">
        <f aca="false">P18!$G6</f>
        <v>NT</v>
      </c>
      <c r="V5" s="82" t="str">
        <f aca="false">P19!$G6</f>
        <v>NT</v>
      </c>
      <c r="W5" s="82" t="str">
        <f aca="false">P20!$G6</f>
        <v>NT</v>
      </c>
      <c r="X5" s="82" t="str">
        <f aca="false">P21!$G6</f>
        <v>NT</v>
      </c>
      <c r="Y5" s="82" t="str">
        <f aca="false">P22!$G6</f>
        <v>NT</v>
      </c>
      <c r="Z5" s="82" t="str">
        <f aca="false">P23!$G6</f>
        <v>NT</v>
      </c>
      <c r="AA5" s="82" t="str">
        <f aca="false">P24!$G6</f>
        <v>NT</v>
      </c>
      <c r="AB5" s="82" t="str">
        <f aca="false">P25!$G6</f>
        <v>NT</v>
      </c>
      <c r="AC5" s="82" t="str">
        <f aca="false">P26!$G6</f>
        <v>NT</v>
      </c>
      <c r="AD5" s="82" t="str">
        <f aca="false">P27!$G6</f>
        <v>NT</v>
      </c>
      <c r="AE5" s="82" t="str">
        <f aca="false">P28!$G6</f>
        <v>NT</v>
      </c>
      <c r="AF5" s="82" t="str">
        <f aca="false">P29!$G6</f>
        <v>NT</v>
      </c>
      <c r="AG5" s="82" t="str">
        <f aca="false">P30!$G6</f>
        <v>NT</v>
      </c>
      <c r="AH5" s="83" t="n">
        <f aca="false">COUNTIF(D5:AG5,"C")</f>
        <v>0</v>
      </c>
      <c r="AI5" s="83" t="n">
        <f aca="false">COUNTIF(D5:AG5,"NC")</f>
        <v>0</v>
      </c>
      <c r="AJ5" s="83" t="n">
        <f aca="false">COUNTIF(D5:AG5,"NA")</f>
        <v>0</v>
      </c>
      <c r="AK5" s="83" t="n">
        <f aca="false">COUNTIF(D5:AG5,"NT")</f>
        <v>30</v>
      </c>
      <c r="AL5" s="82" t="str">
        <f aca="false">IF(AI5&gt;0,"NC",IF(AH5&gt;0,"C",IF(AK5&gt;0,"NT","NA")))</f>
        <v>NT</v>
      </c>
      <c r="AM5" s="81" t="n">
        <v>1</v>
      </c>
      <c r="AN5" s="82" t="str">
        <f aca="false">'Critères (modèle)'!$B6</f>
        <v>1.3</v>
      </c>
      <c r="AO5" s="82" t="str">
        <f aca="false">'Critères (modèle)'!$A4</f>
        <v>IMAGES</v>
      </c>
      <c r="AP5" s="82" t="str">
        <f aca="false">P01!$H6</f>
        <v>N</v>
      </c>
      <c r="AQ5" s="82" t="str">
        <f aca="false">P02!$H6</f>
        <v>N</v>
      </c>
      <c r="AR5" s="82" t="str">
        <f aca="false">P03!$H6</f>
        <v>N</v>
      </c>
      <c r="AS5" s="82" t="str">
        <f aca="false">P04!$H6</f>
        <v>N</v>
      </c>
      <c r="AT5" s="82" t="str">
        <f aca="false">P05!$H6</f>
        <v>N</v>
      </c>
      <c r="AU5" s="82" t="str">
        <f aca="false">P06!$H6</f>
        <v>N</v>
      </c>
      <c r="AV5" s="82" t="str">
        <f aca="false">P07!$H6</f>
        <v>N</v>
      </c>
      <c r="AW5" s="82" t="str">
        <f aca="false">P08!$H6</f>
        <v>N</v>
      </c>
      <c r="AX5" s="82" t="str">
        <f aca="false">P09!$H6</f>
        <v>N</v>
      </c>
      <c r="AY5" s="82" t="str">
        <f aca="false">P10!$H6</f>
        <v>N</v>
      </c>
      <c r="AZ5" s="82" t="str">
        <f aca="false">P11!$H6</f>
        <v>N</v>
      </c>
      <c r="BA5" s="82" t="str">
        <f aca="false">P12!$H6</f>
        <v>N</v>
      </c>
      <c r="BB5" s="82" t="str">
        <f aca="false">P13!$H6</f>
        <v>N</v>
      </c>
      <c r="BC5" s="82" t="str">
        <f aca="false">P14!$H6</f>
        <v>N</v>
      </c>
      <c r="BD5" s="82" t="str">
        <f aca="false">P15!$H6</f>
        <v>N</v>
      </c>
      <c r="BE5" s="82" t="str">
        <f aca="false">P16!$H6</f>
        <v>N</v>
      </c>
      <c r="BF5" s="82" t="str">
        <f aca="false">P17!$H6</f>
        <v>N</v>
      </c>
      <c r="BG5" s="82" t="str">
        <f aca="false">P18!$H6</f>
        <v>N</v>
      </c>
      <c r="BH5" s="82" t="str">
        <f aca="false">P19!$H6</f>
        <v>N</v>
      </c>
      <c r="BI5" s="82" t="str">
        <f aca="false">P20!$H6</f>
        <v>N</v>
      </c>
      <c r="BJ5" s="82" t="str">
        <f aca="false">P21!$H6</f>
        <v>N</v>
      </c>
      <c r="BK5" s="82" t="str">
        <f aca="false">P22!$H6</f>
        <v>N</v>
      </c>
      <c r="BL5" s="82" t="str">
        <f aca="false">P23!$H6</f>
        <v>N</v>
      </c>
      <c r="BM5" s="82" t="str">
        <f aca="false">P24!$H6</f>
        <v>N</v>
      </c>
      <c r="BN5" s="82" t="str">
        <f aca="false">P25!$H6</f>
        <v>N</v>
      </c>
      <c r="BO5" s="82" t="str">
        <f aca="false">P26!$H6</f>
        <v>N</v>
      </c>
      <c r="BP5" s="82" t="str">
        <f aca="false">P27!$H6</f>
        <v>N</v>
      </c>
      <c r="BQ5" s="82" t="str">
        <f aca="false">P28!$H6</f>
        <v>N</v>
      </c>
      <c r="BR5" s="82" t="str">
        <f aca="false">P29!$H6</f>
        <v>N</v>
      </c>
      <c r="BS5" s="82" t="str">
        <f aca="false">P30!$H6</f>
        <v>N</v>
      </c>
      <c r="BT5" s="77" t="n">
        <f aca="false">COUNTIF(AP5:BS5,"D")</f>
        <v>0</v>
      </c>
    </row>
    <row r="6" customFormat="false" ht="13" hidden="false" customHeight="false" outlineLevel="0" collapsed="false">
      <c r="A6" s="81" t="n">
        <v>1</v>
      </c>
      <c r="B6" s="82" t="str">
        <f aca="false">'Critères (modèle)'!$B7</f>
        <v>1.4</v>
      </c>
      <c r="C6" s="82" t="str">
        <f aca="false">'Critères (modèle)'!$A4</f>
        <v>IMAGES</v>
      </c>
      <c r="D6" s="82" t="str">
        <f aca="false">P01!$G7</f>
        <v>NT</v>
      </c>
      <c r="E6" s="82" t="str">
        <f aca="false">P02!$G7</f>
        <v>NT</v>
      </c>
      <c r="F6" s="82" t="str">
        <f aca="false">P03!$G7</f>
        <v>NT</v>
      </c>
      <c r="G6" s="82" t="str">
        <f aca="false">P04!$G7</f>
        <v>NT</v>
      </c>
      <c r="H6" s="82" t="str">
        <f aca="false">P05!$G7</f>
        <v>NT</v>
      </c>
      <c r="I6" s="82" t="str">
        <f aca="false">P06!$G7</f>
        <v>NT</v>
      </c>
      <c r="J6" s="82" t="str">
        <f aca="false">P07!$G7</f>
        <v>NT</v>
      </c>
      <c r="K6" s="82" t="str">
        <f aca="false">P08!$G7</f>
        <v>NT</v>
      </c>
      <c r="L6" s="82" t="str">
        <f aca="false">P09!$G7</f>
        <v>NT</v>
      </c>
      <c r="M6" s="82" t="str">
        <f aca="false">P10!$G7</f>
        <v>NT</v>
      </c>
      <c r="N6" s="82" t="str">
        <f aca="false">P11!$G7</f>
        <v>NT</v>
      </c>
      <c r="O6" s="82" t="str">
        <f aca="false">P12!$G7</f>
        <v>NT</v>
      </c>
      <c r="P6" s="82" t="str">
        <f aca="false">P13!$G7</f>
        <v>NT</v>
      </c>
      <c r="Q6" s="82" t="str">
        <f aca="false">P14!$G7</f>
        <v>NT</v>
      </c>
      <c r="R6" s="82" t="str">
        <f aca="false">P15!$G7</f>
        <v>NT</v>
      </c>
      <c r="S6" s="82" t="str">
        <f aca="false">P16!$G7</f>
        <v>NT</v>
      </c>
      <c r="T6" s="82" t="str">
        <f aca="false">P17!$G7</f>
        <v>NT</v>
      </c>
      <c r="U6" s="82" t="str">
        <f aca="false">P18!$G7</f>
        <v>NT</v>
      </c>
      <c r="V6" s="82" t="str">
        <f aca="false">P19!$G7</f>
        <v>NT</v>
      </c>
      <c r="W6" s="82" t="str">
        <f aca="false">P20!$G7</f>
        <v>NT</v>
      </c>
      <c r="X6" s="82" t="str">
        <f aca="false">P21!$G7</f>
        <v>NT</v>
      </c>
      <c r="Y6" s="82" t="str">
        <f aca="false">P22!$G7</f>
        <v>NT</v>
      </c>
      <c r="Z6" s="82" t="str">
        <f aca="false">P23!$G7</f>
        <v>NT</v>
      </c>
      <c r="AA6" s="82" t="str">
        <f aca="false">P24!$G7</f>
        <v>NT</v>
      </c>
      <c r="AB6" s="82" t="str">
        <f aca="false">P25!$G7</f>
        <v>NT</v>
      </c>
      <c r="AC6" s="82" t="str">
        <f aca="false">P26!$G7</f>
        <v>NT</v>
      </c>
      <c r="AD6" s="82" t="str">
        <f aca="false">P27!$G7</f>
        <v>NT</v>
      </c>
      <c r="AE6" s="82" t="str">
        <f aca="false">P28!$G7</f>
        <v>NT</v>
      </c>
      <c r="AF6" s="82" t="str">
        <f aca="false">P29!$G7</f>
        <v>NT</v>
      </c>
      <c r="AG6" s="82" t="str">
        <f aca="false">P30!$G7</f>
        <v>NT</v>
      </c>
      <c r="AH6" s="83" t="n">
        <f aca="false">COUNTIF(D6:AG6,"C")</f>
        <v>0</v>
      </c>
      <c r="AI6" s="83" t="n">
        <f aca="false">COUNTIF(D6:AG6,"NC")</f>
        <v>0</v>
      </c>
      <c r="AJ6" s="83" t="n">
        <f aca="false">COUNTIF(D6:AG6,"NA")</f>
        <v>0</v>
      </c>
      <c r="AK6" s="83" t="n">
        <f aca="false">COUNTIF(D6:AG6,"NT")</f>
        <v>30</v>
      </c>
      <c r="AL6" s="82" t="str">
        <f aca="false">IF(AI6&gt;0,"NC",IF(AH6&gt;0,"C",IF(AK6&gt;0,"NT","NA")))</f>
        <v>NT</v>
      </c>
      <c r="AM6" s="81" t="n">
        <v>1</v>
      </c>
      <c r="AN6" s="82" t="str">
        <f aca="false">'Critères (modèle)'!$B7</f>
        <v>1.4</v>
      </c>
      <c r="AO6" s="82" t="str">
        <f aca="false">'Critères (modèle)'!$A4</f>
        <v>IMAGES</v>
      </c>
      <c r="AP6" s="82" t="str">
        <f aca="false">P01!$H7</f>
        <v>N</v>
      </c>
      <c r="AQ6" s="82" t="str">
        <f aca="false">P02!$H7</f>
        <v>N</v>
      </c>
      <c r="AR6" s="82" t="str">
        <f aca="false">P03!$H7</f>
        <v>N</v>
      </c>
      <c r="AS6" s="82" t="str">
        <f aca="false">P04!$H7</f>
        <v>N</v>
      </c>
      <c r="AT6" s="82" t="str">
        <f aca="false">P05!$H7</f>
        <v>N</v>
      </c>
      <c r="AU6" s="82" t="str">
        <f aca="false">P06!$H7</f>
        <v>N</v>
      </c>
      <c r="AV6" s="82" t="str">
        <f aca="false">P07!$H7</f>
        <v>N</v>
      </c>
      <c r="AW6" s="82" t="str">
        <f aca="false">P08!$H7</f>
        <v>N</v>
      </c>
      <c r="AX6" s="82" t="str">
        <f aca="false">P09!$H7</f>
        <v>N</v>
      </c>
      <c r="AY6" s="82" t="str">
        <f aca="false">P10!$H7</f>
        <v>N</v>
      </c>
      <c r="AZ6" s="82" t="str">
        <f aca="false">P11!$H7</f>
        <v>N</v>
      </c>
      <c r="BA6" s="82" t="str">
        <f aca="false">P12!$H7</f>
        <v>N</v>
      </c>
      <c r="BB6" s="82" t="str">
        <f aca="false">P13!$H7</f>
        <v>N</v>
      </c>
      <c r="BC6" s="82" t="str">
        <f aca="false">P14!$H7</f>
        <v>N</v>
      </c>
      <c r="BD6" s="82" t="str">
        <f aca="false">P15!$H7</f>
        <v>N</v>
      </c>
      <c r="BE6" s="82" t="str">
        <f aca="false">P16!$H7</f>
        <v>N</v>
      </c>
      <c r="BF6" s="82" t="str">
        <f aca="false">P17!$H7</f>
        <v>N</v>
      </c>
      <c r="BG6" s="82" t="str">
        <f aca="false">P18!$H7</f>
        <v>N</v>
      </c>
      <c r="BH6" s="82" t="str">
        <f aca="false">P19!$H7</f>
        <v>N</v>
      </c>
      <c r="BI6" s="82" t="str">
        <f aca="false">P20!$H7</f>
        <v>N</v>
      </c>
      <c r="BJ6" s="82" t="str">
        <f aca="false">P21!$H7</f>
        <v>N</v>
      </c>
      <c r="BK6" s="82" t="str">
        <f aca="false">P22!$H7</f>
        <v>N</v>
      </c>
      <c r="BL6" s="82" t="str">
        <f aca="false">P23!$H7</f>
        <v>N</v>
      </c>
      <c r="BM6" s="82" t="str">
        <f aca="false">P24!$H7</f>
        <v>N</v>
      </c>
      <c r="BN6" s="82" t="str">
        <f aca="false">P25!$H7</f>
        <v>N</v>
      </c>
      <c r="BO6" s="82" t="str">
        <f aca="false">P26!$H7</f>
        <v>N</v>
      </c>
      <c r="BP6" s="82" t="str">
        <f aca="false">P27!$H7</f>
        <v>N</v>
      </c>
      <c r="BQ6" s="82" t="str">
        <f aca="false">P28!$H7</f>
        <v>N</v>
      </c>
      <c r="BR6" s="82" t="str">
        <f aca="false">P29!$H7</f>
        <v>N</v>
      </c>
      <c r="BS6" s="82" t="str">
        <f aca="false">P30!$H7</f>
        <v>N</v>
      </c>
      <c r="BT6" s="77" t="n">
        <f aca="false">COUNTIF(AP6:BS6,"D")</f>
        <v>0</v>
      </c>
    </row>
    <row r="7" customFormat="false" ht="13" hidden="false" customHeight="false" outlineLevel="0" collapsed="false">
      <c r="A7" s="81" t="n">
        <v>1</v>
      </c>
      <c r="B7" s="82" t="str">
        <f aca="false">'Critères (modèle)'!$B8</f>
        <v>1.5</v>
      </c>
      <c r="C7" s="82" t="str">
        <f aca="false">'Critères (modèle)'!$A4</f>
        <v>IMAGES</v>
      </c>
      <c r="D7" s="82" t="str">
        <f aca="false">P01!$G8</f>
        <v>NT</v>
      </c>
      <c r="E7" s="82" t="str">
        <f aca="false">P02!$G8</f>
        <v>NT</v>
      </c>
      <c r="F7" s="82" t="str">
        <f aca="false">P03!$G8</f>
        <v>NT</v>
      </c>
      <c r="G7" s="82" t="str">
        <f aca="false">P04!$G8</f>
        <v>NT</v>
      </c>
      <c r="H7" s="82" t="str">
        <f aca="false">P05!$G8</f>
        <v>NT</v>
      </c>
      <c r="I7" s="82" t="str">
        <f aca="false">P06!$G8</f>
        <v>NT</v>
      </c>
      <c r="J7" s="82" t="str">
        <f aca="false">P07!$G8</f>
        <v>NT</v>
      </c>
      <c r="K7" s="82" t="str">
        <f aca="false">P08!$G8</f>
        <v>NT</v>
      </c>
      <c r="L7" s="82" t="str">
        <f aca="false">P09!$G8</f>
        <v>NT</v>
      </c>
      <c r="M7" s="82" t="str">
        <f aca="false">P10!$G8</f>
        <v>NT</v>
      </c>
      <c r="N7" s="82" t="str">
        <f aca="false">P11!$G8</f>
        <v>NT</v>
      </c>
      <c r="O7" s="82" t="str">
        <f aca="false">P12!$G8</f>
        <v>NT</v>
      </c>
      <c r="P7" s="82" t="str">
        <f aca="false">P13!$G8</f>
        <v>NT</v>
      </c>
      <c r="Q7" s="82" t="str">
        <f aca="false">P14!$G8</f>
        <v>NT</v>
      </c>
      <c r="R7" s="82" t="str">
        <f aca="false">P15!$G8</f>
        <v>NT</v>
      </c>
      <c r="S7" s="82" t="str">
        <f aca="false">P16!$G8</f>
        <v>NT</v>
      </c>
      <c r="T7" s="82" t="str">
        <f aca="false">P17!$G8</f>
        <v>NT</v>
      </c>
      <c r="U7" s="82" t="str">
        <f aca="false">P18!$G8</f>
        <v>NT</v>
      </c>
      <c r="V7" s="82" t="str">
        <f aca="false">P19!$G8</f>
        <v>NT</v>
      </c>
      <c r="W7" s="82" t="str">
        <f aca="false">P20!$G8</f>
        <v>NT</v>
      </c>
      <c r="X7" s="82" t="str">
        <f aca="false">P21!$G8</f>
        <v>NT</v>
      </c>
      <c r="Y7" s="82" t="str">
        <f aca="false">P22!$G8</f>
        <v>NT</v>
      </c>
      <c r="Z7" s="82" t="str">
        <f aca="false">P23!$G8</f>
        <v>NT</v>
      </c>
      <c r="AA7" s="82" t="str">
        <f aca="false">P24!$G8</f>
        <v>NT</v>
      </c>
      <c r="AB7" s="82" t="str">
        <f aca="false">P25!$G8</f>
        <v>NT</v>
      </c>
      <c r="AC7" s="82" t="str">
        <f aca="false">P26!$G8</f>
        <v>NT</v>
      </c>
      <c r="AD7" s="82" t="str">
        <f aca="false">P27!$G8</f>
        <v>NT</v>
      </c>
      <c r="AE7" s="82" t="str">
        <f aca="false">P28!$G8</f>
        <v>NT</v>
      </c>
      <c r="AF7" s="82" t="str">
        <f aca="false">P29!$G8</f>
        <v>NT</v>
      </c>
      <c r="AG7" s="82" t="str">
        <f aca="false">P30!$G8</f>
        <v>NT</v>
      </c>
      <c r="AH7" s="83" t="n">
        <f aca="false">COUNTIF(D7:AG7,"C")</f>
        <v>0</v>
      </c>
      <c r="AI7" s="83" t="n">
        <f aca="false">COUNTIF(D7:AG7,"NC")</f>
        <v>0</v>
      </c>
      <c r="AJ7" s="83" t="n">
        <f aca="false">COUNTIF(D7:AG7,"NA")</f>
        <v>0</v>
      </c>
      <c r="AK7" s="83" t="n">
        <f aca="false">COUNTIF(D7:AG7,"NT")</f>
        <v>30</v>
      </c>
      <c r="AL7" s="82" t="str">
        <f aca="false">IF(AI7&gt;0,"NC",IF(AH7&gt;0,"C",IF(AK7&gt;0,"NT","NA")))</f>
        <v>NT</v>
      </c>
      <c r="AM7" s="81" t="n">
        <v>1</v>
      </c>
      <c r="AN7" s="82" t="str">
        <f aca="false">'Critères (modèle)'!$B8</f>
        <v>1.5</v>
      </c>
      <c r="AO7" s="82" t="str">
        <f aca="false">'Critères (modèle)'!$A4</f>
        <v>IMAGES</v>
      </c>
      <c r="AP7" s="82" t="str">
        <f aca="false">P01!$H8</f>
        <v>N</v>
      </c>
      <c r="AQ7" s="82" t="str">
        <f aca="false">P02!$H8</f>
        <v>N</v>
      </c>
      <c r="AR7" s="82" t="str">
        <f aca="false">P03!$H8</f>
        <v>N</v>
      </c>
      <c r="AS7" s="82" t="str">
        <f aca="false">P04!$H8</f>
        <v>N</v>
      </c>
      <c r="AT7" s="82" t="str">
        <f aca="false">P05!$H8</f>
        <v>N</v>
      </c>
      <c r="AU7" s="82" t="str">
        <f aca="false">P06!$H8</f>
        <v>N</v>
      </c>
      <c r="AV7" s="82" t="str">
        <f aca="false">P07!$H8</f>
        <v>N</v>
      </c>
      <c r="AW7" s="82" t="str">
        <f aca="false">P08!$H8</f>
        <v>N</v>
      </c>
      <c r="AX7" s="82" t="str">
        <f aca="false">P09!$H8</f>
        <v>N</v>
      </c>
      <c r="AY7" s="82" t="str">
        <f aca="false">P10!$H8</f>
        <v>N</v>
      </c>
      <c r="AZ7" s="82" t="str">
        <f aca="false">P11!$H8</f>
        <v>N</v>
      </c>
      <c r="BA7" s="82" t="str">
        <f aca="false">P12!$H8</f>
        <v>N</v>
      </c>
      <c r="BB7" s="82" t="str">
        <f aca="false">P13!$H8</f>
        <v>N</v>
      </c>
      <c r="BC7" s="82" t="str">
        <f aca="false">P14!$H8</f>
        <v>N</v>
      </c>
      <c r="BD7" s="82" t="str">
        <f aca="false">P15!$H8</f>
        <v>N</v>
      </c>
      <c r="BE7" s="82" t="str">
        <f aca="false">P16!$H8</f>
        <v>N</v>
      </c>
      <c r="BF7" s="82" t="str">
        <f aca="false">P17!$H8</f>
        <v>N</v>
      </c>
      <c r="BG7" s="82" t="str">
        <f aca="false">P18!$H8</f>
        <v>N</v>
      </c>
      <c r="BH7" s="82" t="str">
        <f aca="false">P19!$H8</f>
        <v>N</v>
      </c>
      <c r="BI7" s="82" t="str">
        <f aca="false">P20!$H8</f>
        <v>N</v>
      </c>
      <c r="BJ7" s="82" t="str">
        <f aca="false">P21!$H8</f>
        <v>N</v>
      </c>
      <c r="BK7" s="82" t="str">
        <f aca="false">P22!$H8</f>
        <v>N</v>
      </c>
      <c r="BL7" s="82" t="str">
        <f aca="false">P23!$H8</f>
        <v>N</v>
      </c>
      <c r="BM7" s="82" t="str">
        <f aca="false">P24!$H8</f>
        <v>N</v>
      </c>
      <c r="BN7" s="82" t="str">
        <f aca="false">P25!$H8</f>
        <v>N</v>
      </c>
      <c r="BO7" s="82" t="str">
        <f aca="false">P26!$H8</f>
        <v>N</v>
      </c>
      <c r="BP7" s="82" t="str">
        <f aca="false">P27!$H8</f>
        <v>N</v>
      </c>
      <c r="BQ7" s="82" t="str">
        <f aca="false">P28!$H8</f>
        <v>N</v>
      </c>
      <c r="BR7" s="82" t="str">
        <f aca="false">P29!$H8</f>
        <v>N</v>
      </c>
      <c r="BS7" s="82" t="str">
        <f aca="false">P30!$H8</f>
        <v>N</v>
      </c>
      <c r="BT7" s="77" t="n">
        <f aca="false">COUNTIF(AP7:BS7,"D")</f>
        <v>0</v>
      </c>
    </row>
    <row r="8" customFormat="false" ht="13" hidden="false" customHeight="false" outlineLevel="0" collapsed="false">
      <c r="A8" s="81" t="n">
        <v>1</v>
      </c>
      <c r="B8" s="82" t="str">
        <f aca="false">'Critères (modèle)'!$B9</f>
        <v>1.6</v>
      </c>
      <c r="C8" s="82" t="str">
        <f aca="false">'Critères (modèle)'!$A4</f>
        <v>IMAGES</v>
      </c>
      <c r="D8" s="82" t="str">
        <f aca="false">P01!$G9</f>
        <v>NT</v>
      </c>
      <c r="E8" s="82" t="str">
        <f aca="false">P02!$G9</f>
        <v>NT</v>
      </c>
      <c r="F8" s="82" t="str">
        <f aca="false">P03!$G9</f>
        <v>NT</v>
      </c>
      <c r="G8" s="82" t="str">
        <f aca="false">P04!$G9</f>
        <v>NT</v>
      </c>
      <c r="H8" s="82" t="str">
        <f aca="false">P05!$G9</f>
        <v>NT</v>
      </c>
      <c r="I8" s="82" t="str">
        <f aca="false">P06!$G9</f>
        <v>NT</v>
      </c>
      <c r="J8" s="82" t="str">
        <f aca="false">P07!$G9</f>
        <v>NT</v>
      </c>
      <c r="K8" s="82" t="str">
        <f aca="false">P08!$G9</f>
        <v>NT</v>
      </c>
      <c r="L8" s="82" t="str">
        <f aca="false">P09!$G9</f>
        <v>NT</v>
      </c>
      <c r="M8" s="82" t="str">
        <f aca="false">P10!$G9</f>
        <v>NT</v>
      </c>
      <c r="N8" s="82" t="str">
        <f aca="false">P11!$G9</f>
        <v>NT</v>
      </c>
      <c r="O8" s="82" t="str">
        <f aca="false">P12!$G9</f>
        <v>NT</v>
      </c>
      <c r="P8" s="82" t="str">
        <f aca="false">P13!$G9</f>
        <v>NT</v>
      </c>
      <c r="Q8" s="82" t="str">
        <f aca="false">P14!$G9</f>
        <v>NT</v>
      </c>
      <c r="R8" s="82" t="str">
        <f aca="false">P15!$G9</f>
        <v>NT</v>
      </c>
      <c r="S8" s="82" t="str">
        <f aca="false">P16!$G9</f>
        <v>NT</v>
      </c>
      <c r="T8" s="82" t="str">
        <f aca="false">P17!$G9</f>
        <v>NT</v>
      </c>
      <c r="U8" s="82" t="str">
        <f aca="false">P18!$G9</f>
        <v>NT</v>
      </c>
      <c r="V8" s="82" t="str">
        <f aca="false">P19!$G9</f>
        <v>NT</v>
      </c>
      <c r="W8" s="82" t="str">
        <f aca="false">P20!$G9</f>
        <v>NT</v>
      </c>
      <c r="X8" s="82" t="str">
        <f aca="false">P21!$G9</f>
        <v>NT</v>
      </c>
      <c r="Y8" s="82" t="str">
        <f aca="false">P22!$G9</f>
        <v>NT</v>
      </c>
      <c r="Z8" s="82" t="str">
        <f aca="false">P23!$G9</f>
        <v>NT</v>
      </c>
      <c r="AA8" s="82" t="str">
        <f aca="false">P24!$G9</f>
        <v>NT</v>
      </c>
      <c r="AB8" s="82" t="str">
        <f aca="false">P25!$G9</f>
        <v>NT</v>
      </c>
      <c r="AC8" s="82" t="str">
        <f aca="false">P26!$G9</f>
        <v>NT</v>
      </c>
      <c r="AD8" s="82" t="str">
        <f aca="false">P27!$G9</f>
        <v>NT</v>
      </c>
      <c r="AE8" s="82" t="str">
        <f aca="false">P28!$G9</f>
        <v>NT</v>
      </c>
      <c r="AF8" s="82" t="str">
        <f aca="false">P29!$G9</f>
        <v>NT</v>
      </c>
      <c r="AG8" s="82" t="str">
        <f aca="false">P30!$G9</f>
        <v>NT</v>
      </c>
      <c r="AH8" s="83" t="n">
        <f aca="false">COUNTIF(D8:AG8,"C")</f>
        <v>0</v>
      </c>
      <c r="AI8" s="83" t="n">
        <f aca="false">COUNTIF(D8:AG8,"NC")</f>
        <v>0</v>
      </c>
      <c r="AJ8" s="83" t="n">
        <f aca="false">COUNTIF(D8:AG8,"NA")</f>
        <v>0</v>
      </c>
      <c r="AK8" s="83" t="n">
        <f aca="false">COUNTIF(D8:AG8,"NT")</f>
        <v>30</v>
      </c>
      <c r="AL8" s="82" t="str">
        <f aca="false">IF(AI8&gt;0,"NC",IF(AH8&gt;0,"C",IF(AK8&gt;0,"NT","NA")))</f>
        <v>NT</v>
      </c>
      <c r="AM8" s="81" t="n">
        <v>1</v>
      </c>
      <c r="AN8" s="82" t="str">
        <f aca="false">'Critères (modèle)'!$B9</f>
        <v>1.6</v>
      </c>
      <c r="AO8" s="82" t="str">
        <f aca="false">'Critères (modèle)'!$A4</f>
        <v>IMAGES</v>
      </c>
      <c r="AP8" s="82" t="str">
        <f aca="false">P01!$H9</f>
        <v>N</v>
      </c>
      <c r="AQ8" s="82" t="str">
        <f aca="false">P02!$H9</f>
        <v>N</v>
      </c>
      <c r="AR8" s="82" t="str">
        <f aca="false">P03!$H9</f>
        <v>N</v>
      </c>
      <c r="AS8" s="82" t="str">
        <f aca="false">P04!$H9</f>
        <v>N</v>
      </c>
      <c r="AT8" s="82" t="str">
        <f aca="false">P05!$H9</f>
        <v>N</v>
      </c>
      <c r="AU8" s="82" t="str">
        <f aca="false">P06!$H9</f>
        <v>N</v>
      </c>
      <c r="AV8" s="82" t="str">
        <f aca="false">P07!$H9</f>
        <v>N</v>
      </c>
      <c r="AW8" s="82" t="str">
        <f aca="false">P08!$H9</f>
        <v>N</v>
      </c>
      <c r="AX8" s="82" t="str">
        <f aca="false">P09!$H9</f>
        <v>N</v>
      </c>
      <c r="AY8" s="82" t="str">
        <f aca="false">P10!$H9</f>
        <v>N</v>
      </c>
      <c r="AZ8" s="82" t="str">
        <f aca="false">P11!$H9</f>
        <v>N</v>
      </c>
      <c r="BA8" s="82" t="str">
        <f aca="false">P12!$H9</f>
        <v>N</v>
      </c>
      <c r="BB8" s="82" t="str">
        <f aca="false">P13!$H9</f>
        <v>N</v>
      </c>
      <c r="BC8" s="82" t="str">
        <f aca="false">P14!$H9</f>
        <v>N</v>
      </c>
      <c r="BD8" s="82" t="str">
        <f aca="false">P15!$H9</f>
        <v>N</v>
      </c>
      <c r="BE8" s="82" t="str">
        <f aca="false">P16!$H9</f>
        <v>N</v>
      </c>
      <c r="BF8" s="82" t="str">
        <f aca="false">P17!$H9</f>
        <v>N</v>
      </c>
      <c r="BG8" s="82" t="str">
        <f aca="false">P18!$H9</f>
        <v>N</v>
      </c>
      <c r="BH8" s="82" t="str">
        <f aca="false">P19!$H9</f>
        <v>N</v>
      </c>
      <c r="BI8" s="82" t="str">
        <f aca="false">P20!$H9</f>
        <v>N</v>
      </c>
      <c r="BJ8" s="82" t="str">
        <f aca="false">P21!$H9</f>
        <v>N</v>
      </c>
      <c r="BK8" s="82" t="str">
        <f aca="false">P22!$H9</f>
        <v>N</v>
      </c>
      <c r="BL8" s="82" t="str">
        <f aca="false">P23!$H9</f>
        <v>N</v>
      </c>
      <c r="BM8" s="82" t="str">
        <f aca="false">P24!$H9</f>
        <v>N</v>
      </c>
      <c r="BN8" s="82" t="str">
        <f aca="false">P25!$H9</f>
        <v>N</v>
      </c>
      <c r="BO8" s="82" t="str">
        <f aca="false">P26!$H9</f>
        <v>N</v>
      </c>
      <c r="BP8" s="82" t="str">
        <f aca="false">P27!$H9</f>
        <v>N</v>
      </c>
      <c r="BQ8" s="82" t="str">
        <f aca="false">P28!$H9</f>
        <v>N</v>
      </c>
      <c r="BR8" s="82" t="str">
        <f aca="false">P29!$H9</f>
        <v>N</v>
      </c>
      <c r="BS8" s="82" t="str">
        <f aca="false">P30!$H9</f>
        <v>N</v>
      </c>
      <c r="BT8" s="77" t="n">
        <f aca="false">COUNTIF(AP8:BS8,"D")</f>
        <v>0</v>
      </c>
    </row>
    <row r="9" customFormat="false" ht="13" hidden="false" customHeight="false" outlineLevel="0" collapsed="false">
      <c r="A9" s="81" t="n">
        <v>1</v>
      </c>
      <c r="B9" s="82" t="str">
        <f aca="false">'Critères (modèle)'!$B10</f>
        <v>1.7</v>
      </c>
      <c r="C9" s="82" t="str">
        <f aca="false">'Critères (modèle)'!$A4</f>
        <v>IMAGES</v>
      </c>
      <c r="D9" s="82" t="str">
        <f aca="false">P01!$G10</f>
        <v>NT</v>
      </c>
      <c r="E9" s="82" t="str">
        <f aca="false">P02!$G10</f>
        <v>NT</v>
      </c>
      <c r="F9" s="82" t="str">
        <f aca="false">P03!$G10</f>
        <v>NT</v>
      </c>
      <c r="G9" s="82" t="str">
        <f aca="false">P04!$G10</f>
        <v>NT</v>
      </c>
      <c r="H9" s="82" t="str">
        <f aca="false">P05!$G10</f>
        <v>NT</v>
      </c>
      <c r="I9" s="82" t="str">
        <f aca="false">P06!$G10</f>
        <v>NT</v>
      </c>
      <c r="J9" s="82" t="str">
        <f aca="false">P07!$G10</f>
        <v>NT</v>
      </c>
      <c r="K9" s="82" t="str">
        <f aca="false">P08!$G10</f>
        <v>NT</v>
      </c>
      <c r="L9" s="82" t="str">
        <f aca="false">P09!$G10</f>
        <v>NT</v>
      </c>
      <c r="M9" s="82" t="str">
        <f aca="false">P10!$G10</f>
        <v>NT</v>
      </c>
      <c r="N9" s="82" t="str">
        <f aca="false">P11!$G10</f>
        <v>NT</v>
      </c>
      <c r="O9" s="82" t="str">
        <f aca="false">P12!$G10</f>
        <v>NT</v>
      </c>
      <c r="P9" s="82" t="str">
        <f aca="false">P13!$G10</f>
        <v>NT</v>
      </c>
      <c r="Q9" s="82" t="str">
        <f aca="false">P14!$G10</f>
        <v>NT</v>
      </c>
      <c r="R9" s="82" t="str">
        <f aca="false">P15!$G10</f>
        <v>NT</v>
      </c>
      <c r="S9" s="82" t="str">
        <f aca="false">P16!$G10</f>
        <v>NT</v>
      </c>
      <c r="T9" s="82" t="str">
        <f aca="false">P17!$G10</f>
        <v>NT</v>
      </c>
      <c r="U9" s="82" t="str">
        <f aca="false">P18!$G10</f>
        <v>NT</v>
      </c>
      <c r="V9" s="82" t="str">
        <f aca="false">P19!$G10</f>
        <v>NT</v>
      </c>
      <c r="W9" s="82" t="str">
        <f aca="false">P20!$G10</f>
        <v>NT</v>
      </c>
      <c r="X9" s="82" t="str">
        <f aca="false">P21!$G10</f>
        <v>NT</v>
      </c>
      <c r="Y9" s="82" t="str">
        <f aca="false">P22!$G10</f>
        <v>NT</v>
      </c>
      <c r="Z9" s="82" t="str">
        <f aca="false">P23!$G10</f>
        <v>NT</v>
      </c>
      <c r="AA9" s="82" t="str">
        <f aca="false">P24!$G10</f>
        <v>NT</v>
      </c>
      <c r="AB9" s="82" t="str">
        <f aca="false">P25!$G10</f>
        <v>NT</v>
      </c>
      <c r="AC9" s="82" t="str">
        <f aca="false">P26!$G10</f>
        <v>NT</v>
      </c>
      <c r="AD9" s="82" t="str">
        <f aca="false">P27!$G10</f>
        <v>NT</v>
      </c>
      <c r="AE9" s="82" t="str">
        <f aca="false">P28!$G10</f>
        <v>NT</v>
      </c>
      <c r="AF9" s="82" t="str">
        <f aca="false">P29!$G10</f>
        <v>NT</v>
      </c>
      <c r="AG9" s="82" t="str">
        <f aca="false">P30!$G10</f>
        <v>NT</v>
      </c>
      <c r="AH9" s="83" t="n">
        <f aca="false">COUNTIF(D9:AG9,"C")</f>
        <v>0</v>
      </c>
      <c r="AI9" s="83" t="n">
        <f aca="false">COUNTIF(D9:AG9,"NC")</f>
        <v>0</v>
      </c>
      <c r="AJ9" s="83" t="n">
        <f aca="false">COUNTIF(D9:AG9,"NA")</f>
        <v>0</v>
      </c>
      <c r="AK9" s="83" t="n">
        <f aca="false">COUNTIF(D9:AG9,"NT")</f>
        <v>30</v>
      </c>
      <c r="AL9" s="82" t="str">
        <f aca="false">IF(AI9&gt;0,"NC",IF(AH9&gt;0,"C",IF(AK9&gt;0,"NT","NA")))</f>
        <v>NT</v>
      </c>
      <c r="AM9" s="81" t="n">
        <v>1</v>
      </c>
      <c r="AN9" s="82" t="str">
        <f aca="false">'Critères (modèle)'!$B10</f>
        <v>1.7</v>
      </c>
      <c r="AO9" s="82" t="str">
        <f aca="false">'Critères (modèle)'!$A4</f>
        <v>IMAGES</v>
      </c>
      <c r="AP9" s="82" t="str">
        <f aca="false">P01!$H10</f>
        <v>N</v>
      </c>
      <c r="AQ9" s="82" t="str">
        <f aca="false">P02!$H10</f>
        <v>N</v>
      </c>
      <c r="AR9" s="82" t="str">
        <f aca="false">P03!$H10</f>
        <v>N</v>
      </c>
      <c r="AS9" s="82" t="str">
        <f aca="false">P04!$H10</f>
        <v>N</v>
      </c>
      <c r="AT9" s="82" t="str">
        <f aca="false">P05!$H10</f>
        <v>N</v>
      </c>
      <c r="AU9" s="82" t="str">
        <f aca="false">P06!$H10</f>
        <v>N</v>
      </c>
      <c r="AV9" s="82" t="str">
        <f aca="false">P07!$H10</f>
        <v>N</v>
      </c>
      <c r="AW9" s="82" t="str">
        <f aca="false">P08!$H10</f>
        <v>N</v>
      </c>
      <c r="AX9" s="82" t="str">
        <f aca="false">P09!$H10</f>
        <v>N</v>
      </c>
      <c r="AY9" s="82" t="str">
        <f aca="false">P10!$H10</f>
        <v>N</v>
      </c>
      <c r="AZ9" s="82" t="str">
        <f aca="false">P11!$H10</f>
        <v>N</v>
      </c>
      <c r="BA9" s="82" t="str">
        <f aca="false">P12!$H10</f>
        <v>N</v>
      </c>
      <c r="BB9" s="82" t="str">
        <f aca="false">P13!$H10</f>
        <v>N</v>
      </c>
      <c r="BC9" s="82" t="str">
        <f aca="false">P14!$H10</f>
        <v>N</v>
      </c>
      <c r="BD9" s="82" t="str">
        <f aca="false">P15!$H10</f>
        <v>N</v>
      </c>
      <c r="BE9" s="82" t="str">
        <f aca="false">P16!$H10</f>
        <v>N</v>
      </c>
      <c r="BF9" s="82" t="str">
        <f aca="false">P17!$H10</f>
        <v>N</v>
      </c>
      <c r="BG9" s="82" t="str">
        <f aca="false">P18!$H10</f>
        <v>N</v>
      </c>
      <c r="BH9" s="82" t="str">
        <f aca="false">P19!$H10</f>
        <v>N</v>
      </c>
      <c r="BI9" s="82" t="str">
        <f aca="false">P20!$H10</f>
        <v>N</v>
      </c>
      <c r="BJ9" s="82" t="str">
        <f aca="false">P21!$H10</f>
        <v>N</v>
      </c>
      <c r="BK9" s="82" t="str">
        <f aca="false">P22!$H10</f>
        <v>N</v>
      </c>
      <c r="BL9" s="82" t="str">
        <f aca="false">P23!$H10</f>
        <v>N</v>
      </c>
      <c r="BM9" s="82" t="str">
        <f aca="false">P24!$H10</f>
        <v>N</v>
      </c>
      <c r="BN9" s="82" t="str">
        <f aca="false">P25!$H10</f>
        <v>N</v>
      </c>
      <c r="BO9" s="82" t="str">
        <f aca="false">P26!$H10</f>
        <v>N</v>
      </c>
      <c r="BP9" s="82" t="str">
        <f aca="false">P27!$H10</f>
        <v>N</v>
      </c>
      <c r="BQ9" s="82" t="str">
        <f aca="false">P28!$H10</f>
        <v>N</v>
      </c>
      <c r="BR9" s="82" t="str">
        <f aca="false">P29!$H10</f>
        <v>N</v>
      </c>
      <c r="BS9" s="82" t="str">
        <f aca="false">P30!$H10</f>
        <v>N</v>
      </c>
      <c r="BT9" s="77" t="n">
        <f aca="false">COUNTIF(AP9:BS9,"D")</f>
        <v>0</v>
      </c>
    </row>
    <row r="10" customFormat="false" ht="13" hidden="false" customHeight="false" outlineLevel="0" collapsed="false">
      <c r="A10" s="81" t="n">
        <v>1</v>
      </c>
      <c r="B10" s="82" t="str">
        <f aca="false">'Critères (modèle)'!$B11</f>
        <v>1.8</v>
      </c>
      <c r="C10" s="82" t="str">
        <f aca="false">'Critères (modèle)'!$A4</f>
        <v>IMAGES</v>
      </c>
      <c r="D10" s="82" t="str">
        <f aca="false">P01!$G11</f>
        <v>NT</v>
      </c>
      <c r="E10" s="82" t="str">
        <f aca="false">P02!$G11</f>
        <v>NT</v>
      </c>
      <c r="F10" s="82" t="str">
        <f aca="false">P03!$G11</f>
        <v>NT</v>
      </c>
      <c r="G10" s="82" t="str">
        <f aca="false">P04!$G11</f>
        <v>NT</v>
      </c>
      <c r="H10" s="82" t="str">
        <f aca="false">P05!$G11</f>
        <v>NT</v>
      </c>
      <c r="I10" s="82" t="str">
        <f aca="false">P06!$G11</f>
        <v>NT</v>
      </c>
      <c r="J10" s="82" t="str">
        <f aca="false">P07!$G11</f>
        <v>NT</v>
      </c>
      <c r="K10" s="82" t="str">
        <f aca="false">P08!$G11</f>
        <v>NT</v>
      </c>
      <c r="L10" s="82" t="str">
        <f aca="false">P09!$G11</f>
        <v>NT</v>
      </c>
      <c r="M10" s="82" t="str">
        <f aca="false">P10!$G11</f>
        <v>NT</v>
      </c>
      <c r="N10" s="82" t="str">
        <f aca="false">P11!$G11</f>
        <v>NT</v>
      </c>
      <c r="O10" s="82" t="str">
        <f aca="false">P12!$G11</f>
        <v>NT</v>
      </c>
      <c r="P10" s="82" t="str">
        <f aca="false">P13!$G11</f>
        <v>NT</v>
      </c>
      <c r="Q10" s="82" t="str">
        <f aca="false">P14!$G11</f>
        <v>NT</v>
      </c>
      <c r="R10" s="82" t="str">
        <f aca="false">P15!$G11</f>
        <v>NT</v>
      </c>
      <c r="S10" s="82" t="str">
        <f aca="false">P16!$G11</f>
        <v>NT</v>
      </c>
      <c r="T10" s="82" t="str">
        <f aca="false">P17!$G11</f>
        <v>NT</v>
      </c>
      <c r="U10" s="82" t="str">
        <f aca="false">P18!$G11</f>
        <v>NT</v>
      </c>
      <c r="V10" s="82" t="str">
        <f aca="false">P19!$G11</f>
        <v>NT</v>
      </c>
      <c r="W10" s="82" t="str">
        <f aca="false">P20!$G11</f>
        <v>NT</v>
      </c>
      <c r="X10" s="82" t="str">
        <f aca="false">P21!$G11</f>
        <v>NT</v>
      </c>
      <c r="Y10" s="82" t="str">
        <f aca="false">P22!$G11</f>
        <v>NT</v>
      </c>
      <c r="Z10" s="82" t="str">
        <f aca="false">P23!$G11</f>
        <v>NT</v>
      </c>
      <c r="AA10" s="82" t="str">
        <f aca="false">P24!$G11</f>
        <v>NT</v>
      </c>
      <c r="AB10" s="82" t="str">
        <f aca="false">P25!$G11</f>
        <v>NT</v>
      </c>
      <c r="AC10" s="82" t="str">
        <f aca="false">P26!$G11</f>
        <v>NT</v>
      </c>
      <c r="AD10" s="82" t="str">
        <f aca="false">P27!$G11</f>
        <v>NT</v>
      </c>
      <c r="AE10" s="82" t="str">
        <f aca="false">P28!$G11</f>
        <v>NT</v>
      </c>
      <c r="AF10" s="82" t="str">
        <f aca="false">P29!$G11</f>
        <v>NT</v>
      </c>
      <c r="AG10" s="82" t="str">
        <f aca="false">P30!$G11</f>
        <v>NT</v>
      </c>
      <c r="AH10" s="83" t="n">
        <f aca="false">COUNTIF(D10:AG10,"C")</f>
        <v>0</v>
      </c>
      <c r="AI10" s="83" t="n">
        <f aca="false">COUNTIF(D10:AG10,"NC")</f>
        <v>0</v>
      </c>
      <c r="AJ10" s="83" t="n">
        <f aca="false">COUNTIF(D10:AG10,"NA")</f>
        <v>0</v>
      </c>
      <c r="AK10" s="83" t="n">
        <f aca="false">COUNTIF(D10:AG10,"NT")</f>
        <v>30</v>
      </c>
      <c r="AL10" s="82" t="str">
        <f aca="false">IF(AI10&gt;0,"NC",IF(AH10&gt;0,"C",IF(AK10&gt;0,"NT","NA")))</f>
        <v>NT</v>
      </c>
      <c r="AM10" s="81" t="n">
        <v>1</v>
      </c>
      <c r="AN10" s="82" t="str">
        <f aca="false">'Critères (modèle)'!$B11</f>
        <v>1.8</v>
      </c>
      <c r="AO10" s="82" t="str">
        <f aca="false">'Critères (modèle)'!$A4</f>
        <v>IMAGES</v>
      </c>
      <c r="AP10" s="82" t="str">
        <f aca="false">P01!$H11</f>
        <v>N</v>
      </c>
      <c r="AQ10" s="82" t="str">
        <f aca="false">P02!$H11</f>
        <v>N</v>
      </c>
      <c r="AR10" s="82" t="str">
        <f aca="false">P03!$H11</f>
        <v>N</v>
      </c>
      <c r="AS10" s="82" t="str">
        <f aca="false">P04!$H11</f>
        <v>N</v>
      </c>
      <c r="AT10" s="82" t="str">
        <f aca="false">P05!$H11</f>
        <v>N</v>
      </c>
      <c r="AU10" s="82" t="str">
        <f aca="false">P06!$H11</f>
        <v>N</v>
      </c>
      <c r="AV10" s="82" t="str">
        <f aca="false">P07!$H11</f>
        <v>N</v>
      </c>
      <c r="AW10" s="82" t="str">
        <f aca="false">P08!$H11</f>
        <v>N</v>
      </c>
      <c r="AX10" s="82" t="str">
        <f aca="false">P09!$H11</f>
        <v>N</v>
      </c>
      <c r="AY10" s="82" t="str">
        <f aca="false">P10!$H11</f>
        <v>N</v>
      </c>
      <c r="AZ10" s="82" t="str">
        <f aca="false">P11!$H11</f>
        <v>N</v>
      </c>
      <c r="BA10" s="82" t="str">
        <f aca="false">P12!$H11</f>
        <v>N</v>
      </c>
      <c r="BB10" s="82" t="str">
        <f aca="false">P13!$H11</f>
        <v>N</v>
      </c>
      <c r="BC10" s="82" t="str">
        <f aca="false">P14!$H11</f>
        <v>N</v>
      </c>
      <c r="BD10" s="82" t="str">
        <f aca="false">P15!$H11</f>
        <v>N</v>
      </c>
      <c r="BE10" s="82" t="str">
        <f aca="false">P16!$H11</f>
        <v>N</v>
      </c>
      <c r="BF10" s="82" t="str">
        <f aca="false">P17!$H11</f>
        <v>N</v>
      </c>
      <c r="BG10" s="82" t="str">
        <f aca="false">P18!$H11</f>
        <v>N</v>
      </c>
      <c r="BH10" s="82" t="str">
        <f aca="false">P19!$H11</f>
        <v>N</v>
      </c>
      <c r="BI10" s="82" t="str">
        <f aca="false">P20!$H11</f>
        <v>N</v>
      </c>
      <c r="BJ10" s="82" t="str">
        <f aca="false">P21!$H11</f>
        <v>N</v>
      </c>
      <c r="BK10" s="82" t="str">
        <f aca="false">P22!$H11</f>
        <v>N</v>
      </c>
      <c r="BL10" s="82" t="str">
        <f aca="false">P23!$H11</f>
        <v>N</v>
      </c>
      <c r="BM10" s="82" t="str">
        <f aca="false">P24!$H11</f>
        <v>N</v>
      </c>
      <c r="BN10" s="82" t="str">
        <f aca="false">P25!$H11</f>
        <v>N</v>
      </c>
      <c r="BO10" s="82" t="str">
        <f aca="false">P26!$H11</f>
        <v>N</v>
      </c>
      <c r="BP10" s="82" t="str">
        <f aca="false">P27!$H11</f>
        <v>N</v>
      </c>
      <c r="BQ10" s="82" t="str">
        <f aca="false">P28!$H11</f>
        <v>N</v>
      </c>
      <c r="BR10" s="82" t="str">
        <f aca="false">P29!$H11</f>
        <v>N</v>
      </c>
      <c r="BS10" s="82" t="str">
        <f aca="false">P30!$H11</f>
        <v>N</v>
      </c>
      <c r="BT10" s="77" t="n">
        <f aca="false">COUNTIF(AP10:BS10,"D")</f>
        <v>0</v>
      </c>
    </row>
    <row r="11" customFormat="false" ht="13" hidden="false" customHeight="false" outlineLevel="0" collapsed="false">
      <c r="A11" s="81" t="n">
        <v>1</v>
      </c>
      <c r="B11" s="82" t="str">
        <f aca="false">'Critères (modèle)'!$B12</f>
        <v>1.9</v>
      </c>
      <c r="C11" s="82" t="str">
        <f aca="false">'Critères (modèle)'!$A4</f>
        <v>IMAGES</v>
      </c>
      <c r="D11" s="82" t="str">
        <f aca="false">P01!$G12</f>
        <v>NT</v>
      </c>
      <c r="E11" s="82" t="str">
        <f aca="false">P02!$G12</f>
        <v>NT</v>
      </c>
      <c r="F11" s="82" t="str">
        <f aca="false">P03!$G12</f>
        <v>NT</v>
      </c>
      <c r="G11" s="82" t="str">
        <f aca="false">P04!$G12</f>
        <v>NT</v>
      </c>
      <c r="H11" s="82" t="str">
        <f aca="false">P05!$G12</f>
        <v>NT</v>
      </c>
      <c r="I11" s="82" t="str">
        <f aca="false">P06!$G12</f>
        <v>NT</v>
      </c>
      <c r="J11" s="82" t="str">
        <f aca="false">P07!$G12</f>
        <v>NT</v>
      </c>
      <c r="K11" s="82" t="str">
        <f aca="false">P08!$G12</f>
        <v>NT</v>
      </c>
      <c r="L11" s="82" t="str">
        <f aca="false">P09!$G12</f>
        <v>NT</v>
      </c>
      <c r="M11" s="82" t="str">
        <f aca="false">P10!$G12</f>
        <v>NT</v>
      </c>
      <c r="N11" s="82" t="str">
        <f aca="false">P11!$G12</f>
        <v>NT</v>
      </c>
      <c r="O11" s="82" t="str">
        <f aca="false">P12!$G12</f>
        <v>NT</v>
      </c>
      <c r="P11" s="82" t="str">
        <f aca="false">P13!$G12</f>
        <v>NT</v>
      </c>
      <c r="Q11" s="82" t="str">
        <f aca="false">P14!$G12</f>
        <v>NT</v>
      </c>
      <c r="R11" s="82" t="str">
        <f aca="false">P15!$G12</f>
        <v>NT</v>
      </c>
      <c r="S11" s="82" t="str">
        <f aca="false">P16!$G12</f>
        <v>NT</v>
      </c>
      <c r="T11" s="82" t="str">
        <f aca="false">P17!$G12</f>
        <v>NT</v>
      </c>
      <c r="U11" s="82" t="str">
        <f aca="false">P18!$G12</f>
        <v>NT</v>
      </c>
      <c r="V11" s="82" t="str">
        <f aca="false">P19!$G12</f>
        <v>NT</v>
      </c>
      <c r="W11" s="82" t="str">
        <f aca="false">P20!$G12</f>
        <v>NT</v>
      </c>
      <c r="X11" s="82" t="str">
        <f aca="false">P21!$G12</f>
        <v>NT</v>
      </c>
      <c r="Y11" s="82" t="str">
        <f aca="false">P22!$G12</f>
        <v>NT</v>
      </c>
      <c r="Z11" s="82" t="str">
        <f aca="false">P23!$G12</f>
        <v>NT</v>
      </c>
      <c r="AA11" s="82" t="str">
        <f aca="false">P24!$G12</f>
        <v>NT</v>
      </c>
      <c r="AB11" s="82" t="str">
        <f aca="false">P25!$G12</f>
        <v>NT</v>
      </c>
      <c r="AC11" s="82" t="str">
        <f aca="false">P26!$G12</f>
        <v>NT</v>
      </c>
      <c r="AD11" s="82" t="str">
        <f aca="false">P27!$G12</f>
        <v>NT</v>
      </c>
      <c r="AE11" s="82" t="str">
        <f aca="false">P28!$G12</f>
        <v>NT</v>
      </c>
      <c r="AF11" s="82" t="str">
        <f aca="false">P29!$G12</f>
        <v>NT</v>
      </c>
      <c r="AG11" s="82" t="str">
        <f aca="false">P30!$G12</f>
        <v>NT</v>
      </c>
      <c r="AH11" s="83" t="n">
        <f aca="false">COUNTIF(D11:AG11,"C")</f>
        <v>0</v>
      </c>
      <c r="AI11" s="83" t="n">
        <f aca="false">COUNTIF(D11:AG11,"NC")</f>
        <v>0</v>
      </c>
      <c r="AJ11" s="83" t="n">
        <f aca="false">COUNTIF(D11:AG11,"NA")</f>
        <v>0</v>
      </c>
      <c r="AK11" s="83" t="n">
        <f aca="false">COUNTIF(D11:AG11,"NT")</f>
        <v>30</v>
      </c>
      <c r="AL11" s="82" t="str">
        <f aca="false">IF(AI11&gt;0,"NC",IF(AH11&gt;0,"C",IF(AK11&gt;0,"NT","NA")))</f>
        <v>NT</v>
      </c>
      <c r="AM11" s="81" t="n">
        <v>1</v>
      </c>
      <c r="AN11" s="82" t="str">
        <f aca="false">'Critères (modèle)'!$B12</f>
        <v>1.9</v>
      </c>
      <c r="AO11" s="82" t="str">
        <f aca="false">'Critères (modèle)'!$A4</f>
        <v>IMAGES</v>
      </c>
      <c r="AP11" s="82" t="str">
        <f aca="false">P01!$H12</f>
        <v>N</v>
      </c>
      <c r="AQ11" s="82" t="str">
        <f aca="false">P02!$H12</f>
        <v>N</v>
      </c>
      <c r="AR11" s="82" t="str">
        <f aca="false">P03!$H12</f>
        <v>N</v>
      </c>
      <c r="AS11" s="82" t="str">
        <f aca="false">P04!$H12</f>
        <v>N</v>
      </c>
      <c r="AT11" s="82" t="str">
        <f aca="false">P05!$H12</f>
        <v>N</v>
      </c>
      <c r="AU11" s="82" t="str">
        <f aca="false">P06!$H12</f>
        <v>N</v>
      </c>
      <c r="AV11" s="82" t="str">
        <f aca="false">P07!$H12</f>
        <v>N</v>
      </c>
      <c r="AW11" s="82" t="str">
        <f aca="false">P08!$H12</f>
        <v>N</v>
      </c>
      <c r="AX11" s="82" t="str">
        <f aca="false">P09!$H12</f>
        <v>N</v>
      </c>
      <c r="AY11" s="82" t="str">
        <f aca="false">P10!$H12</f>
        <v>N</v>
      </c>
      <c r="AZ11" s="82" t="str">
        <f aca="false">P11!$H12</f>
        <v>N</v>
      </c>
      <c r="BA11" s="82" t="str">
        <f aca="false">P12!$H12</f>
        <v>N</v>
      </c>
      <c r="BB11" s="82" t="str">
        <f aca="false">P13!$H12</f>
        <v>N</v>
      </c>
      <c r="BC11" s="82" t="str">
        <f aca="false">P14!$H12</f>
        <v>N</v>
      </c>
      <c r="BD11" s="82" t="str">
        <f aca="false">P15!$H12</f>
        <v>N</v>
      </c>
      <c r="BE11" s="82" t="str">
        <f aca="false">P16!$H12</f>
        <v>N</v>
      </c>
      <c r="BF11" s="82" t="str">
        <f aca="false">P17!$H12</f>
        <v>N</v>
      </c>
      <c r="BG11" s="82" t="str">
        <f aca="false">P18!$H12</f>
        <v>N</v>
      </c>
      <c r="BH11" s="82" t="str">
        <f aca="false">P19!$H12</f>
        <v>N</v>
      </c>
      <c r="BI11" s="82" t="str">
        <f aca="false">P20!$H12</f>
        <v>N</v>
      </c>
      <c r="BJ11" s="82" t="str">
        <f aca="false">P21!$H12</f>
        <v>N</v>
      </c>
      <c r="BK11" s="82" t="str">
        <f aca="false">P22!$H12</f>
        <v>N</v>
      </c>
      <c r="BL11" s="82" t="str">
        <f aca="false">P23!$H12</f>
        <v>N</v>
      </c>
      <c r="BM11" s="82" t="str">
        <f aca="false">P24!$H12</f>
        <v>N</v>
      </c>
      <c r="BN11" s="82" t="str">
        <f aca="false">P25!$H12</f>
        <v>N</v>
      </c>
      <c r="BO11" s="82" t="str">
        <f aca="false">P26!$H12</f>
        <v>N</v>
      </c>
      <c r="BP11" s="82" t="str">
        <f aca="false">P27!$H12</f>
        <v>N</v>
      </c>
      <c r="BQ11" s="82" t="str">
        <f aca="false">P28!$H12</f>
        <v>N</v>
      </c>
      <c r="BR11" s="82" t="str">
        <f aca="false">P29!$H12</f>
        <v>N</v>
      </c>
      <c r="BS11" s="82" t="str">
        <f aca="false">P30!$H12</f>
        <v>N</v>
      </c>
      <c r="BT11" s="77" t="n">
        <f aca="false">COUNTIF(AP11:BS11,"D")</f>
        <v>0</v>
      </c>
    </row>
    <row r="12" customFormat="false" ht="13" hidden="false" customHeight="false" outlineLevel="0" collapsed="false">
      <c r="A12" s="84"/>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6" t="n">
        <f aca="false">SUM(AH3:AH11)</f>
        <v>0</v>
      </c>
      <c r="AI12" s="86" t="n">
        <f aca="false">SUM(AI3:AI11)</f>
        <v>0</v>
      </c>
      <c r="AJ12" s="86" t="n">
        <f aca="false">SUM(AJ3:AJ11)</f>
        <v>0</v>
      </c>
      <c r="AK12" s="86" t="n">
        <f aca="false">SUM(AK3:AK11)</f>
        <v>270</v>
      </c>
      <c r="AL12" s="82"/>
      <c r="AM12" s="84"/>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6" t="n">
        <f aca="false">SUM(BT1:BT11)</f>
        <v>0</v>
      </c>
    </row>
    <row r="13" customFormat="false" ht="13" hidden="false" customHeight="false" outlineLevel="0" collapsed="false">
      <c r="A13" s="81" t="n">
        <v>2</v>
      </c>
      <c r="B13" s="82" t="str">
        <f aca="false">'Critères (modèle)'!$B13</f>
        <v>2.1</v>
      </c>
      <c r="C13" s="82" t="str">
        <f aca="false">'Critères (modèle)'!$A13</f>
        <v>CADRES</v>
      </c>
      <c r="D13" s="82" t="str">
        <f aca="false">P01!$G13</f>
        <v>NT</v>
      </c>
      <c r="E13" s="82" t="str">
        <f aca="false">P02!$G13</f>
        <v>NT</v>
      </c>
      <c r="F13" s="82" t="str">
        <f aca="false">P03!$G13</f>
        <v>NT</v>
      </c>
      <c r="G13" s="82" t="str">
        <f aca="false">P04!$G13</f>
        <v>NT</v>
      </c>
      <c r="H13" s="82" t="str">
        <f aca="false">P05!$G13</f>
        <v>NT</v>
      </c>
      <c r="I13" s="82" t="str">
        <f aca="false">P06!$G13</f>
        <v>NT</v>
      </c>
      <c r="J13" s="82" t="str">
        <f aca="false">P07!$G13</f>
        <v>NT</v>
      </c>
      <c r="K13" s="82" t="str">
        <f aca="false">P08!$G13</f>
        <v>NT</v>
      </c>
      <c r="L13" s="82" t="str">
        <f aca="false">P09!$G13</f>
        <v>NT</v>
      </c>
      <c r="M13" s="82" t="str">
        <f aca="false">P10!$G13</f>
        <v>NT</v>
      </c>
      <c r="N13" s="82" t="str">
        <f aca="false">P11!$G13</f>
        <v>NT</v>
      </c>
      <c r="O13" s="82" t="str">
        <f aca="false">P12!$G13</f>
        <v>NT</v>
      </c>
      <c r="P13" s="82" t="str">
        <f aca="false">P13!$G13</f>
        <v>NT</v>
      </c>
      <c r="Q13" s="82" t="str">
        <f aca="false">P14!$G13</f>
        <v>NT</v>
      </c>
      <c r="R13" s="82" t="str">
        <f aca="false">P15!$G13</f>
        <v>NT</v>
      </c>
      <c r="S13" s="82" t="str">
        <f aca="false">P16!$G13</f>
        <v>NT</v>
      </c>
      <c r="T13" s="82" t="str">
        <f aca="false">P17!$G13</f>
        <v>NT</v>
      </c>
      <c r="U13" s="82" t="str">
        <f aca="false">P18!$G13</f>
        <v>NT</v>
      </c>
      <c r="V13" s="82" t="str">
        <f aca="false">P19!$G13</f>
        <v>NT</v>
      </c>
      <c r="W13" s="82" t="str">
        <f aca="false">P20!$G13</f>
        <v>NT</v>
      </c>
      <c r="X13" s="82" t="str">
        <f aca="false">P21!$G13</f>
        <v>NT</v>
      </c>
      <c r="Y13" s="82" t="str">
        <f aca="false">P22!$G13</f>
        <v>NT</v>
      </c>
      <c r="Z13" s="82" t="str">
        <f aca="false">P23!$G13</f>
        <v>NT</v>
      </c>
      <c r="AA13" s="82" t="str">
        <f aca="false">P24!$G13</f>
        <v>NT</v>
      </c>
      <c r="AB13" s="82" t="str">
        <f aca="false">P25!$G13</f>
        <v>NT</v>
      </c>
      <c r="AC13" s="82" t="str">
        <f aca="false">P26!$G13</f>
        <v>NT</v>
      </c>
      <c r="AD13" s="82" t="str">
        <f aca="false">P27!$G13</f>
        <v>NT</v>
      </c>
      <c r="AE13" s="82" t="str">
        <f aca="false">P28!$G13</f>
        <v>NT</v>
      </c>
      <c r="AF13" s="82" t="str">
        <f aca="false">P29!$G13</f>
        <v>NT</v>
      </c>
      <c r="AG13" s="82" t="str">
        <f aca="false">P30!$G13</f>
        <v>NT</v>
      </c>
      <c r="AH13" s="83" t="n">
        <f aca="false">COUNTIF(D13:AG13,"C")</f>
        <v>0</v>
      </c>
      <c r="AI13" s="83" t="n">
        <f aca="false">COUNTIF(D13:AG13,"NC")</f>
        <v>0</v>
      </c>
      <c r="AJ13" s="83" t="n">
        <f aca="false">COUNTIF(D13:AG13,"NA")</f>
        <v>0</v>
      </c>
      <c r="AK13" s="83" t="n">
        <f aca="false">COUNTIF(D13:AG13,"NT")</f>
        <v>30</v>
      </c>
      <c r="AL13" s="82" t="str">
        <f aca="false">IF(AI13&gt;0,"NC",IF(AH13&gt;0,"C",IF(AK13&gt;0,"NT","NA")))</f>
        <v>NT</v>
      </c>
      <c r="AM13" s="81" t="n">
        <v>2</v>
      </c>
      <c r="AN13" s="82" t="str">
        <f aca="false">'Critères (modèle)'!$B13</f>
        <v>2.1</v>
      </c>
      <c r="AO13" s="82" t="str">
        <f aca="false">'Critères (modèle)'!$A13</f>
        <v>CADRES</v>
      </c>
      <c r="AP13" s="82" t="str">
        <f aca="false">P01!$H13</f>
        <v>N</v>
      </c>
      <c r="AQ13" s="82" t="str">
        <f aca="false">P02!$H13</f>
        <v>N</v>
      </c>
      <c r="AR13" s="82" t="str">
        <f aca="false">P03!$H13</f>
        <v>N</v>
      </c>
      <c r="AS13" s="82" t="str">
        <f aca="false">P04!$H13</f>
        <v>N</v>
      </c>
      <c r="AT13" s="82" t="str">
        <f aca="false">P05!$H13</f>
        <v>N</v>
      </c>
      <c r="AU13" s="82" t="str">
        <f aca="false">P06!$H13</f>
        <v>N</v>
      </c>
      <c r="AV13" s="82" t="str">
        <f aca="false">P07!$H13</f>
        <v>N</v>
      </c>
      <c r="AW13" s="82" t="str">
        <f aca="false">P08!$H13</f>
        <v>N</v>
      </c>
      <c r="AX13" s="82" t="str">
        <f aca="false">P09!$H13</f>
        <v>N</v>
      </c>
      <c r="AY13" s="82" t="str">
        <f aca="false">P10!$H13</f>
        <v>N</v>
      </c>
      <c r="AZ13" s="82" t="str">
        <f aca="false">P11!$H13</f>
        <v>N</v>
      </c>
      <c r="BA13" s="82" t="str">
        <f aca="false">P12!$H13</f>
        <v>N</v>
      </c>
      <c r="BB13" s="82" t="str">
        <f aca="false">P13!$H13</f>
        <v>N</v>
      </c>
      <c r="BC13" s="82" t="str">
        <f aca="false">P14!$H13</f>
        <v>N</v>
      </c>
      <c r="BD13" s="82" t="str">
        <f aca="false">P15!$H13</f>
        <v>N</v>
      </c>
      <c r="BE13" s="82" t="str">
        <f aca="false">P16!$H13</f>
        <v>N</v>
      </c>
      <c r="BF13" s="82" t="str">
        <f aca="false">P17!$H13</f>
        <v>N</v>
      </c>
      <c r="BG13" s="82" t="str">
        <f aca="false">P18!$H13</f>
        <v>N</v>
      </c>
      <c r="BH13" s="82" t="str">
        <f aca="false">P19!$H13</f>
        <v>N</v>
      </c>
      <c r="BI13" s="82" t="str">
        <f aca="false">P20!$H13</f>
        <v>N</v>
      </c>
      <c r="BJ13" s="82" t="str">
        <f aca="false">P21!$H13</f>
        <v>N</v>
      </c>
      <c r="BK13" s="82" t="str">
        <f aca="false">P22!$H13</f>
        <v>N</v>
      </c>
      <c r="BL13" s="82" t="str">
        <f aca="false">P23!$H13</f>
        <v>N</v>
      </c>
      <c r="BM13" s="82" t="str">
        <f aca="false">P24!$H13</f>
        <v>N</v>
      </c>
      <c r="BN13" s="82" t="str">
        <f aca="false">P25!$H13</f>
        <v>N</v>
      </c>
      <c r="BO13" s="82" t="str">
        <f aca="false">P26!$H13</f>
        <v>N</v>
      </c>
      <c r="BP13" s="82" t="str">
        <f aca="false">P27!$H13</f>
        <v>N</v>
      </c>
      <c r="BQ13" s="82" t="str">
        <f aca="false">P28!$H13</f>
        <v>N</v>
      </c>
      <c r="BR13" s="82" t="str">
        <f aca="false">P29!$H13</f>
        <v>N</v>
      </c>
      <c r="BS13" s="82" t="str">
        <f aca="false">P30!$H13</f>
        <v>N</v>
      </c>
      <c r="BT13" s="77" t="n">
        <f aca="false">COUNTIF(AP13:BS13,"D")</f>
        <v>0</v>
      </c>
    </row>
    <row r="14" customFormat="false" ht="13" hidden="false" customHeight="false" outlineLevel="0" collapsed="false">
      <c r="A14" s="81" t="n">
        <v>2</v>
      </c>
      <c r="B14" s="82" t="str">
        <f aca="false">'Critères (modèle)'!$B14</f>
        <v>2.2</v>
      </c>
      <c r="C14" s="82" t="str">
        <f aca="false">'Critères (modèle)'!$A13</f>
        <v>CADRES</v>
      </c>
      <c r="D14" s="82" t="str">
        <f aca="false">P01!$G14</f>
        <v>NT</v>
      </c>
      <c r="E14" s="82" t="str">
        <f aca="false">P02!$G14</f>
        <v>NT</v>
      </c>
      <c r="F14" s="82" t="str">
        <f aca="false">P03!$G14</f>
        <v>NT</v>
      </c>
      <c r="G14" s="82" t="str">
        <f aca="false">P04!$G14</f>
        <v>NT</v>
      </c>
      <c r="H14" s="82" t="str">
        <f aca="false">P05!$G14</f>
        <v>NT</v>
      </c>
      <c r="I14" s="82" t="str">
        <f aca="false">P06!$G14</f>
        <v>NT</v>
      </c>
      <c r="J14" s="82" t="str">
        <f aca="false">P07!$G14</f>
        <v>NT</v>
      </c>
      <c r="K14" s="82" t="str">
        <f aca="false">P08!$G14</f>
        <v>NT</v>
      </c>
      <c r="L14" s="82" t="str">
        <f aca="false">P09!$G14</f>
        <v>NT</v>
      </c>
      <c r="M14" s="82" t="str">
        <f aca="false">P10!$G14</f>
        <v>NT</v>
      </c>
      <c r="N14" s="82" t="str">
        <f aca="false">P11!$G14</f>
        <v>NT</v>
      </c>
      <c r="O14" s="82" t="str">
        <f aca="false">P12!$G14</f>
        <v>NT</v>
      </c>
      <c r="P14" s="82" t="str">
        <f aca="false">P13!$G14</f>
        <v>NT</v>
      </c>
      <c r="Q14" s="82" t="str">
        <f aca="false">P14!$G14</f>
        <v>NT</v>
      </c>
      <c r="R14" s="82" t="str">
        <f aca="false">P15!$G14</f>
        <v>NT</v>
      </c>
      <c r="S14" s="82" t="str">
        <f aca="false">P16!$G14</f>
        <v>NT</v>
      </c>
      <c r="T14" s="82" t="str">
        <f aca="false">P17!$G14</f>
        <v>NT</v>
      </c>
      <c r="U14" s="82" t="str">
        <f aca="false">P18!$G14</f>
        <v>NT</v>
      </c>
      <c r="V14" s="82" t="str">
        <f aca="false">P19!$G14</f>
        <v>NT</v>
      </c>
      <c r="W14" s="82" t="str">
        <f aca="false">P20!$G14</f>
        <v>NT</v>
      </c>
      <c r="X14" s="82" t="str">
        <f aca="false">P21!$G14</f>
        <v>NT</v>
      </c>
      <c r="Y14" s="82" t="str">
        <f aca="false">P22!$G14</f>
        <v>NT</v>
      </c>
      <c r="Z14" s="82" t="str">
        <f aca="false">P23!$G14</f>
        <v>NT</v>
      </c>
      <c r="AA14" s="82" t="str">
        <f aca="false">P24!$G14</f>
        <v>NT</v>
      </c>
      <c r="AB14" s="82" t="str">
        <f aca="false">P25!$G14</f>
        <v>NT</v>
      </c>
      <c r="AC14" s="82" t="str">
        <f aca="false">P26!$G14</f>
        <v>NT</v>
      </c>
      <c r="AD14" s="82" t="str">
        <f aca="false">P27!$G14</f>
        <v>NT</v>
      </c>
      <c r="AE14" s="82" t="str">
        <f aca="false">P28!$G14</f>
        <v>NT</v>
      </c>
      <c r="AF14" s="82" t="str">
        <f aca="false">P29!$G14</f>
        <v>NT</v>
      </c>
      <c r="AG14" s="82" t="str">
        <f aca="false">P30!$G14</f>
        <v>NT</v>
      </c>
      <c r="AH14" s="83" t="n">
        <f aca="false">COUNTIF(D14:AG14,"C")</f>
        <v>0</v>
      </c>
      <c r="AI14" s="83" t="n">
        <f aca="false">COUNTIF(D14:AG14,"NC")</f>
        <v>0</v>
      </c>
      <c r="AJ14" s="83" t="n">
        <f aca="false">COUNTIF(D14:AG14,"NA")</f>
        <v>0</v>
      </c>
      <c r="AK14" s="83" t="n">
        <f aca="false">COUNTIF(D14:AG14,"NT")</f>
        <v>30</v>
      </c>
      <c r="AL14" s="82" t="str">
        <f aca="false">IF(AI14&gt;0,"NC",IF(AH14&gt;0,"C",IF(AK14&gt;0,"NT","NA")))</f>
        <v>NT</v>
      </c>
      <c r="AM14" s="81" t="n">
        <v>2</v>
      </c>
      <c r="AN14" s="82" t="str">
        <f aca="false">'Critères (modèle)'!$B14</f>
        <v>2.2</v>
      </c>
      <c r="AO14" s="82" t="str">
        <f aca="false">'Critères (modèle)'!$A13</f>
        <v>CADRES</v>
      </c>
      <c r="AP14" s="82" t="str">
        <f aca="false">P01!$H14</f>
        <v>N</v>
      </c>
      <c r="AQ14" s="82" t="str">
        <f aca="false">P02!$H14</f>
        <v>N</v>
      </c>
      <c r="AR14" s="82" t="str">
        <f aca="false">P03!$H14</f>
        <v>N</v>
      </c>
      <c r="AS14" s="82" t="str">
        <f aca="false">P04!$H14</f>
        <v>N</v>
      </c>
      <c r="AT14" s="82" t="str">
        <f aca="false">P05!$H14</f>
        <v>N</v>
      </c>
      <c r="AU14" s="82" t="str">
        <f aca="false">P06!$H14</f>
        <v>N</v>
      </c>
      <c r="AV14" s="82" t="str">
        <f aca="false">P07!$H14</f>
        <v>N</v>
      </c>
      <c r="AW14" s="82" t="str">
        <f aca="false">P08!$H14</f>
        <v>N</v>
      </c>
      <c r="AX14" s="82" t="str">
        <f aca="false">P09!$H14</f>
        <v>N</v>
      </c>
      <c r="AY14" s="82" t="str">
        <f aca="false">P10!$H14</f>
        <v>N</v>
      </c>
      <c r="AZ14" s="82" t="str">
        <f aca="false">P11!$H14</f>
        <v>N</v>
      </c>
      <c r="BA14" s="82" t="str">
        <f aca="false">P12!$H14</f>
        <v>N</v>
      </c>
      <c r="BB14" s="82" t="str">
        <f aca="false">P13!$H14</f>
        <v>N</v>
      </c>
      <c r="BC14" s="82" t="str">
        <f aca="false">P14!$H14</f>
        <v>N</v>
      </c>
      <c r="BD14" s="82" t="str">
        <f aca="false">P15!$H14</f>
        <v>N</v>
      </c>
      <c r="BE14" s="82" t="str">
        <f aca="false">P16!$H14</f>
        <v>N</v>
      </c>
      <c r="BF14" s="82" t="str">
        <f aca="false">P17!$H14</f>
        <v>N</v>
      </c>
      <c r="BG14" s="82" t="str">
        <f aca="false">P18!$H14</f>
        <v>N</v>
      </c>
      <c r="BH14" s="82" t="str">
        <f aca="false">P19!$H14</f>
        <v>N</v>
      </c>
      <c r="BI14" s="82" t="str">
        <f aca="false">P20!$H14</f>
        <v>N</v>
      </c>
      <c r="BJ14" s="82" t="str">
        <f aca="false">P21!$H14</f>
        <v>N</v>
      </c>
      <c r="BK14" s="82" t="str">
        <f aca="false">P22!$H14</f>
        <v>N</v>
      </c>
      <c r="BL14" s="82" t="str">
        <f aca="false">P23!$H14</f>
        <v>N</v>
      </c>
      <c r="BM14" s="82" t="str">
        <f aca="false">P24!$H14</f>
        <v>N</v>
      </c>
      <c r="BN14" s="82" t="str">
        <f aca="false">P25!$H14</f>
        <v>N</v>
      </c>
      <c r="BO14" s="82" t="str">
        <f aca="false">P26!$H14</f>
        <v>N</v>
      </c>
      <c r="BP14" s="82" t="str">
        <f aca="false">P27!$H14</f>
        <v>N</v>
      </c>
      <c r="BQ14" s="82" t="str">
        <f aca="false">P28!$H14</f>
        <v>N</v>
      </c>
      <c r="BR14" s="82" t="str">
        <f aca="false">P29!$H14</f>
        <v>N</v>
      </c>
      <c r="BS14" s="82" t="str">
        <f aca="false">P30!$H14</f>
        <v>N</v>
      </c>
      <c r="BT14" s="77" t="n">
        <f aca="false">COUNTIF(AP14:BS14,"D")</f>
        <v>0</v>
      </c>
    </row>
    <row r="15" customFormat="false" ht="13" hidden="false" customHeight="false" outlineLevel="0" collapsed="false">
      <c r="A15" s="84"/>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6" t="n">
        <f aca="false">SUM(AH13:AH14)</f>
        <v>0</v>
      </c>
      <c r="AI15" s="86" t="n">
        <f aca="false">SUM(AI13:AI14)</f>
        <v>0</v>
      </c>
      <c r="AJ15" s="86" t="n">
        <f aca="false">SUM(AJ13:AJ14)</f>
        <v>0</v>
      </c>
      <c r="AK15" s="86" t="n">
        <f aca="false">SUM(AK13:AK14)</f>
        <v>60</v>
      </c>
      <c r="AL15" s="82"/>
      <c r="AM15" s="84"/>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6" t="n">
        <f aca="false">SUM(BT13:BT14)</f>
        <v>0</v>
      </c>
    </row>
    <row r="16" customFormat="false" ht="13" hidden="false" customHeight="false" outlineLevel="0" collapsed="false">
      <c r="A16" s="81" t="n">
        <v>3</v>
      </c>
      <c r="B16" s="82" t="str">
        <f aca="false">'Critères (modèle)'!$B15</f>
        <v>3.1</v>
      </c>
      <c r="C16" s="82" t="str">
        <f aca="false">'Critères (modèle)'!$A15</f>
        <v>COULEURS</v>
      </c>
      <c r="D16" s="82" t="str">
        <f aca="false">P01!$G15</f>
        <v>NT</v>
      </c>
      <c r="E16" s="82" t="str">
        <f aca="false">P02!$G15</f>
        <v>NT</v>
      </c>
      <c r="F16" s="82" t="str">
        <f aca="false">P03!$G15</f>
        <v>NT</v>
      </c>
      <c r="G16" s="82" t="str">
        <f aca="false">P04!$G15</f>
        <v>NT</v>
      </c>
      <c r="H16" s="82" t="str">
        <f aca="false">P05!$G15</f>
        <v>NT</v>
      </c>
      <c r="I16" s="82" t="str">
        <f aca="false">P06!$G15</f>
        <v>NT</v>
      </c>
      <c r="J16" s="82" t="str">
        <f aca="false">P07!$G15</f>
        <v>NT</v>
      </c>
      <c r="K16" s="82" t="str">
        <f aca="false">P08!$G15</f>
        <v>NT</v>
      </c>
      <c r="L16" s="82" t="str">
        <f aca="false">P09!$G15</f>
        <v>NT</v>
      </c>
      <c r="M16" s="82" t="str">
        <f aca="false">P10!$G15</f>
        <v>NT</v>
      </c>
      <c r="N16" s="82" t="str">
        <f aca="false">P11!$G15</f>
        <v>NT</v>
      </c>
      <c r="O16" s="82" t="str">
        <f aca="false">P12!$G15</f>
        <v>NT</v>
      </c>
      <c r="P16" s="82" t="str">
        <f aca="false">P13!$G15</f>
        <v>NT</v>
      </c>
      <c r="Q16" s="82" t="str">
        <f aca="false">P14!$G15</f>
        <v>NT</v>
      </c>
      <c r="R16" s="82" t="str">
        <f aca="false">P15!$G15</f>
        <v>NT</v>
      </c>
      <c r="S16" s="82" t="str">
        <f aca="false">P16!$G15</f>
        <v>NT</v>
      </c>
      <c r="T16" s="82" t="str">
        <f aca="false">P17!$G15</f>
        <v>NT</v>
      </c>
      <c r="U16" s="82" t="str">
        <f aca="false">P18!$G15</f>
        <v>NT</v>
      </c>
      <c r="V16" s="82" t="str">
        <f aca="false">P19!$G15</f>
        <v>NT</v>
      </c>
      <c r="W16" s="82" t="str">
        <f aca="false">P20!$G15</f>
        <v>NT</v>
      </c>
      <c r="X16" s="82" t="str">
        <f aca="false">P21!$G15</f>
        <v>NT</v>
      </c>
      <c r="Y16" s="82" t="str">
        <f aca="false">P22!$G15</f>
        <v>NT</v>
      </c>
      <c r="Z16" s="82" t="str">
        <f aca="false">P23!$G15</f>
        <v>NT</v>
      </c>
      <c r="AA16" s="82" t="str">
        <f aca="false">P24!$G15</f>
        <v>NT</v>
      </c>
      <c r="AB16" s="82" t="str">
        <f aca="false">P25!$G15</f>
        <v>NT</v>
      </c>
      <c r="AC16" s="82" t="str">
        <f aca="false">P26!$G15</f>
        <v>NT</v>
      </c>
      <c r="AD16" s="82" t="str">
        <f aca="false">P27!$G15</f>
        <v>NT</v>
      </c>
      <c r="AE16" s="82" t="str">
        <f aca="false">P28!$G15</f>
        <v>NT</v>
      </c>
      <c r="AF16" s="82" t="str">
        <f aca="false">P29!$G15</f>
        <v>NT</v>
      </c>
      <c r="AG16" s="82" t="str">
        <f aca="false">P30!$G15</f>
        <v>NT</v>
      </c>
      <c r="AH16" s="83" t="n">
        <f aca="false">COUNTIF(D16:AG16,"C")</f>
        <v>0</v>
      </c>
      <c r="AI16" s="83" t="n">
        <f aca="false">COUNTIF(D16:AG16,"NC")</f>
        <v>0</v>
      </c>
      <c r="AJ16" s="83" t="n">
        <f aca="false">COUNTIF(D16:AG16,"NA")</f>
        <v>0</v>
      </c>
      <c r="AK16" s="83" t="n">
        <f aca="false">COUNTIF(D16:AG16,"NT")</f>
        <v>30</v>
      </c>
      <c r="AL16" s="82" t="str">
        <f aca="false">IF(AI16&gt;0,"NC",IF(AH16&gt;0,"C",IF(AK16&gt;0,"NT","NA")))</f>
        <v>NT</v>
      </c>
      <c r="AM16" s="81" t="n">
        <v>3</v>
      </c>
      <c r="AN16" s="82" t="str">
        <f aca="false">'Critères (modèle)'!$B15</f>
        <v>3.1</v>
      </c>
      <c r="AO16" s="82" t="str">
        <f aca="false">'Critères (modèle)'!$A15</f>
        <v>COULEURS</v>
      </c>
      <c r="AP16" s="82" t="str">
        <f aca="false">P01!$H15</f>
        <v>N</v>
      </c>
      <c r="AQ16" s="82" t="str">
        <f aca="false">P02!$H15</f>
        <v>N</v>
      </c>
      <c r="AR16" s="82" t="str">
        <f aca="false">P03!$H15</f>
        <v>N</v>
      </c>
      <c r="AS16" s="82" t="str">
        <f aca="false">P04!$H15</f>
        <v>N</v>
      </c>
      <c r="AT16" s="82" t="str">
        <f aca="false">P05!$H15</f>
        <v>N</v>
      </c>
      <c r="AU16" s="82" t="str">
        <f aca="false">P06!$H15</f>
        <v>N</v>
      </c>
      <c r="AV16" s="82" t="str">
        <f aca="false">P07!$H15</f>
        <v>N</v>
      </c>
      <c r="AW16" s="82" t="str">
        <f aca="false">P08!$H15</f>
        <v>N</v>
      </c>
      <c r="AX16" s="82" t="str">
        <f aca="false">P09!$H15</f>
        <v>N</v>
      </c>
      <c r="AY16" s="82" t="str">
        <f aca="false">P10!$H15</f>
        <v>N</v>
      </c>
      <c r="AZ16" s="82" t="str">
        <f aca="false">P11!$H15</f>
        <v>N</v>
      </c>
      <c r="BA16" s="82" t="str">
        <f aca="false">P12!$H15</f>
        <v>N</v>
      </c>
      <c r="BB16" s="82" t="str">
        <f aca="false">P13!$H15</f>
        <v>N</v>
      </c>
      <c r="BC16" s="82" t="str">
        <f aca="false">P14!$H15</f>
        <v>N</v>
      </c>
      <c r="BD16" s="82" t="str">
        <f aca="false">P15!$H15</f>
        <v>N</v>
      </c>
      <c r="BE16" s="82" t="str">
        <f aca="false">P16!$H15</f>
        <v>N</v>
      </c>
      <c r="BF16" s="82" t="str">
        <f aca="false">P17!$H15</f>
        <v>N</v>
      </c>
      <c r="BG16" s="82" t="str">
        <f aca="false">P18!$H15</f>
        <v>N</v>
      </c>
      <c r="BH16" s="82" t="str">
        <f aca="false">P19!$H15</f>
        <v>N</v>
      </c>
      <c r="BI16" s="82" t="str">
        <f aca="false">P20!$H15</f>
        <v>N</v>
      </c>
      <c r="BJ16" s="82" t="str">
        <f aca="false">P21!$H15</f>
        <v>N</v>
      </c>
      <c r="BK16" s="82" t="str">
        <f aca="false">P22!$H15</f>
        <v>N</v>
      </c>
      <c r="BL16" s="82" t="str">
        <f aca="false">P23!$H15</f>
        <v>N</v>
      </c>
      <c r="BM16" s="82" t="str">
        <f aca="false">P24!$H15</f>
        <v>N</v>
      </c>
      <c r="BN16" s="82" t="str">
        <f aca="false">P25!$H15</f>
        <v>N</v>
      </c>
      <c r="BO16" s="82" t="str">
        <f aca="false">P26!$H15</f>
        <v>N</v>
      </c>
      <c r="BP16" s="82" t="str">
        <f aca="false">P27!$H15</f>
        <v>N</v>
      </c>
      <c r="BQ16" s="82" t="str">
        <f aca="false">P28!$H15</f>
        <v>N</v>
      </c>
      <c r="BR16" s="82" t="str">
        <f aca="false">P29!$H15</f>
        <v>N</v>
      </c>
      <c r="BS16" s="82" t="str">
        <f aca="false">P30!$H15</f>
        <v>N</v>
      </c>
      <c r="BT16" s="77" t="n">
        <f aca="false">COUNTIF(AP16:BS16,"D")</f>
        <v>0</v>
      </c>
    </row>
    <row r="17" customFormat="false" ht="13" hidden="false" customHeight="false" outlineLevel="0" collapsed="false">
      <c r="A17" s="81" t="n">
        <v>3</v>
      </c>
      <c r="B17" s="82" t="str">
        <f aca="false">'Critères (modèle)'!$B16</f>
        <v>3.2</v>
      </c>
      <c r="C17" s="82" t="str">
        <f aca="false">'Critères (modèle)'!$A15</f>
        <v>COULEURS</v>
      </c>
      <c r="D17" s="82" t="str">
        <f aca="false">P01!$G16</f>
        <v>NT</v>
      </c>
      <c r="E17" s="82" t="str">
        <f aca="false">P02!$G16</f>
        <v>NT</v>
      </c>
      <c r="F17" s="82" t="str">
        <f aca="false">P03!$G16</f>
        <v>NT</v>
      </c>
      <c r="G17" s="82" t="str">
        <f aca="false">P04!$G16</f>
        <v>NT</v>
      </c>
      <c r="H17" s="82" t="str">
        <f aca="false">P05!$G16</f>
        <v>NT</v>
      </c>
      <c r="I17" s="82" t="str">
        <f aca="false">P06!$G16</f>
        <v>NT</v>
      </c>
      <c r="J17" s="82" t="str">
        <f aca="false">P07!$G16</f>
        <v>NT</v>
      </c>
      <c r="K17" s="82" t="str">
        <f aca="false">P08!$G16</f>
        <v>NT</v>
      </c>
      <c r="L17" s="82" t="str">
        <f aca="false">P09!$G16</f>
        <v>NT</v>
      </c>
      <c r="M17" s="82" t="str">
        <f aca="false">P10!$G16</f>
        <v>NT</v>
      </c>
      <c r="N17" s="82" t="str">
        <f aca="false">P11!$G16</f>
        <v>NT</v>
      </c>
      <c r="O17" s="82" t="str">
        <f aca="false">P12!$G16</f>
        <v>NT</v>
      </c>
      <c r="P17" s="82" t="str">
        <f aca="false">P13!$G16</f>
        <v>NT</v>
      </c>
      <c r="Q17" s="82" t="str">
        <f aca="false">P14!$G16</f>
        <v>NT</v>
      </c>
      <c r="R17" s="82" t="str">
        <f aca="false">P15!$G16</f>
        <v>NT</v>
      </c>
      <c r="S17" s="82" t="str">
        <f aca="false">P16!$G16</f>
        <v>NT</v>
      </c>
      <c r="T17" s="82" t="str">
        <f aca="false">P17!$G16</f>
        <v>NT</v>
      </c>
      <c r="U17" s="82" t="str">
        <f aca="false">P18!$G16</f>
        <v>NT</v>
      </c>
      <c r="V17" s="82" t="str">
        <f aca="false">P19!$G16</f>
        <v>NT</v>
      </c>
      <c r="W17" s="82" t="str">
        <f aca="false">P20!$G16</f>
        <v>NT</v>
      </c>
      <c r="X17" s="82" t="str">
        <f aca="false">P21!$G16</f>
        <v>NT</v>
      </c>
      <c r="Y17" s="82" t="str">
        <f aca="false">P22!$G16</f>
        <v>NT</v>
      </c>
      <c r="Z17" s="82" t="str">
        <f aca="false">P23!$G16</f>
        <v>NT</v>
      </c>
      <c r="AA17" s="82" t="str">
        <f aca="false">P24!$G16</f>
        <v>NT</v>
      </c>
      <c r="AB17" s="82" t="str">
        <f aca="false">P25!$G16</f>
        <v>NT</v>
      </c>
      <c r="AC17" s="82" t="str">
        <f aca="false">P26!$G16</f>
        <v>NT</v>
      </c>
      <c r="AD17" s="82" t="str">
        <f aca="false">P27!$G16</f>
        <v>NT</v>
      </c>
      <c r="AE17" s="82" t="str">
        <f aca="false">P28!$G16</f>
        <v>NT</v>
      </c>
      <c r="AF17" s="82" t="str">
        <f aca="false">P29!$G16</f>
        <v>NT</v>
      </c>
      <c r="AG17" s="82" t="str">
        <f aca="false">P30!$G16</f>
        <v>NT</v>
      </c>
      <c r="AH17" s="83" t="n">
        <f aca="false">COUNTIF(D17:AG17,"C")</f>
        <v>0</v>
      </c>
      <c r="AI17" s="83" t="n">
        <f aca="false">COUNTIF(D17:AG17,"NC")</f>
        <v>0</v>
      </c>
      <c r="AJ17" s="83" t="n">
        <f aca="false">COUNTIF(D17:AG17,"NA")</f>
        <v>0</v>
      </c>
      <c r="AK17" s="83" t="n">
        <f aca="false">COUNTIF(D17:AG17,"NT")</f>
        <v>30</v>
      </c>
      <c r="AL17" s="82" t="str">
        <f aca="false">IF(AI17&gt;0,"NC",IF(AH17&gt;0,"C",IF(AK17&gt;0,"NT","NA")))</f>
        <v>NT</v>
      </c>
      <c r="AM17" s="81" t="n">
        <v>3</v>
      </c>
      <c r="AN17" s="82" t="str">
        <f aca="false">'Critères (modèle)'!$B16</f>
        <v>3.2</v>
      </c>
      <c r="AO17" s="82" t="str">
        <f aca="false">'Critères (modèle)'!$A15</f>
        <v>COULEURS</v>
      </c>
      <c r="AP17" s="82" t="str">
        <f aca="false">P01!$H16</f>
        <v>N</v>
      </c>
      <c r="AQ17" s="82" t="str">
        <f aca="false">P02!$H16</f>
        <v>N</v>
      </c>
      <c r="AR17" s="82" t="str">
        <f aca="false">P03!$H16</f>
        <v>N</v>
      </c>
      <c r="AS17" s="82" t="str">
        <f aca="false">P04!$H16</f>
        <v>N</v>
      </c>
      <c r="AT17" s="82" t="str">
        <f aca="false">P05!$H16</f>
        <v>N</v>
      </c>
      <c r="AU17" s="82" t="str">
        <f aca="false">P06!$H16</f>
        <v>N</v>
      </c>
      <c r="AV17" s="82" t="str">
        <f aca="false">P07!$H16</f>
        <v>N</v>
      </c>
      <c r="AW17" s="82" t="str">
        <f aca="false">P08!$H16</f>
        <v>N</v>
      </c>
      <c r="AX17" s="82" t="str">
        <f aca="false">P09!$H16</f>
        <v>N</v>
      </c>
      <c r="AY17" s="82" t="str">
        <f aca="false">P10!$H16</f>
        <v>N</v>
      </c>
      <c r="AZ17" s="82" t="str">
        <f aca="false">P11!$H16</f>
        <v>N</v>
      </c>
      <c r="BA17" s="82" t="str">
        <f aca="false">P12!$H16</f>
        <v>N</v>
      </c>
      <c r="BB17" s="82" t="str">
        <f aca="false">P13!$H16</f>
        <v>N</v>
      </c>
      <c r="BC17" s="82" t="str">
        <f aca="false">P14!$H16</f>
        <v>N</v>
      </c>
      <c r="BD17" s="82" t="str">
        <f aca="false">P15!$H16</f>
        <v>N</v>
      </c>
      <c r="BE17" s="82" t="str">
        <f aca="false">P16!$H16</f>
        <v>N</v>
      </c>
      <c r="BF17" s="82" t="str">
        <f aca="false">P17!$H16</f>
        <v>N</v>
      </c>
      <c r="BG17" s="82" t="str">
        <f aca="false">P18!$H16</f>
        <v>N</v>
      </c>
      <c r="BH17" s="82" t="str">
        <f aca="false">P19!$H16</f>
        <v>N</v>
      </c>
      <c r="BI17" s="82" t="str">
        <f aca="false">P20!$H16</f>
        <v>N</v>
      </c>
      <c r="BJ17" s="82" t="str">
        <f aca="false">P21!$H16</f>
        <v>N</v>
      </c>
      <c r="BK17" s="82" t="str">
        <f aca="false">P22!$H16</f>
        <v>N</v>
      </c>
      <c r="BL17" s="82" t="str">
        <f aca="false">P23!$H16</f>
        <v>N</v>
      </c>
      <c r="BM17" s="82" t="str">
        <f aca="false">P24!$H16</f>
        <v>N</v>
      </c>
      <c r="BN17" s="82" t="str">
        <f aca="false">P25!$H16</f>
        <v>N</v>
      </c>
      <c r="BO17" s="82" t="str">
        <f aca="false">P26!$H16</f>
        <v>N</v>
      </c>
      <c r="BP17" s="82" t="str">
        <f aca="false">P27!$H16</f>
        <v>N</v>
      </c>
      <c r="BQ17" s="82" t="str">
        <f aca="false">P28!$H16</f>
        <v>N</v>
      </c>
      <c r="BR17" s="82" t="str">
        <f aca="false">P29!$H16</f>
        <v>N</v>
      </c>
      <c r="BS17" s="82" t="str">
        <f aca="false">P30!$H16</f>
        <v>N</v>
      </c>
      <c r="BT17" s="77" t="n">
        <f aca="false">COUNTIF(AP17:BS17,"D")</f>
        <v>0</v>
      </c>
    </row>
    <row r="18" customFormat="false" ht="13" hidden="false" customHeight="false" outlineLevel="0" collapsed="false">
      <c r="A18" s="81" t="n">
        <v>3</v>
      </c>
      <c r="B18" s="82" t="str">
        <f aca="false">'Critères (modèle)'!$B17</f>
        <v>3.3</v>
      </c>
      <c r="C18" s="82" t="str">
        <f aca="false">'Critères (modèle)'!$A15</f>
        <v>COULEURS</v>
      </c>
      <c r="D18" s="82" t="str">
        <f aca="false">P01!$G17</f>
        <v>NT</v>
      </c>
      <c r="E18" s="82" t="str">
        <f aca="false">P02!$G17</f>
        <v>NT</v>
      </c>
      <c r="F18" s="82" t="str">
        <f aca="false">P03!$G17</f>
        <v>NT</v>
      </c>
      <c r="G18" s="82" t="str">
        <f aca="false">P04!$G17</f>
        <v>NT</v>
      </c>
      <c r="H18" s="82" t="str">
        <f aca="false">P05!$G17</f>
        <v>NT</v>
      </c>
      <c r="I18" s="82" t="str">
        <f aca="false">P06!$G17</f>
        <v>NT</v>
      </c>
      <c r="J18" s="82" t="str">
        <f aca="false">P07!$G17</f>
        <v>NT</v>
      </c>
      <c r="K18" s="82" t="str">
        <f aca="false">P08!$G17</f>
        <v>NT</v>
      </c>
      <c r="L18" s="82" t="str">
        <f aca="false">P09!$G17</f>
        <v>NT</v>
      </c>
      <c r="M18" s="82" t="str">
        <f aca="false">P10!$G17</f>
        <v>NT</v>
      </c>
      <c r="N18" s="82" t="str">
        <f aca="false">P11!$G17</f>
        <v>NT</v>
      </c>
      <c r="O18" s="82" t="str">
        <f aca="false">P12!$G17</f>
        <v>NT</v>
      </c>
      <c r="P18" s="82" t="str">
        <f aca="false">P13!$G17</f>
        <v>NT</v>
      </c>
      <c r="Q18" s="82" t="str">
        <f aca="false">P14!$G17</f>
        <v>NT</v>
      </c>
      <c r="R18" s="82" t="str">
        <f aca="false">P15!$G17</f>
        <v>NT</v>
      </c>
      <c r="S18" s="82" t="str">
        <f aca="false">P16!$G17</f>
        <v>NT</v>
      </c>
      <c r="T18" s="82" t="str">
        <f aca="false">P17!$G17</f>
        <v>NT</v>
      </c>
      <c r="U18" s="82" t="str">
        <f aca="false">P18!$G17</f>
        <v>NT</v>
      </c>
      <c r="V18" s="82" t="str">
        <f aca="false">P19!$G17</f>
        <v>NT</v>
      </c>
      <c r="W18" s="82" t="str">
        <f aca="false">P20!$G17</f>
        <v>NT</v>
      </c>
      <c r="X18" s="82" t="str">
        <f aca="false">P21!$G17</f>
        <v>NT</v>
      </c>
      <c r="Y18" s="82" t="str">
        <f aca="false">P22!$G17</f>
        <v>NT</v>
      </c>
      <c r="Z18" s="82" t="str">
        <f aca="false">P23!$G17</f>
        <v>NT</v>
      </c>
      <c r="AA18" s="82" t="str">
        <f aca="false">P24!$G17</f>
        <v>NT</v>
      </c>
      <c r="AB18" s="82" t="str">
        <f aca="false">P25!$G17</f>
        <v>NT</v>
      </c>
      <c r="AC18" s="82" t="str">
        <f aca="false">P26!$G17</f>
        <v>NT</v>
      </c>
      <c r="AD18" s="82" t="str">
        <f aca="false">P27!$G17</f>
        <v>NT</v>
      </c>
      <c r="AE18" s="82" t="str">
        <f aca="false">P28!$G17</f>
        <v>NT</v>
      </c>
      <c r="AF18" s="82" t="str">
        <f aca="false">P29!$G17</f>
        <v>NT</v>
      </c>
      <c r="AG18" s="82" t="str">
        <f aca="false">P30!$G17</f>
        <v>NT</v>
      </c>
      <c r="AH18" s="83" t="n">
        <f aca="false">COUNTIF(D18:AG18,"C")</f>
        <v>0</v>
      </c>
      <c r="AI18" s="83" t="n">
        <f aca="false">COUNTIF(D18:AG18,"NC")</f>
        <v>0</v>
      </c>
      <c r="AJ18" s="83" t="n">
        <f aca="false">COUNTIF(D18:AG18,"NA")</f>
        <v>0</v>
      </c>
      <c r="AK18" s="83" t="n">
        <f aca="false">COUNTIF(D18:AG18,"NT")</f>
        <v>30</v>
      </c>
      <c r="AL18" s="82" t="str">
        <f aca="false">IF(AI18&gt;0,"NC",IF(AH18&gt;0,"C",IF(AK18&gt;0,"NT","NA")))</f>
        <v>NT</v>
      </c>
      <c r="AM18" s="81" t="n">
        <v>3</v>
      </c>
      <c r="AN18" s="82" t="str">
        <f aca="false">'Critères (modèle)'!$B17</f>
        <v>3.3</v>
      </c>
      <c r="AO18" s="82" t="str">
        <f aca="false">'Critères (modèle)'!$A15</f>
        <v>COULEURS</v>
      </c>
      <c r="AP18" s="82" t="str">
        <f aca="false">P01!$H17</f>
        <v>N</v>
      </c>
      <c r="AQ18" s="82" t="str">
        <f aca="false">P02!$H17</f>
        <v>N</v>
      </c>
      <c r="AR18" s="82" t="str">
        <f aca="false">P03!$H17</f>
        <v>N</v>
      </c>
      <c r="AS18" s="82" t="str">
        <f aca="false">P04!$H17</f>
        <v>N</v>
      </c>
      <c r="AT18" s="82" t="str">
        <f aca="false">P05!$H17</f>
        <v>N</v>
      </c>
      <c r="AU18" s="82" t="str">
        <f aca="false">P06!$H17</f>
        <v>N</v>
      </c>
      <c r="AV18" s="82" t="str">
        <f aca="false">P07!$H17</f>
        <v>N</v>
      </c>
      <c r="AW18" s="82" t="str">
        <f aca="false">P08!$H17</f>
        <v>N</v>
      </c>
      <c r="AX18" s="82" t="str">
        <f aca="false">P09!$H17</f>
        <v>N</v>
      </c>
      <c r="AY18" s="82" t="str">
        <f aca="false">P10!$H17</f>
        <v>N</v>
      </c>
      <c r="AZ18" s="82" t="str">
        <f aca="false">P11!$H17</f>
        <v>N</v>
      </c>
      <c r="BA18" s="82" t="str">
        <f aca="false">P12!$H17</f>
        <v>N</v>
      </c>
      <c r="BB18" s="82" t="str">
        <f aca="false">P13!$H17</f>
        <v>N</v>
      </c>
      <c r="BC18" s="82" t="str">
        <f aca="false">P14!$H17</f>
        <v>N</v>
      </c>
      <c r="BD18" s="82" t="str">
        <f aca="false">P15!$H17</f>
        <v>N</v>
      </c>
      <c r="BE18" s="82" t="str">
        <f aca="false">P16!$H17</f>
        <v>N</v>
      </c>
      <c r="BF18" s="82" t="str">
        <f aca="false">P17!$H17</f>
        <v>N</v>
      </c>
      <c r="BG18" s="82" t="str">
        <f aca="false">P18!$H17</f>
        <v>N</v>
      </c>
      <c r="BH18" s="82" t="str">
        <f aca="false">P19!$H17</f>
        <v>N</v>
      </c>
      <c r="BI18" s="82" t="str">
        <f aca="false">P20!$H17</f>
        <v>N</v>
      </c>
      <c r="BJ18" s="82" t="str">
        <f aca="false">P21!$H17</f>
        <v>N</v>
      </c>
      <c r="BK18" s="82" t="str">
        <f aca="false">P22!$H17</f>
        <v>N</v>
      </c>
      <c r="BL18" s="82" t="str">
        <f aca="false">P23!$H17</f>
        <v>N</v>
      </c>
      <c r="BM18" s="82" t="str">
        <f aca="false">P24!$H17</f>
        <v>N</v>
      </c>
      <c r="BN18" s="82" t="str">
        <f aca="false">P25!$H17</f>
        <v>N</v>
      </c>
      <c r="BO18" s="82" t="str">
        <f aca="false">P26!$H17</f>
        <v>N</v>
      </c>
      <c r="BP18" s="82" t="str">
        <f aca="false">P27!$H17</f>
        <v>N</v>
      </c>
      <c r="BQ18" s="82" t="str">
        <f aca="false">P28!$H17</f>
        <v>N</v>
      </c>
      <c r="BR18" s="82" t="str">
        <f aca="false">P29!$H17</f>
        <v>N</v>
      </c>
      <c r="BS18" s="82" t="str">
        <f aca="false">P30!$H17</f>
        <v>N</v>
      </c>
      <c r="BT18" s="77" t="n">
        <f aca="false">COUNTIF(AP18:BS18,"D")</f>
        <v>0</v>
      </c>
    </row>
    <row r="19" customFormat="false" ht="13" hidden="false" customHeight="false" outlineLevel="0" collapsed="false">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6" t="n">
        <f aca="false">SUM(AH16:AH18)</f>
        <v>0</v>
      </c>
      <c r="AI19" s="86" t="n">
        <f aca="false">SUM(AI16:AI18)</f>
        <v>0</v>
      </c>
      <c r="AJ19" s="86" t="n">
        <f aca="false">SUM(AJ16:AJ18)</f>
        <v>0</v>
      </c>
      <c r="AK19" s="86" t="n">
        <f aca="false">SUM(AK16:AK18)</f>
        <v>90</v>
      </c>
      <c r="AL19" s="82"/>
      <c r="AM19" s="84"/>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6" t="n">
        <f aca="false">SUM(BT16:BT18)</f>
        <v>0</v>
      </c>
    </row>
    <row r="20" customFormat="false" ht="13" hidden="false" customHeight="false" outlineLevel="0" collapsed="false">
      <c r="A20" s="81" t="n">
        <v>4</v>
      </c>
      <c r="B20" s="82" t="str">
        <f aca="false">'Critères (modèle)'!$B18</f>
        <v>4.1</v>
      </c>
      <c r="C20" s="82" t="str">
        <f aca="false">'Critères (modèle)'!$A18</f>
        <v>MULTIMÉDIA</v>
      </c>
      <c r="D20" s="82" t="str">
        <f aca="false">P01!$G18</f>
        <v>NT</v>
      </c>
      <c r="E20" s="82" t="str">
        <f aca="false">P02!$G18</f>
        <v>NT</v>
      </c>
      <c r="F20" s="82" t="str">
        <f aca="false">P03!$G18</f>
        <v>NT</v>
      </c>
      <c r="G20" s="82" t="str">
        <f aca="false">P04!$G18</f>
        <v>NT</v>
      </c>
      <c r="H20" s="82" t="str">
        <f aca="false">P05!$G18</f>
        <v>NT</v>
      </c>
      <c r="I20" s="82" t="str">
        <f aca="false">P06!$G18</f>
        <v>NT</v>
      </c>
      <c r="J20" s="82" t="str">
        <f aca="false">P07!$G18</f>
        <v>NT</v>
      </c>
      <c r="K20" s="82" t="str">
        <f aca="false">P08!$G18</f>
        <v>NT</v>
      </c>
      <c r="L20" s="82" t="str">
        <f aca="false">P09!$G18</f>
        <v>NT</v>
      </c>
      <c r="M20" s="82" t="str">
        <f aca="false">P10!$G18</f>
        <v>NT</v>
      </c>
      <c r="N20" s="82" t="str">
        <f aca="false">P11!$G18</f>
        <v>NT</v>
      </c>
      <c r="O20" s="82" t="str">
        <f aca="false">P12!$G18</f>
        <v>NT</v>
      </c>
      <c r="P20" s="82" t="str">
        <f aca="false">P13!$G18</f>
        <v>NT</v>
      </c>
      <c r="Q20" s="82" t="str">
        <f aca="false">P14!$G18</f>
        <v>NT</v>
      </c>
      <c r="R20" s="82" t="str">
        <f aca="false">P15!$G18</f>
        <v>NT</v>
      </c>
      <c r="S20" s="82" t="str">
        <f aca="false">P16!$G18</f>
        <v>NT</v>
      </c>
      <c r="T20" s="82" t="str">
        <f aca="false">P17!$G18</f>
        <v>NT</v>
      </c>
      <c r="U20" s="82" t="str">
        <f aca="false">P18!$G18</f>
        <v>NT</v>
      </c>
      <c r="V20" s="82" t="str">
        <f aca="false">P19!$G18</f>
        <v>NT</v>
      </c>
      <c r="W20" s="82" t="str">
        <f aca="false">P20!$G18</f>
        <v>NT</v>
      </c>
      <c r="X20" s="82" t="str">
        <f aca="false">P21!$G18</f>
        <v>NT</v>
      </c>
      <c r="Y20" s="82" t="str">
        <f aca="false">P22!$G18</f>
        <v>NT</v>
      </c>
      <c r="Z20" s="82" t="str">
        <f aca="false">P23!$G18</f>
        <v>NT</v>
      </c>
      <c r="AA20" s="82" t="str">
        <f aca="false">P24!$G18</f>
        <v>NT</v>
      </c>
      <c r="AB20" s="82" t="str">
        <f aca="false">P25!$G18</f>
        <v>NT</v>
      </c>
      <c r="AC20" s="82" t="str">
        <f aca="false">P26!$G18</f>
        <v>NT</v>
      </c>
      <c r="AD20" s="82" t="str">
        <f aca="false">P27!$G18</f>
        <v>NT</v>
      </c>
      <c r="AE20" s="82" t="str">
        <f aca="false">P28!$G18</f>
        <v>NT</v>
      </c>
      <c r="AF20" s="82" t="str">
        <f aca="false">P29!$G18</f>
        <v>NT</v>
      </c>
      <c r="AG20" s="82" t="str">
        <f aca="false">P30!$G18</f>
        <v>NT</v>
      </c>
      <c r="AH20" s="83" t="n">
        <f aca="false">COUNTIF(D20:AG20,"C")</f>
        <v>0</v>
      </c>
      <c r="AI20" s="83" t="n">
        <f aca="false">COUNTIF(D20:AG20,"NC")</f>
        <v>0</v>
      </c>
      <c r="AJ20" s="83" t="n">
        <f aca="false">COUNTIF(D20:AG20,"NA")</f>
        <v>0</v>
      </c>
      <c r="AK20" s="83" t="n">
        <f aca="false">COUNTIF(D20:AG20,"NT")</f>
        <v>30</v>
      </c>
      <c r="AL20" s="82" t="str">
        <f aca="false">IF(AI20&gt;0,"NC",IF(AH20&gt;0,"C",IF(AK20&gt;0,"NT","NA")))</f>
        <v>NT</v>
      </c>
      <c r="AM20" s="81" t="n">
        <v>4</v>
      </c>
      <c r="AN20" s="82" t="str">
        <f aca="false">'Critères (modèle)'!$B18</f>
        <v>4.1</v>
      </c>
      <c r="AO20" s="82" t="str">
        <f aca="false">'Critères (modèle)'!$A18</f>
        <v>MULTIMÉDIA</v>
      </c>
      <c r="AP20" s="82" t="str">
        <f aca="false">P01!$H18</f>
        <v>N</v>
      </c>
      <c r="AQ20" s="82" t="str">
        <f aca="false">P02!$H18</f>
        <v>N</v>
      </c>
      <c r="AR20" s="82" t="str">
        <f aca="false">P03!$H18</f>
        <v>N</v>
      </c>
      <c r="AS20" s="82" t="str">
        <f aca="false">P04!$H18</f>
        <v>N</v>
      </c>
      <c r="AT20" s="82" t="str">
        <f aca="false">P05!$H18</f>
        <v>N</v>
      </c>
      <c r="AU20" s="82" t="str">
        <f aca="false">P06!$H18</f>
        <v>N</v>
      </c>
      <c r="AV20" s="82" t="str">
        <f aca="false">P07!$H18</f>
        <v>N</v>
      </c>
      <c r="AW20" s="82" t="str">
        <f aca="false">P08!$H18</f>
        <v>N</v>
      </c>
      <c r="AX20" s="82" t="str">
        <f aca="false">P09!$H18</f>
        <v>N</v>
      </c>
      <c r="AY20" s="82" t="str">
        <f aca="false">P10!$H18</f>
        <v>N</v>
      </c>
      <c r="AZ20" s="82" t="str">
        <f aca="false">P11!$H18</f>
        <v>N</v>
      </c>
      <c r="BA20" s="82" t="str">
        <f aca="false">P12!$H18</f>
        <v>N</v>
      </c>
      <c r="BB20" s="82" t="str">
        <f aca="false">P13!$H18</f>
        <v>N</v>
      </c>
      <c r="BC20" s="82" t="str">
        <f aca="false">P14!$H18</f>
        <v>N</v>
      </c>
      <c r="BD20" s="82" t="str">
        <f aca="false">P15!$H18</f>
        <v>N</v>
      </c>
      <c r="BE20" s="82" t="str">
        <f aca="false">P16!$H18</f>
        <v>N</v>
      </c>
      <c r="BF20" s="82" t="str">
        <f aca="false">P17!$H18</f>
        <v>N</v>
      </c>
      <c r="BG20" s="82" t="str">
        <f aca="false">P18!$H18</f>
        <v>N</v>
      </c>
      <c r="BH20" s="82" t="str">
        <f aca="false">P19!$H18</f>
        <v>N</v>
      </c>
      <c r="BI20" s="82" t="str">
        <f aca="false">P20!$H18</f>
        <v>N</v>
      </c>
      <c r="BJ20" s="82" t="str">
        <f aca="false">P21!$H18</f>
        <v>N</v>
      </c>
      <c r="BK20" s="82" t="str">
        <f aca="false">P22!$H18</f>
        <v>N</v>
      </c>
      <c r="BL20" s="82" t="str">
        <f aca="false">P23!$H18</f>
        <v>N</v>
      </c>
      <c r="BM20" s="82" t="str">
        <f aca="false">P24!$H18</f>
        <v>N</v>
      </c>
      <c r="BN20" s="82" t="str">
        <f aca="false">P25!$H18</f>
        <v>N</v>
      </c>
      <c r="BO20" s="82" t="str">
        <f aca="false">P26!$H18</f>
        <v>N</v>
      </c>
      <c r="BP20" s="82" t="str">
        <f aca="false">P27!$H18</f>
        <v>N</v>
      </c>
      <c r="BQ20" s="82" t="str">
        <f aca="false">P28!$H18</f>
        <v>N</v>
      </c>
      <c r="BR20" s="82" t="str">
        <f aca="false">P29!$H18</f>
        <v>N</v>
      </c>
      <c r="BS20" s="82" t="str">
        <f aca="false">P30!$H18</f>
        <v>N</v>
      </c>
      <c r="BT20" s="77" t="n">
        <f aca="false">COUNTIF(AP20:BS20,"D")</f>
        <v>0</v>
      </c>
    </row>
    <row r="21" customFormat="false" ht="13" hidden="false" customHeight="false" outlineLevel="0" collapsed="false">
      <c r="A21" s="81" t="n">
        <v>4</v>
      </c>
      <c r="B21" s="82" t="str">
        <f aca="false">'Critères (modèle)'!$B19</f>
        <v>4.2</v>
      </c>
      <c r="C21" s="82" t="str">
        <f aca="false">'Critères (modèle)'!$A18</f>
        <v>MULTIMÉDIA</v>
      </c>
      <c r="D21" s="82" t="str">
        <f aca="false">P01!$G19</f>
        <v>NT</v>
      </c>
      <c r="E21" s="82" t="str">
        <f aca="false">P02!$G19</f>
        <v>NT</v>
      </c>
      <c r="F21" s="82" t="str">
        <f aca="false">P03!$G19</f>
        <v>NT</v>
      </c>
      <c r="G21" s="82" t="str">
        <f aca="false">P04!$G19</f>
        <v>NT</v>
      </c>
      <c r="H21" s="82" t="str">
        <f aca="false">P05!$G19</f>
        <v>NT</v>
      </c>
      <c r="I21" s="82" t="str">
        <f aca="false">P06!$G19</f>
        <v>NT</v>
      </c>
      <c r="J21" s="82" t="str">
        <f aca="false">P07!$G19</f>
        <v>NT</v>
      </c>
      <c r="K21" s="82" t="str">
        <f aca="false">P08!$G19</f>
        <v>NT</v>
      </c>
      <c r="L21" s="82" t="str">
        <f aca="false">P09!$G19</f>
        <v>NT</v>
      </c>
      <c r="M21" s="82" t="str">
        <f aca="false">P10!$G19</f>
        <v>NT</v>
      </c>
      <c r="N21" s="82" t="str">
        <f aca="false">P11!$G19</f>
        <v>NT</v>
      </c>
      <c r="O21" s="82" t="str">
        <f aca="false">P12!$G19</f>
        <v>NT</v>
      </c>
      <c r="P21" s="82" t="str">
        <f aca="false">P13!$G19</f>
        <v>NT</v>
      </c>
      <c r="Q21" s="82" t="str">
        <f aca="false">P14!$G19</f>
        <v>NT</v>
      </c>
      <c r="R21" s="82" t="str">
        <f aca="false">P15!$G19</f>
        <v>NT</v>
      </c>
      <c r="S21" s="82" t="str">
        <f aca="false">P16!$G19</f>
        <v>NT</v>
      </c>
      <c r="T21" s="82" t="str">
        <f aca="false">P17!$G19</f>
        <v>NT</v>
      </c>
      <c r="U21" s="82" t="str">
        <f aca="false">P18!$G19</f>
        <v>NT</v>
      </c>
      <c r="V21" s="82" t="str">
        <f aca="false">P19!$G19</f>
        <v>NT</v>
      </c>
      <c r="W21" s="82" t="str">
        <f aca="false">P20!$G19</f>
        <v>NT</v>
      </c>
      <c r="X21" s="82" t="str">
        <f aca="false">P21!$G19</f>
        <v>NT</v>
      </c>
      <c r="Y21" s="82" t="str">
        <f aca="false">P22!$G19</f>
        <v>NT</v>
      </c>
      <c r="Z21" s="82" t="str">
        <f aca="false">P23!$G19</f>
        <v>NT</v>
      </c>
      <c r="AA21" s="82" t="str">
        <f aca="false">P24!$G19</f>
        <v>NT</v>
      </c>
      <c r="AB21" s="82" t="str">
        <f aca="false">P25!$G19</f>
        <v>NT</v>
      </c>
      <c r="AC21" s="82" t="str">
        <f aca="false">P26!$G19</f>
        <v>NT</v>
      </c>
      <c r="AD21" s="82" t="str">
        <f aca="false">P27!$G19</f>
        <v>NT</v>
      </c>
      <c r="AE21" s="82" t="str">
        <f aca="false">P28!$G19</f>
        <v>NT</v>
      </c>
      <c r="AF21" s="82" t="str">
        <f aca="false">P29!$G19</f>
        <v>NT</v>
      </c>
      <c r="AG21" s="82" t="str">
        <f aca="false">P30!$G19</f>
        <v>NT</v>
      </c>
      <c r="AH21" s="83" t="n">
        <f aca="false">COUNTIF(D21:AG21,"C")</f>
        <v>0</v>
      </c>
      <c r="AI21" s="83" t="n">
        <f aca="false">COUNTIF(D21:AG21,"NC")</f>
        <v>0</v>
      </c>
      <c r="AJ21" s="83" t="n">
        <f aca="false">COUNTIF(D21:AG21,"NA")</f>
        <v>0</v>
      </c>
      <c r="AK21" s="83" t="n">
        <f aca="false">COUNTIF(D21:AG21,"NT")</f>
        <v>30</v>
      </c>
      <c r="AL21" s="82" t="str">
        <f aca="false">IF(AI21&gt;0,"NC",IF(AH21&gt;0,"C",IF(AK21&gt;0,"NT","NA")))</f>
        <v>NT</v>
      </c>
      <c r="AM21" s="81" t="n">
        <v>4</v>
      </c>
      <c r="AN21" s="82" t="str">
        <f aca="false">'Critères (modèle)'!$B19</f>
        <v>4.2</v>
      </c>
      <c r="AO21" s="82" t="str">
        <f aca="false">'Critères (modèle)'!$A18</f>
        <v>MULTIMÉDIA</v>
      </c>
      <c r="AP21" s="82" t="str">
        <f aca="false">P01!$H19</f>
        <v>N</v>
      </c>
      <c r="AQ21" s="82" t="str">
        <f aca="false">P02!$H19</f>
        <v>N</v>
      </c>
      <c r="AR21" s="82" t="str">
        <f aca="false">P03!$H19</f>
        <v>N</v>
      </c>
      <c r="AS21" s="82" t="str">
        <f aca="false">P04!$H19</f>
        <v>N</v>
      </c>
      <c r="AT21" s="82" t="str">
        <f aca="false">P05!$H19</f>
        <v>N</v>
      </c>
      <c r="AU21" s="82" t="str">
        <f aca="false">P06!$H19</f>
        <v>N</v>
      </c>
      <c r="AV21" s="82" t="str">
        <f aca="false">P07!$H19</f>
        <v>N</v>
      </c>
      <c r="AW21" s="82" t="str">
        <f aca="false">P08!$H19</f>
        <v>N</v>
      </c>
      <c r="AX21" s="82" t="str">
        <f aca="false">P09!$H19</f>
        <v>N</v>
      </c>
      <c r="AY21" s="82" t="str">
        <f aca="false">P10!$H19</f>
        <v>N</v>
      </c>
      <c r="AZ21" s="82" t="str">
        <f aca="false">P11!$H19</f>
        <v>N</v>
      </c>
      <c r="BA21" s="82" t="str">
        <f aca="false">P12!$H19</f>
        <v>N</v>
      </c>
      <c r="BB21" s="82" t="str">
        <f aca="false">P13!$H19</f>
        <v>N</v>
      </c>
      <c r="BC21" s="82" t="str">
        <f aca="false">P14!$H19</f>
        <v>N</v>
      </c>
      <c r="BD21" s="82" t="str">
        <f aca="false">P15!$H19</f>
        <v>N</v>
      </c>
      <c r="BE21" s="82" t="str">
        <f aca="false">P16!$H19</f>
        <v>N</v>
      </c>
      <c r="BF21" s="82" t="str">
        <f aca="false">P17!$H19</f>
        <v>N</v>
      </c>
      <c r="BG21" s="82" t="str">
        <f aca="false">P18!$H19</f>
        <v>N</v>
      </c>
      <c r="BH21" s="82" t="str">
        <f aca="false">P19!$H19</f>
        <v>N</v>
      </c>
      <c r="BI21" s="82" t="str">
        <f aca="false">P20!$H19</f>
        <v>N</v>
      </c>
      <c r="BJ21" s="82" t="str">
        <f aca="false">P21!$H19</f>
        <v>N</v>
      </c>
      <c r="BK21" s="82" t="str">
        <f aca="false">P22!$H19</f>
        <v>N</v>
      </c>
      <c r="BL21" s="82" t="str">
        <f aca="false">P23!$H19</f>
        <v>N</v>
      </c>
      <c r="BM21" s="82" t="str">
        <f aca="false">P24!$H19</f>
        <v>N</v>
      </c>
      <c r="BN21" s="82" t="str">
        <f aca="false">P25!$H19</f>
        <v>N</v>
      </c>
      <c r="BO21" s="82" t="str">
        <f aca="false">P26!$H19</f>
        <v>N</v>
      </c>
      <c r="BP21" s="82" t="str">
        <f aca="false">P27!$H19</f>
        <v>N</v>
      </c>
      <c r="BQ21" s="82" t="str">
        <f aca="false">P28!$H19</f>
        <v>N</v>
      </c>
      <c r="BR21" s="82" t="str">
        <f aca="false">P29!$H19</f>
        <v>N</v>
      </c>
      <c r="BS21" s="82" t="str">
        <f aca="false">P30!$H19</f>
        <v>N</v>
      </c>
      <c r="BT21" s="77" t="n">
        <f aca="false">COUNTIF(AP21:BS21,"D")</f>
        <v>0</v>
      </c>
    </row>
    <row r="22" customFormat="false" ht="13" hidden="false" customHeight="false" outlineLevel="0" collapsed="false">
      <c r="A22" s="81" t="n">
        <v>4</v>
      </c>
      <c r="B22" s="82" t="str">
        <f aca="false">'Critères (modèle)'!$B20</f>
        <v>4.3</v>
      </c>
      <c r="C22" s="82" t="str">
        <f aca="false">'Critères (modèle)'!$A18</f>
        <v>MULTIMÉDIA</v>
      </c>
      <c r="D22" s="82" t="str">
        <f aca="false">P01!$G20</f>
        <v>NT</v>
      </c>
      <c r="E22" s="82" t="str">
        <f aca="false">P02!$G20</f>
        <v>NT</v>
      </c>
      <c r="F22" s="82" t="str">
        <f aca="false">P03!$G20</f>
        <v>NT</v>
      </c>
      <c r="G22" s="82" t="str">
        <f aca="false">P04!$G20</f>
        <v>NT</v>
      </c>
      <c r="H22" s="82" t="str">
        <f aca="false">P05!$G20</f>
        <v>NT</v>
      </c>
      <c r="I22" s="82" t="str">
        <f aca="false">P06!$G20</f>
        <v>NT</v>
      </c>
      <c r="J22" s="82" t="str">
        <f aca="false">P07!$G20</f>
        <v>NT</v>
      </c>
      <c r="K22" s="82" t="str">
        <f aca="false">P08!$G20</f>
        <v>NT</v>
      </c>
      <c r="L22" s="82" t="str">
        <f aca="false">P09!$G20</f>
        <v>NT</v>
      </c>
      <c r="M22" s="82" t="str">
        <f aca="false">P10!$G20</f>
        <v>NT</v>
      </c>
      <c r="N22" s="82" t="str">
        <f aca="false">P11!$G20</f>
        <v>NT</v>
      </c>
      <c r="O22" s="82" t="str">
        <f aca="false">P12!$G20</f>
        <v>NT</v>
      </c>
      <c r="P22" s="82" t="str">
        <f aca="false">P13!$G20</f>
        <v>NT</v>
      </c>
      <c r="Q22" s="82" t="str">
        <f aca="false">P14!$G20</f>
        <v>NT</v>
      </c>
      <c r="R22" s="82" t="str">
        <f aca="false">P15!$G20</f>
        <v>NT</v>
      </c>
      <c r="S22" s="82" t="str">
        <f aca="false">P16!$G20</f>
        <v>NT</v>
      </c>
      <c r="T22" s="82" t="str">
        <f aca="false">P17!$G20</f>
        <v>NT</v>
      </c>
      <c r="U22" s="82" t="str">
        <f aca="false">P18!$G20</f>
        <v>NT</v>
      </c>
      <c r="V22" s="82" t="str">
        <f aca="false">P19!$G20</f>
        <v>NT</v>
      </c>
      <c r="W22" s="82" t="str">
        <f aca="false">P20!$G20</f>
        <v>NT</v>
      </c>
      <c r="X22" s="82" t="str">
        <f aca="false">P21!$G20</f>
        <v>NT</v>
      </c>
      <c r="Y22" s="82" t="str">
        <f aca="false">P22!$G20</f>
        <v>NT</v>
      </c>
      <c r="Z22" s="82" t="str">
        <f aca="false">P23!$G20</f>
        <v>NT</v>
      </c>
      <c r="AA22" s="82" t="str">
        <f aca="false">P24!$G20</f>
        <v>NT</v>
      </c>
      <c r="AB22" s="82" t="str">
        <f aca="false">P25!$G20</f>
        <v>NT</v>
      </c>
      <c r="AC22" s="82" t="str">
        <f aca="false">P26!$G20</f>
        <v>NT</v>
      </c>
      <c r="AD22" s="82" t="str">
        <f aca="false">P27!$G20</f>
        <v>NT</v>
      </c>
      <c r="AE22" s="82" t="str">
        <f aca="false">P28!$G20</f>
        <v>NT</v>
      </c>
      <c r="AF22" s="82" t="str">
        <f aca="false">P29!$G20</f>
        <v>NT</v>
      </c>
      <c r="AG22" s="82" t="str">
        <f aca="false">P30!$G20</f>
        <v>NT</v>
      </c>
      <c r="AH22" s="83" t="n">
        <f aca="false">COUNTIF(D22:AG22,"C")</f>
        <v>0</v>
      </c>
      <c r="AI22" s="83" t="n">
        <f aca="false">COUNTIF(D22:AG22,"NC")</f>
        <v>0</v>
      </c>
      <c r="AJ22" s="83" t="n">
        <f aca="false">COUNTIF(D22:AG22,"NA")</f>
        <v>0</v>
      </c>
      <c r="AK22" s="83" t="n">
        <f aca="false">COUNTIF(D22:AG22,"NT")</f>
        <v>30</v>
      </c>
      <c r="AL22" s="82" t="str">
        <f aca="false">IF(AI22&gt;0,"NC",IF(AH22&gt;0,"C",IF(AK22&gt;0,"NT","NA")))</f>
        <v>NT</v>
      </c>
      <c r="AM22" s="81" t="n">
        <v>4</v>
      </c>
      <c r="AN22" s="82" t="str">
        <f aca="false">'Critères (modèle)'!$B20</f>
        <v>4.3</v>
      </c>
      <c r="AO22" s="82" t="str">
        <f aca="false">'Critères (modèle)'!$A18</f>
        <v>MULTIMÉDIA</v>
      </c>
      <c r="AP22" s="82" t="str">
        <f aca="false">P01!$H20</f>
        <v>N</v>
      </c>
      <c r="AQ22" s="82" t="str">
        <f aca="false">P02!$H20</f>
        <v>N</v>
      </c>
      <c r="AR22" s="82" t="str">
        <f aca="false">P03!$H20</f>
        <v>N</v>
      </c>
      <c r="AS22" s="82" t="str">
        <f aca="false">P04!$H20</f>
        <v>N</v>
      </c>
      <c r="AT22" s="82" t="str">
        <f aca="false">P05!$H20</f>
        <v>N</v>
      </c>
      <c r="AU22" s="82" t="str">
        <f aca="false">P06!$H20</f>
        <v>N</v>
      </c>
      <c r="AV22" s="82" t="str">
        <f aca="false">P07!$H20</f>
        <v>N</v>
      </c>
      <c r="AW22" s="82" t="str">
        <f aca="false">P08!$H20</f>
        <v>N</v>
      </c>
      <c r="AX22" s="82" t="str">
        <f aca="false">P09!$H20</f>
        <v>N</v>
      </c>
      <c r="AY22" s="82" t="str">
        <f aca="false">P10!$H20</f>
        <v>N</v>
      </c>
      <c r="AZ22" s="82" t="str">
        <f aca="false">P11!$H20</f>
        <v>N</v>
      </c>
      <c r="BA22" s="82" t="str">
        <f aca="false">P12!$H20</f>
        <v>N</v>
      </c>
      <c r="BB22" s="82" t="str">
        <f aca="false">P13!$H20</f>
        <v>N</v>
      </c>
      <c r="BC22" s="82" t="str">
        <f aca="false">P14!$H20</f>
        <v>N</v>
      </c>
      <c r="BD22" s="82" t="str">
        <f aca="false">P15!$H20</f>
        <v>N</v>
      </c>
      <c r="BE22" s="82" t="str">
        <f aca="false">P16!$H20</f>
        <v>N</v>
      </c>
      <c r="BF22" s="82" t="str">
        <f aca="false">P17!$H20</f>
        <v>N</v>
      </c>
      <c r="BG22" s="82" t="str">
        <f aca="false">P18!$H20</f>
        <v>N</v>
      </c>
      <c r="BH22" s="82" t="str">
        <f aca="false">P19!$H20</f>
        <v>N</v>
      </c>
      <c r="BI22" s="82" t="str">
        <f aca="false">P20!$H20</f>
        <v>N</v>
      </c>
      <c r="BJ22" s="82" t="str">
        <f aca="false">P21!$H20</f>
        <v>N</v>
      </c>
      <c r="BK22" s="82" t="str">
        <f aca="false">P22!$H20</f>
        <v>N</v>
      </c>
      <c r="BL22" s="82" t="str">
        <f aca="false">P23!$H20</f>
        <v>N</v>
      </c>
      <c r="BM22" s="82" t="str">
        <f aca="false">P24!$H20</f>
        <v>N</v>
      </c>
      <c r="BN22" s="82" t="str">
        <f aca="false">P25!$H20</f>
        <v>N</v>
      </c>
      <c r="BO22" s="82" t="str">
        <f aca="false">P26!$H20</f>
        <v>N</v>
      </c>
      <c r="BP22" s="82" t="str">
        <f aca="false">P27!$H20</f>
        <v>N</v>
      </c>
      <c r="BQ22" s="82" t="str">
        <f aca="false">P28!$H20</f>
        <v>N</v>
      </c>
      <c r="BR22" s="82" t="str">
        <f aca="false">P29!$H20</f>
        <v>N</v>
      </c>
      <c r="BS22" s="82" t="str">
        <f aca="false">P30!$H20</f>
        <v>N</v>
      </c>
      <c r="BT22" s="77" t="n">
        <f aca="false">COUNTIF(AP22:BS22,"D")</f>
        <v>0</v>
      </c>
    </row>
    <row r="23" customFormat="false" ht="13" hidden="false" customHeight="false" outlineLevel="0" collapsed="false">
      <c r="A23" s="81" t="n">
        <v>4</v>
      </c>
      <c r="B23" s="82" t="str">
        <f aca="false">'Critères (modèle)'!$B21</f>
        <v>4.4</v>
      </c>
      <c r="C23" s="82" t="str">
        <f aca="false">'Critères (modèle)'!$A18</f>
        <v>MULTIMÉDIA</v>
      </c>
      <c r="D23" s="82" t="str">
        <f aca="false">P01!$G21</f>
        <v>NT</v>
      </c>
      <c r="E23" s="82" t="str">
        <f aca="false">P02!$G21</f>
        <v>NT</v>
      </c>
      <c r="F23" s="82" t="str">
        <f aca="false">P03!$G21</f>
        <v>NT</v>
      </c>
      <c r="G23" s="82" t="str">
        <f aca="false">P04!$G21</f>
        <v>NT</v>
      </c>
      <c r="H23" s="82" t="str">
        <f aca="false">P05!$G21</f>
        <v>NT</v>
      </c>
      <c r="I23" s="82" t="str">
        <f aca="false">P06!$G21</f>
        <v>NT</v>
      </c>
      <c r="J23" s="82" t="str">
        <f aca="false">P07!$G21</f>
        <v>NT</v>
      </c>
      <c r="K23" s="82" t="str">
        <f aca="false">P08!$G21</f>
        <v>NT</v>
      </c>
      <c r="L23" s="82" t="str">
        <f aca="false">P09!$G21</f>
        <v>NT</v>
      </c>
      <c r="M23" s="82" t="str">
        <f aca="false">P10!$G21</f>
        <v>NT</v>
      </c>
      <c r="N23" s="82" t="str">
        <f aca="false">P11!$G21</f>
        <v>NT</v>
      </c>
      <c r="O23" s="82" t="str">
        <f aca="false">P12!$G21</f>
        <v>NT</v>
      </c>
      <c r="P23" s="82" t="str">
        <f aca="false">P13!$G21</f>
        <v>NT</v>
      </c>
      <c r="Q23" s="82" t="str">
        <f aca="false">P14!$G21</f>
        <v>NT</v>
      </c>
      <c r="R23" s="82" t="str">
        <f aca="false">P15!$G21</f>
        <v>NT</v>
      </c>
      <c r="S23" s="82" t="str">
        <f aca="false">P16!$G21</f>
        <v>NT</v>
      </c>
      <c r="T23" s="82" t="str">
        <f aca="false">P17!$G21</f>
        <v>NT</v>
      </c>
      <c r="U23" s="82" t="str">
        <f aca="false">P18!$G21</f>
        <v>NT</v>
      </c>
      <c r="V23" s="82" t="str">
        <f aca="false">P19!$G21</f>
        <v>NT</v>
      </c>
      <c r="W23" s="82" t="str">
        <f aca="false">P20!$G21</f>
        <v>NT</v>
      </c>
      <c r="X23" s="82" t="str">
        <f aca="false">P21!$G21</f>
        <v>NT</v>
      </c>
      <c r="Y23" s="82" t="str">
        <f aca="false">P22!$G21</f>
        <v>NT</v>
      </c>
      <c r="Z23" s="82" t="str">
        <f aca="false">P23!$G21</f>
        <v>NT</v>
      </c>
      <c r="AA23" s="82" t="str">
        <f aca="false">P24!$G21</f>
        <v>NT</v>
      </c>
      <c r="AB23" s="82" t="str">
        <f aca="false">P25!$G21</f>
        <v>NT</v>
      </c>
      <c r="AC23" s="82" t="str">
        <f aca="false">P26!$G21</f>
        <v>NT</v>
      </c>
      <c r="AD23" s="82" t="str">
        <f aca="false">P27!$G21</f>
        <v>NT</v>
      </c>
      <c r="AE23" s="82" t="str">
        <f aca="false">P28!$G21</f>
        <v>NT</v>
      </c>
      <c r="AF23" s="82" t="str">
        <f aca="false">P29!$G21</f>
        <v>NT</v>
      </c>
      <c r="AG23" s="82" t="str">
        <f aca="false">P30!$G21</f>
        <v>NT</v>
      </c>
      <c r="AH23" s="83" t="n">
        <f aca="false">COUNTIF(D23:AG23,"C")</f>
        <v>0</v>
      </c>
      <c r="AI23" s="83" t="n">
        <f aca="false">COUNTIF(D23:AG23,"NC")</f>
        <v>0</v>
      </c>
      <c r="AJ23" s="83" t="n">
        <f aca="false">COUNTIF(D23:AG23,"NA")</f>
        <v>0</v>
      </c>
      <c r="AK23" s="83" t="n">
        <f aca="false">COUNTIF(D23:AG23,"NT")</f>
        <v>30</v>
      </c>
      <c r="AL23" s="82" t="str">
        <f aca="false">IF(AI23&gt;0,"NC",IF(AH23&gt;0,"C",IF(AK23&gt;0,"NT","NA")))</f>
        <v>NT</v>
      </c>
      <c r="AM23" s="81" t="n">
        <v>4</v>
      </c>
      <c r="AN23" s="82" t="str">
        <f aca="false">'Critères (modèle)'!$B21</f>
        <v>4.4</v>
      </c>
      <c r="AO23" s="82" t="str">
        <f aca="false">'Critères (modèle)'!$A18</f>
        <v>MULTIMÉDIA</v>
      </c>
      <c r="AP23" s="82" t="str">
        <f aca="false">P01!$H21</f>
        <v>N</v>
      </c>
      <c r="AQ23" s="82" t="str">
        <f aca="false">P02!$H21</f>
        <v>N</v>
      </c>
      <c r="AR23" s="82" t="str">
        <f aca="false">P03!$H21</f>
        <v>N</v>
      </c>
      <c r="AS23" s="82" t="str">
        <f aca="false">P04!$H21</f>
        <v>N</v>
      </c>
      <c r="AT23" s="82" t="str">
        <f aca="false">P05!$H21</f>
        <v>N</v>
      </c>
      <c r="AU23" s="82" t="str">
        <f aca="false">P06!$H21</f>
        <v>N</v>
      </c>
      <c r="AV23" s="82" t="str">
        <f aca="false">P07!$H21</f>
        <v>N</v>
      </c>
      <c r="AW23" s="82" t="str">
        <f aca="false">P08!$H21</f>
        <v>N</v>
      </c>
      <c r="AX23" s="82" t="str">
        <f aca="false">P09!$H21</f>
        <v>N</v>
      </c>
      <c r="AY23" s="82" t="str">
        <f aca="false">P10!$H21</f>
        <v>N</v>
      </c>
      <c r="AZ23" s="82" t="str">
        <f aca="false">P11!$H21</f>
        <v>N</v>
      </c>
      <c r="BA23" s="82" t="str">
        <f aca="false">P12!$H21</f>
        <v>N</v>
      </c>
      <c r="BB23" s="82" t="str">
        <f aca="false">P13!$H21</f>
        <v>N</v>
      </c>
      <c r="BC23" s="82" t="str">
        <f aca="false">P14!$H21</f>
        <v>N</v>
      </c>
      <c r="BD23" s="82" t="str">
        <f aca="false">P15!$H21</f>
        <v>N</v>
      </c>
      <c r="BE23" s="82" t="str">
        <f aca="false">P16!$H21</f>
        <v>N</v>
      </c>
      <c r="BF23" s="82" t="str">
        <f aca="false">P17!$H21</f>
        <v>N</v>
      </c>
      <c r="BG23" s="82" t="str">
        <f aca="false">P18!$H21</f>
        <v>N</v>
      </c>
      <c r="BH23" s="82" t="str">
        <f aca="false">P19!$H21</f>
        <v>N</v>
      </c>
      <c r="BI23" s="82" t="str">
        <f aca="false">P20!$H21</f>
        <v>N</v>
      </c>
      <c r="BJ23" s="82" t="str">
        <f aca="false">P21!$H21</f>
        <v>N</v>
      </c>
      <c r="BK23" s="82" t="str">
        <f aca="false">P22!$H21</f>
        <v>N</v>
      </c>
      <c r="BL23" s="82" t="str">
        <f aca="false">P23!$H21</f>
        <v>N</v>
      </c>
      <c r="BM23" s="82" t="str">
        <f aca="false">P24!$H21</f>
        <v>N</v>
      </c>
      <c r="BN23" s="82" t="str">
        <f aca="false">P25!$H21</f>
        <v>N</v>
      </c>
      <c r="BO23" s="82" t="str">
        <f aca="false">P26!$H21</f>
        <v>N</v>
      </c>
      <c r="BP23" s="82" t="str">
        <f aca="false">P27!$H21</f>
        <v>N</v>
      </c>
      <c r="BQ23" s="82" t="str">
        <f aca="false">P28!$H21</f>
        <v>N</v>
      </c>
      <c r="BR23" s="82" t="str">
        <f aca="false">P29!$H21</f>
        <v>N</v>
      </c>
      <c r="BS23" s="82" t="str">
        <f aca="false">P30!$H21</f>
        <v>N</v>
      </c>
      <c r="BT23" s="77" t="n">
        <f aca="false">COUNTIF(AP23:BS23,"D")</f>
        <v>0</v>
      </c>
    </row>
    <row r="24" customFormat="false" ht="13" hidden="false" customHeight="false" outlineLevel="0" collapsed="false">
      <c r="A24" s="81" t="n">
        <v>4</v>
      </c>
      <c r="B24" s="82" t="str">
        <f aca="false">'Critères (modèle)'!$B22</f>
        <v>4.5</v>
      </c>
      <c r="C24" s="82" t="str">
        <f aca="false">'Critères (modèle)'!$A18</f>
        <v>MULTIMÉDIA</v>
      </c>
      <c r="D24" s="82" t="str">
        <f aca="false">P01!$G22</f>
        <v>NT</v>
      </c>
      <c r="E24" s="82" t="str">
        <f aca="false">P02!$G22</f>
        <v>NT</v>
      </c>
      <c r="F24" s="82" t="str">
        <f aca="false">P03!$G22</f>
        <v>NT</v>
      </c>
      <c r="G24" s="82" t="str">
        <f aca="false">P04!$G22</f>
        <v>NT</v>
      </c>
      <c r="H24" s="82" t="str">
        <f aca="false">P05!$G22</f>
        <v>NT</v>
      </c>
      <c r="I24" s="82" t="str">
        <f aca="false">P06!$G22</f>
        <v>NT</v>
      </c>
      <c r="J24" s="82" t="str">
        <f aca="false">P07!$G22</f>
        <v>NT</v>
      </c>
      <c r="K24" s="82" t="str">
        <f aca="false">P08!$G22</f>
        <v>NT</v>
      </c>
      <c r="L24" s="82" t="str">
        <f aca="false">P09!$G22</f>
        <v>NT</v>
      </c>
      <c r="M24" s="82" t="str">
        <f aca="false">P10!$G22</f>
        <v>NT</v>
      </c>
      <c r="N24" s="82" t="str">
        <f aca="false">P11!$G22</f>
        <v>NT</v>
      </c>
      <c r="O24" s="82" t="str">
        <f aca="false">P12!$G22</f>
        <v>NT</v>
      </c>
      <c r="P24" s="82" t="str">
        <f aca="false">P13!$G22</f>
        <v>NT</v>
      </c>
      <c r="Q24" s="82" t="str">
        <f aca="false">P14!$G22</f>
        <v>NT</v>
      </c>
      <c r="R24" s="82" t="str">
        <f aca="false">P15!$G22</f>
        <v>NT</v>
      </c>
      <c r="S24" s="82" t="str">
        <f aca="false">P16!$G22</f>
        <v>NT</v>
      </c>
      <c r="T24" s="82" t="str">
        <f aca="false">P17!$G22</f>
        <v>NT</v>
      </c>
      <c r="U24" s="82" t="str">
        <f aca="false">P18!$G22</f>
        <v>NT</v>
      </c>
      <c r="V24" s="82" t="str">
        <f aca="false">P19!$G22</f>
        <v>NT</v>
      </c>
      <c r="W24" s="82" t="str">
        <f aca="false">P20!$G22</f>
        <v>NT</v>
      </c>
      <c r="X24" s="82" t="str">
        <f aca="false">P21!$G22</f>
        <v>NT</v>
      </c>
      <c r="Y24" s="82" t="str">
        <f aca="false">P22!$G22</f>
        <v>NT</v>
      </c>
      <c r="Z24" s="82" t="str">
        <f aca="false">P23!$G22</f>
        <v>NT</v>
      </c>
      <c r="AA24" s="82" t="str">
        <f aca="false">P24!$G22</f>
        <v>NT</v>
      </c>
      <c r="AB24" s="82" t="str">
        <f aca="false">P25!$G22</f>
        <v>NT</v>
      </c>
      <c r="AC24" s="82" t="str">
        <f aca="false">P26!$G22</f>
        <v>NT</v>
      </c>
      <c r="AD24" s="82" t="str">
        <f aca="false">P27!$G22</f>
        <v>NT</v>
      </c>
      <c r="AE24" s="82" t="str">
        <f aca="false">P28!$G22</f>
        <v>NT</v>
      </c>
      <c r="AF24" s="82" t="str">
        <f aca="false">P29!$G22</f>
        <v>NT</v>
      </c>
      <c r="AG24" s="82" t="str">
        <f aca="false">P30!$G22</f>
        <v>NT</v>
      </c>
      <c r="AH24" s="83" t="n">
        <f aca="false">COUNTIF(D24:AG24,"C")</f>
        <v>0</v>
      </c>
      <c r="AI24" s="83" t="n">
        <f aca="false">COUNTIF(D24:AG24,"NC")</f>
        <v>0</v>
      </c>
      <c r="AJ24" s="83" t="n">
        <f aca="false">COUNTIF(D24:AG24,"NA")</f>
        <v>0</v>
      </c>
      <c r="AK24" s="83" t="n">
        <f aca="false">COUNTIF(D24:AG24,"NT")</f>
        <v>30</v>
      </c>
      <c r="AL24" s="82" t="str">
        <f aca="false">IF(AI24&gt;0,"NC",IF(AH24&gt;0,"C",IF(AK24&gt;0,"NT","NA")))</f>
        <v>NT</v>
      </c>
      <c r="AM24" s="81" t="n">
        <v>4</v>
      </c>
      <c r="AN24" s="82" t="str">
        <f aca="false">'Critères (modèle)'!$B22</f>
        <v>4.5</v>
      </c>
      <c r="AO24" s="82" t="str">
        <f aca="false">'Critères (modèle)'!$A18</f>
        <v>MULTIMÉDIA</v>
      </c>
      <c r="AP24" s="82" t="str">
        <f aca="false">P01!$H22</f>
        <v>N</v>
      </c>
      <c r="AQ24" s="82" t="str">
        <f aca="false">P02!$H22</f>
        <v>N</v>
      </c>
      <c r="AR24" s="82" t="str">
        <f aca="false">P03!$H22</f>
        <v>N</v>
      </c>
      <c r="AS24" s="82" t="str">
        <f aca="false">P04!$H22</f>
        <v>N</v>
      </c>
      <c r="AT24" s="82" t="str">
        <f aca="false">P05!$H22</f>
        <v>N</v>
      </c>
      <c r="AU24" s="82" t="str">
        <f aca="false">P06!$H22</f>
        <v>N</v>
      </c>
      <c r="AV24" s="82" t="str">
        <f aca="false">P07!$H22</f>
        <v>N</v>
      </c>
      <c r="AW24" s="82" t="str">
        <f aca="false">P08!$H22</f>
        <v>N</v>
      </c>
      <c r="AX24" s="82" t="str">
        <f aca="false">P09!$H22</f>
        <v>N</v>
      </c>
      <c r="AY24" s="82" t="str">
        <f aca="false">P10!$H22</f>
        <v>N</v>
      </c>
      <c r="AZ24" s="82" t="str">
        <f aca="false">P11!$H22</f>
        <v>N</v>
      </c>
      <c r="BA24" s="82" t="str">
        <f aca="false">P12!$H22</f>
        <v>N</v>
      </c>
      <c r="BB24" s="82" t="str">
        <f aca="false">P13!$H22</f>
        <v>N</v>
      </c>
      <c r="BC24" s="82" t="str">
        <f aca="false">P14!$H22</f>
        <v>N</v>
      </c>
      <c r="BD24" s="82" t="str">
        <f aca="false">P15!$H22</f>
        <v>N</v>
      </c>
      <c r="BE24" s="82" t="str">
        <f aca="false">P16!$H22</f>
        <v>N</v>
      </c>
      <c r="BF24" s="82" t="str">
        <f aca="false">P17!$H22</f>
        <v>N</v>
      </c>
      <c r="BG24" s="82" t="str">
        <f aca="false">P18!$H22</f>
        <v>N</v>
      </c>
      <c r="BH24" s="82" t="str">
        <f aca="false">P19!$H22</f>
        <v>N</v>
      </c>
      <c r="BI24" s="82" t="str">
        <f aca="false">P20!$H22</f>
        <v>N</v>
      </c>
      <c r="BJ24" s="82" t="str">
        <f aca="false">P21!$H22</f>
        <v>N</v>
      </c>
      <c r="BK24" s="82" t="str">
        <f aca="false">P22!$H22</f>
        <v>N</v>
      </c>
      <c r="BL24" s="82" t="str">
        <f aca="false">P23!$H22</f>
        <v>N</v>
      </c>
      <c r="BM24" s="82" t="str">
        <f aca="false">P24!$H22</f>
        <v>N</v>
      </c>
      <c r="BN24" s="82" t="str">
        <f aca="false">P25!$H22</f>
        <v>N</v>
      </c>
      <c r="BO24" s="82" t="str">
        <f aca="false">P26!$H22</f>
        <v>N</v>
      </c>
      <c r="BP24" s="82" t="str">
        <f aca="false">P27!$H22</f>
        <v>N</v>
      </c>
      <c r="BQ24" s="82" t="str">
        <f aca="false">P28!$H22</f>
        <v>N</v>
      </c>
      <c r="BR24" s="82" t="str">
        <f aca="false">P29!$H22</f>
        <v>N</v>
      </c>
      <c r="BS24" s="82" t="str">
        <f aca="false">P30!$H22</f>
        <v>N</v>
      </c>
      <c r="BT24" s="77" t="n">
        <f aca="false">COUNTIF(AP24:BS24,"D")</f>
        <v>0</v>
      </c>
    </row>
    <row r="25" customFormat="false" ht="13" hidden="false" customHeight="false" outlineLevel="0" collapsed="false">
      <c r="A25" s="81" t="n">
        <v>4</v>
      </c>
      <c r="B25" s="82" t="str">
        <f aca="false">'Critères (modèle)'!$B23</f>
        <v>4.6</v>
      </c>
      <c r="C25" s="82" t="str">
        <f aca="false">'Critères (modèle)'!$A18</f>
        <v>MULTIMÉDIA</v>
      </c>
      <c r="D25" s="82" t="str">
        <f aca="false">P01!$G23</f>
        <v>NT</v>
      </c>
      <c r="E25" s="82" t="str">
        <f aca="false">P02!$G23</f>
        <v>NT</v>
      </c>
      <c r="F25" s="82" t="str">
        <f aca="false">P03!$G23</f>
        <v>NT</v>
      </c>
      <c r="G25" s="82" t="str">
        <f aca="false">P04!$G23</f>
        <v>NT</v>
      </c>
      <c r="H25" s="82" t="str">
        <f aca="false">P05!$G23</f>
        <v>NT</v>
      </c>
      <c r="I25" s="82" t="str">
        <f aca="false">P06!$G23</f>
        <v>NT</v>
      </c>
      <c r="J25" s="82" t="str">
        <f aca="false">P07!$G23</f>
        <v>NT</v>
      </c>
      <c r="K25" s="82" t="str">
        <f aca="false">P08!$G23</f>
        <v>NT</v>
      </c>
      <c r="L25" s="82" t="str">
        <f aca="false">P09!$G23</f>
        <v>NT</v>
      </c>
      <c r="M25" s="82" t="str">
        <f aca="false">P10!$G23</f>
        <v>NT</v>
      </c>
      <c r="N25" s="82" t="str">
        <f aca="false">P11!$G23</f>
        <v>NT</v>
      </c>
      <c r="O25" s="82" t="str">
        <f aca="false">P12!$G23</f>
        <v>NT</v>
      </c>
      <c r="P25" s="82" t="str">
        <f aca="false">P13!$G23</f>
        <v>NT</v>
      </c>
      <c r="Q25" s="82" t="str">
        <f aca="false">P14!$G23</f>
        <v>NT</v>
      </c>
      <c r="R25" s="82" t="str">
        <f aca="false">P15!$G23</f>
        <v>NT</v>
      </c>
      <c r="S25" s="82" t="str">
        <f aca="false">P16!$G23</f>
        <v>NT</v>
      </c>
      <c r="T25" s="82" t="str">
        <f aca="false">P17!$G23</f>
        <v>NT</v>
      </c>
      <c r="U25" s="82" t="str">
        <f aca="false">P18!$G23</f>
        <v>NT</v>
      </c>
      <c r="V25" s="82" t="str">
        <f aca="false">P19!$G23</f>
        <v>NT</v>
      </c>
      <c r="W25" s="82" t="str">
        <f aca="false">P20!$G23</f>
        <v>NT</v>
      </c>
      <c r="X25" s="82" t="str">
        <f aca="false">P21!$G23</f>
        <v>NT</v>
      </c>
      <c r="Y25" s="82" t="str">
        <f aca="false">P22!$G23</f>
        <v>NT</v>
      </c>
      <c r="Z25" s="82" t="str">
        <f aca="false">P23!$G23</f>
        <v>NT</v>
      </c>
      <c r="AA25" s="82" t="str">
        <f aca="false">P24!$G23</f>
        <v>NT</v>
      </c>
      <c r="AB25" s="82" t="str">
        <f aca="false">P25!$G23</f>
        <v>NT</v>
      </c>
      <c r="AC25" s="82" t="str">
        <f aca="false">P26!$G23</f>
        <v>NT</v>
      </c>
      <c r="AD25" s="82" t="str">
        <f aca="false">P27!$G23</f>
        <v>NT</v>
      </c>
      <c r="AE25" s="82" t="str">
        <f aca="false">P28!$G23</f>
        <v>NT</v>
      </c>
      <c r="AF25" s="82" t="str">
        <f aca="false">P29!$G23</f>
        <v>NT</v>
      </c>
      <c r="AG25" s="82" t="str">
        <f aca="false">P30!$G23</f>
        <v>NT</v>
      </c>
      <c r="AH25" s="83" t="n">
        <f aca="false">COUNTIF(D25:AG25,"C")</f>
        <v>0</v>
      </c>
      <c r="AI25" s="83" t="n">
        <f aca="false">COUNTIF(D25:AG25,"NC")</f>
        <v>0</v>
      </c>
      <c r="AJ25" s="83" t="n">
        <f aca="false">COUNTIF(D25:AG25,"NA")</f>
        <v>0</v>
      </c>
      <c r="AK25" s="83" t="n">
        <f aca="false">COUNTIF(D25:AG25,"NT")</f>
        <v>30</v>
      </c>
      <c r="AL25" s="82" t="str">
        <f aca="false">IF(AI25&gt;0,"NC",IF(AH25&gt;0,"C",IF(AK25&gt;0,"NT","NA")))</f>
        <v>NT</v>
      </c>
      <c r="AM25" s="81" t="n">
        <v>4</v>
      </c>
      <c r="AN25" s="82" t="str">
        <f aca="false">'Critères (modèle)'!$B23</f>
        <v>4.6</v>
      </c>
      <c r="AO25" s="82" t="str">
        <f aca="false">'Critères (modèle)'!$A18</f>
        <v>MULTIMÉDIA</v>
      </c>
      <c r="AP25" s="82" t="str">
        <f aca="false">P01!$H23</f>
        <v>N</v>
      </c>
      <c r="AQ25" s="82" t="str">
        <f aca="false">P02!$H23</f>
        <v>N</v>
      </c>
      <c r="AR25" s="82" t="str">
        <f aca="false">P03!$H23</f>
        <v>N</v>
      </c>
      <c r="AS25" s="82" t="str">
        <f aca="false">P04!$H23</f>
        <v>N</v>
      </c>
      <c r="AT25" s="82" t="str">
        <f aca="false">P05!$H23</f>
        <v>N</v>
      </c>
      <c r="AU25" s="82" t="str">
        <f aca="false">P06!$H23</f>
        <v>N</v>
      </c>
      <c r="AV25" s="82" t="str">
        <f aca="false">P07!$H23</f>
        <v>N</v>
      </c>
      <c r="AW25" s="82" t="str">
        <f aca="false">P08!$H23</f>
        <v>N</v>
      </c>
      <c r="AX25" s="82" t="str">
        <f aca="false">P09!$H23</f>
        <v>N</v>
      </c>
      <c r="AY25" s="82" t="str">
        <f aca="false">P10!$H23</f>
        <v>N</v>
      </c>
      <c r="AZ25" s="82" t="str">
        <f aca="false">P11!$H23</f>
        <v>N</v>
      </c>
      <c r="BA25" s="82" t="str">
        <f aca="false">P12!$H23</f>
        <v>N</v>
      </c>
      <c r="BB25" s="82" t="str">
        <f aca="false">P13!$H23</f>
        <v>N</v>
      </c>
      <c r="BC25" s="82" t="str">
        <f aca="false">P14!$H23</f>
        <v>N</v>
      </c>
      <c r="BD25" s="82" t="str">
        <f aca="false">P15!$H23</f>
        <v>N</v>
      </c>
      <c r="BE25" s="82" t="str">
        <f aca="false">P16!$H23</f>
        <v>N</v>
      </c>
      <c r="BF25" s="82" t="str">
        <f aca="false">P17!$H23</f>
        <v>N</v>
      </c>
      <c r="BG25" s="82" t="str">
        <f aca="false">P18!$H23</f>
        <v>N</v>
      </c>
      <c r="BH25" s="82" t="str">
        <f aca="false">P19!$H23</f>
        <v>N</v>
      </c>
      <c r="BI25" s="82" t="str">
        <f aca="false">P20!$H23</f>
        <v>N</v>
      </c>
      <c r="BJ25" s="82" t="str">
        <f aca="false">P21!$H23</f>
        <v>N</v>
      </c>
      <c r="BK25" s="82" t="str">
        <f aca="false">P22!$H23</f>
        <v>N</v>
      </c>
      <c r="BL25" s="82" t="str">
        <f aca="false">P23!$H23</f>
        <v>N</v>
      </c>
      <c r="BM25" s="82" t="str">
        <f aca="false">P24!$H23</f>
        <v>N</v>
      </c>
      <c r="BN25" s="82" t="str">
        <f aca="false">P25!$H23</f>
        <v>N</v>
      </c>
      <c r="BO25" s="82" t="str">
        <f aca="false">P26!$H23</f>
        <v>N</v>
      </c>
      <c r="BP25" s="82" t="str">
        <f aca="false">P27!$H23</f>
        <v>N</v>
      </c>
      <c r="BQ25" s="82" t="str">
        <f aca="false">P28!$H23</f>
        <v>N</v>
      </c>
      <c r="BR25" s="82" t="str">
        <f aca="false">P29!$H23</f>
        <v>N</v>
      </c>
      <c r="BS25" s="82" t="str">
        <f aca="false">P30!$H23</f>
        <v>N</v>
      </c>
      <c r="BT25" s="77" t="n">
        <f aca="false">COUNTIF(AP25:BS25,"D")</f>
        <v>0</v>
      </c>
    </row>
    <row r="26" customFormat="false" ht="13" hidden="false" customHeight="false" outlineLevel="0" collapsed="false">
      <c r="A26" s="81" t="n">
        <v>4</v>
      </c>
      <c r="B26" s="82" t="str">
        <f aca="false">'Critères (modèle)'!$B24</f>
        <v>4.7</v>
      </c>
      <c r="C26" s="82" t="str">
        <f aca="false">'Critères (modèle)'!$A18</f>
        <v>MULTIMÉDIA</v>
      </c>
      <c r="D26" s="82" t="str">
        <f aca="false">P01!$G24</f>
        <v>NT</v>
      </c>
      <c r="E26" s="82" t="str">
        <f aca="false">P02!$G24</f>
        <v>NT</v>
      </c>
      <c r="F26" s="82" t="str">
        <f aca="false">P03!$G24</f>
        <v>NT</v>
      </c>
      <c r="G26" s="82" t="str">
        <f aca="false">P04!$G24</f>
        <v>NT</v>
      </c>
      <c r="H26" s="82" t="str">
        <f aca="false">P05!$G24</f>
        <v>NT</v>
      </c>
      <c r="I26" s="82" t="str">
        <f aca="false">P06!$G24</f>
        <v>NT</v>
      </c>
      <c r="J26" s="82" t="str">
        <f aca="false">P07!$G24</f>
        <v>NT</v>
      </c>
      <c r="K26" s="82" t="str">
        <f aca="false">P08!$G24</f>
        <v>NT</v>
      </c>
      <c r="L26" s="82" t="str">
        <f aca="false">P09!$G24</f>
        <v>NT</v>
      </c>
      <c r="M26" s="82" t="str">
        <f aca="false">P10!$G24</f>
        <v>NT</v>
      </c>
      <c r="N26" s="82" t="str">
        <f aca="false">P11!$G24</f>
        <v>NT</v>
      </c>
      <c r="O26" s="82" t="str">
        <f aca="false">P12!$G24</f>
        <v>NT</v>
      </c>
      <c r="P26" s="82" t="str">
        <f aca="false">P13!$G24</f>
        <v>NT</v>
      </c>
      <c r="Q26" s="82" t="str">
        <f aca="false">P14!$G24</f>
        <v>NT</v>
      </c>
      <c r="R26" s="82" t="str">
        <f aca="false">P15!$G24</f>
        <v>NT</v>
      </c>
      <c r="S26" s="82" t="str">
        <f aca="false">P16!$G24</f>
        <v>NT</v>
      </c>
      <c r="T26" s="82" t="str">
        <f aca="false">P17!$G24</f>
        <v>NT</v>
      </c>
      <c r="U26" s="82" t="str">
        <f aca="false">P18!$G24</f>
        <v>NT</v>
      </c>
      <c r="V26" s="82" t="str">
        <f aca="false">P19!$G24</f>
        <v>NT</v>
      </c>
      <c r="W26" s="82" t="str">
        <f aca="false">P20!$G24</f>
        <v>NT</v>
      </c>
      <c r="X26" s="82" t="str">
        <f aca="false">P21!$G24</f>
        <v>NT</v>
      </c>
      <c r="Y26" s="82" t="str">
        <f aca="false">P22!$G24</f>
        <v>NT</v>
      </c>
      <c r="Z26" s="82" t="str">
        <f aca="false">P23!$G24</f>
        <v>NT</v>
      </c>
      <c r="AA26" s="82" t="str">
        <f aca="false">P24!$G24</f>
        <v>NT</v>
      </c>
      <c r="AB26" s="82" t="str">
        <f aca="false">P25!$G24</f>
        <v>NT</v>
      </c>
      <c r="AC26" s="82" t="str">
        <f aca="false">P26!$G24</f>
        <v>NT</v>
      </c>
      <c r="AD26" s="82" t="str">
        <f aca="false">P27!$G24</f>
        <v>NT</v>
      </c>
      <c r="AE26" s="82" t="str">
        <f aca="false">P28!$G24</f>
        <v>NT</v>
      </c>
      <c r="AF26" s="82" t="str">
        <f aca="false">P29!$G24</f>
        <v>NT</v>
      </c>
      <c r="AG26" s="82" t="str">
        <f aca="false">P30!$G24</f>
        <v>NT</v>
      </c>
      <c r="AH26" s="83" t="n">
        <f aca="false">COUNTIF(D26:AG26,"C")</f>
        <v>0</v>
      </c>
      <c r="AI26" s="83" t="n">
        <f aca="false">COUNTIF(D26:AG26,"NC")</f>
        <v>0</v>
      </c>
      <c r="AJ26" s="83" t="n">
        <f aca="false">COUNTIF(D26:AG26,"NA")</f>
        <v>0</v>
      </c>
      <c r="AK26" s="83" t="n">
        <f aca="false">COUNTIF(D26:AG26,"NT")</f>
        <v>30</v>
      </c>
      <c r="AL26" s="82" t="str">
        <f aca="false">IF(AI26&gt;0,"NC",IF(AH26&gt;0,"C",IF(AK26&gt;0,"NT","NA")))</f>
        <v>NT</v>
      </c>
      <c r="AM26" s="81" t="n">
        <v>4</v>
      </c>
      <c r="AN26" s="82" t="str">
        <f aca="false">'Critères (modèle)'!$B24</f>
        <v>4.7</v>
      </c>
      <c r="AO26" s="82" t="str">
        <f aca="false">'Critères (modèle)'!$A18</f>
        <v>MULTIMÉDIA</v>
      </c>
      <c r="AP26" s="82" t="str">
        <f aca="false">P01!$H24</f>
        <v>N</v>
      </c>
      <c r="AQ26" s="82" t="str">
        <f aca="false">P02!$H24</f>
        <v>N</v>
      </c>
      <c r="AR26" s="82" t="str">
        <f aca="false">P03!$H24</f>
        <v>N</v>
      </c>
      <c r="AS26" s="82" t="str">
        <f aca="false">P04!$H24</f>
        <v>N</v>
      </c>
      <c r="AT26" s="82" t="str">
        <f aca="false">P05!$H24</f>
        <v>N</v>
      </c>
      <c r="AU26" s="82" t="str">
        <f aca="false">P06!$H24</f>
        <v>N</v>
      </c>
      <c r="AV26" s="82" t="str">
        <f aca="false">P07!$H24</f>
        <v>N</v>
      </c>
      <c r="AW26" s="82" t="str">
        <f aca="false">P08!$H24</f>
        <v>N</v>
      </c>
      <c r="AX26" s="82" t="str">
        <f aca="false">P09!$H24</f>
        <v>N</v>
      </c>
      <c r="AY26" s="82" t="str">
        <f aca="false">P10!$H24</f>
        <v>N</v>
      </c>
      <c r="AZ26" s="82" t="str">
        <f aca="false">P11!$H24</f>
        <v>N</v>
      </c>
      <c r="BA26" s="82" t="str">
        <f aca="false">P12!$H24</f>
        <v>N</v>
      </c>
      <c r="BB26" s="82" t="str">
        <f aca="false">P13!$H24</f>
        <v>N</v>
      </c>
      <c r="BC26" s="82" t="str">
        <f aca="false">P14!$H24</f>
        <v>N</v>
      </c>
      <c r="BD26" s="82" t="str">
        <f aca="false">P15!$H24</f>
        <v>N</v>
      </c>
      <c r="BE26" s="82" t="str">
        <f aca="false">P16!$H24</f>
        <v>N</v>
      </c>
      <c r="BF26" s="82" t="str">
        <f aca="false">P17!$H24</f>
        <v>N</v>
      </c>
      <c r="BG26" s="82" t="str">
        <f aca="false">P18!$H24</f>
        <v>N</v>
      </c>
      <c r="BH26" s="82" t="str">
        <f aca="false">P19!$H24</f>
        <v>N</v>
      </c>
      <c r="BI26" s="82" t="str">
        <f aca="false">P20!$H24</f>
        <v>N</v>
      </c>
      <c r="BJ26" s="82" t="str">
        <f aca="false">P21!$H24</f>
        <v>N</v>
      </c>
      <c r="BK26" s="82" t="str">
        <f aca="false">P22!$H24</f>
        <v>N</v>
      </c>
      <c r="BL26" s="82" t="str">
        <f aca="false">P23!$H24</f>
        <v>N</v>
      </c>
      <c r="BM26" s="82" t="str">
        <f aca="false">P24!$H24</f>
        <v>N</v>
      </c>
      <c r="BN26" s="82" t="str">
        <f aca="false">P25!$H24</f>
        <v>N</v>
      </c>
      <c r="BO26" s="82" t="str">
        <f aca="false">P26!$H24</f>
        <v>N</v>
      </c>
      <c r="BP26" s="82" t="str">
        <f aca="false">P27!$H24</f>
        <v>N</v>
      </c>
      <c r="BQ26" s="82" t="str">
        <f aca="false">P28!$H24</f>
        <v>N</v>
      </c>
      <c r="BR26" s="82" t="str">
        <f aca="false">P29!$H24</f>
        <v>N</v>
      </c>
      <c r="BS26" s="82" t="str">
        <f aca="false">P30!$H24</f>
        <v>N</v>
      </c>
      <c r="BT26" s="77" t="n">
        <f aca="false">COUNTIF(AP26:BS26,"D")</f>
        <v>0</v>
      </c>
    </row>
    <row r="27" customFormat="false" ht="13" hidden="false" customHeight="false" outlineLevel="0" collapsed="false">
      <c r="A27" s="81" t="n">
        <v>4</v>
      </c>
      <c r="B27" s="82" t="str">
        <f aca="false">'Critères (modèle)'!$B25</f>
        <v>4.8</v>
      </c>
      <c r="C27" s="82" t="str">
        <f aca="false">'Critères (modèle)'!$A18</f>
        <v>MULTIMÉDIA</v>
      </c>
      <c r="D27" s="82" t="str">
        <f aca="false">P01!$G25</f>
        <v>NT</v>
      </c>
      <c r="E27" s="82" t="str">
        <f aca="false">P02!$G25</f>
        <v>NT</v>
      </c>
      <c r="F27" s="82" t="str">
        <f aca="false">P03!$G25</f>
        <v>NT</v>
      </c>
      <c r="G27" s="82" t="str">
        <f aca="false">P04!$G25</f>
        <v>NT</v>
      </c>
      <c r="H27" s="82" t="str">
        <f aca="false">P05!$G25</f>
        <v>NT</v>
      </c>
      <c r="I27" s="82" t="str">
        <f aca="false">P06!$G25</f>
        <v>NT</v>
      </c>
      <c r="J27" s="82" t="str">
        <f aca="false">P07!$G25</f>
        <v>NT</v>
      </c>
      <c r="K27" s="82" t="str">
        <f aca="false">P08!$G25</f>
        <v>NT</v>
      </c>
      <c r="L27" s="82" t="str">
        <f aca="false">P09!$G25</f>
        <v>NT</v>
      </c>
      <c r="M27" s="82" t="str">
        <f aca="false">P10!$G25</f>
        <v>NT</v>
      </c>
      <c r="N27" s="82" t="str">
        <f aca="false">P11!$G25</f>
        <v>NT</v>
      </c>
      <c r="O27" s="82" t="str">
        <f aca="false">P12!$G25</f>
        <v>NT</v>
      </c>
      <c r="P27" s="82" t="str">
        <f aca="false">P13!$G25</f>
        <v>NT</v>
      </c>
      <c r="Q27" s="82" t="str">
        <f aca="false">P14!$G25</f>
        <v>NT</v>
      </c>
      <c r="R27" s="82" t="str">
        <f aca="false">P15!$G25</f>
        <v>NT</v>
      </c>
      <c r="S27" s="82" t="str">
        <f aca="false">P16!$G25</f>
        <v>NT</v>
      </c>
      <c r="T27" s="82" t="str">
        <f aca="false">P17!$G25</f>
        <v>NT</v>
      </c>
      <c r="U27" s="82" t="str">
        <f aca="false">P18!$G25</f>
        <v>NT</v>
      </c>
      <c r="V27" s="82" t="str">
        <f aca="false">P19!$G25</f>
        <v>NT</v>
      </c>
      <c r="W27" s="82" t="str">
        <f aca="false">P20!$G25</f>
        <v>NT</v>
      </c>
      <c r="X27" s="82" t="str">
        <f aca="false">P21!$G25</f>
        <v>NT</v>
      </c>
      <c r="Y27" s="82" t="str">
        <f aca="false">P22!$G25</f>
        <v>NT</v>
      </c>
      <c r="Z27" s="82" t="str">
        <f aca="false">P23!$G25</f>
        <v>NT</v>
      </c>
      <c r="AA27" s="82" t="str">
        <f aca="false">P24!$G25</f>
        <v>NT</v>
      </c>
      <c r="AB27" s="82" t="str">
        <f aca="false">P25!$G25</f>
        <v>NT</v>
      </c>
      <c r="AC27" s="82" t="str">
        <f aca="false">P26!$G25</f>
        <v>NT</v>
      </c>
      <c r="AD27" s="82" t="str">
        <f aca="false">P27!$G25</f>
        <v>NT</v>
      </c>
      <c r="AE27" s="82" t="str">
        <f aca="false">P28!$G25</f>
        <v>NT</v>
      </c>
      <c r="AF27" s="82" t="str">
        <f aca="false">P29!$G25</f>
        <v>NT</v>
      </c>
      <c r="AG27" s="82" t="str">
        <f aca="false">P30!$G25</f>
        <v>NT</v>
      </c>
      <c r="AH27" s="83" t="n">
        <f aca="false">COUNTIF(D27:AG27,"C")</f>
        <v>0</v>
      </c>
      <c r="AI27" s="83" t="n">
        <f aca="false">COUNTIF(D27:AG27,"NC")</f>
        <v>0</v>
      </c>
      <c r="AJ27" s="83" t="n">
        <f aca="false">COUNTIF(D27:AG27,"NA")</f>
        <v>0</v>
      </c>
      <c r="AK27" s="83" t="n">
        <f aca="false">COUNTIF(D27:AG27,"NT")</f>
        <v>30</v>
      </c>
      <c r="AL27" s="82" t="str">
        <f aca="false">IF(AI27&gt;0,"NC",IF(AH27&gt;0,"C",IF(AK27&gt;0,"NT","NA")))</f>
        <v>NT</v>
      </c>
      <c r="AM27" s="81" t="n">
        <v>4</v>
      </c>
      <c r="AN27" s="82" t="str">
        <f aca="false">'Critères (modèle)'!$B25</f>
        <v>4.8</v>
      </c>
      <c r="AO27" s="82" t="str">
        <f aca="false">'Critères (modèle)'!$A18</f>
        <v>MULTIMÉDIA</v>
      </c>
      <c r="AP27" s="82" t="str">
        <f aca="false">P01!$H25</f>
        <v>N</v>
      </c>
      <c r="AQ27" s="82" t="str">
        <f aca="false">P02!$H25</f>
        <v>N</v>
      </c>
      <c r="AR27" s="82" t="str">
        <f aca="false">P03!$H25</f>
        <v>N</v>
      </c>
      <c r="AS27" s="82" t="str">
        <f aca="false">P04!$H25</f>
        <v>N</v>
      </c>
      <c r="AT27" s="82" t="str">
        <f aca="false">P05!$H25</f>
        <v>N</v>
      </c>
      <c r="AU27" s="82" t="str">
        <f aca="false">P06!$H25</f>
        <v>N</v>
      </c>
      <c r="AV27" s="82" t="str">
        <f aca="false">P07!$H25</f>
        <v>N</v>
      </c>
      <c r="AW27" s="82" t="str">
        <f aca="false">P08!$H25</f>
        <v>N</v>
      </c>
      <c r="AX27" s="82" t="str">
        <f aca="false">P09!$H25</f>
        <v>N</v>
      </c>
      <c r="AY27" s="82" t="str">
        <f aca="false">P10!$H25</f>
        <v>N</v>
      </c>
      <c r="AZ27" s="82" t="str">
        <f aca="false">P11!$H25</f>
        <v>N</v>
      </c>
      <c r="BA27" s="82" t="str">
        <f aca="false">P12!$H25</f>
        <v>N</v>
      </c>
      <c r="BB27" s="82" t="str">
        <f aca="false">P13!$H25</f>
        <v>N</v>
      </c>
      <c r="BC27" s="82" t="str">
        <f aca="false">P14!$H25</f>
        <v>N</v>
      </c>
      <c r="BD27" s="82" t="str">
        <f aca="false">P15!$H25</f>
        <v>N</v>
      </c>
      <c r="BE27" s="82" t="str">
        <f aca="false">P16!$H25</f>
        <v>N</v>
      </c>
      <c r="BF27" s="82" t="str">
        <f aca="false">P17!$H25</f>
        <v>N</v>
      </c>
      <c r="BG27" s="82" t="str">
        <f aca="false">P18!$H25</f>
        <v>N</v>
      </c>
      <c r="BH27" s="82" t="str">
        <f aca="false">P19!$H25</f>
        <v>N</v>
      </c>
      <c r="BI27" s="82" t="str">
        <f aca="false">P20!$H25</f>
        <v>N</v>
      </c>
      <c r="BJ27" s="82" t="str">
        <f aca="false">P21!$H25</f>
        <v>N</v>
      </c>
      <c r="BK27" s="82" t="str">
        <f aca="false">P22!$H25</f>
        <v>N</v>
      </c>
      <c r="BL27" s="82" t="str">
        <f aca="false">P23!$H25</f>
        <v>N</v>
      </c>
      <c r="BM27" s="82" t="str">
        <f aca="false">P24!$H25</f>
        <v>N</v>
      </c>
      <c r="BN27" s="82" t="str">
        <f aca="false">P25!$H25</f>
        <v>N</v>
      </c>
      <c r="BO27" s="82" t="str">
        <f aca="false">P26!$H25</f>
        <v>N</v>
      </c>
      <c r="BP27" s="82" t="str">
        <f aca="false">P27!$H25</f>
        <v>N</v>
      </c>
      <c r="BQ27" s="82" t="str">
        <f aca="false">P28!$H25</f>
        <v>N</v>
      </c>
      <c r="BR27" s="82" t="str">
        <f aca="false">P29!$H25</f>
        <v>N</v>
      </c>
      <c r="BS27" s="82" t="str">
        <f aca="false">P30!$H25</f>
        <v>N</v>
      </c>
      <c r="BT27" s="77" t="n">
        <f aca="false">COUNTIF(AP27:BS27,"D")</f>
        <v>0</v>
      </c>
    </row>
    <row r="28" customFormat="false" ht="13" hidden="false" customHeight="false" outlineLevel="0" collapsed="false">
      <c r="A28" s="81" t="n">
        <v>4</v>
      </c>
      <c r="B28" s="82" t="str">
        <f aca="false">'Critères (modèle)'!$B26</f>
        <v>4.9</v>
      </c>
      <c r="C28" s="82" t="str">
        <f aca="false">'Critères (modèle)'!$A18</f>
        <v>MULTIMÉDIA</v>
      </c>
      <c r="D28" s="82" t="str">
        <f aca="false">P01!$G26</f>
        <v>NT</v>
      </c>
      <c r="E28" s="82" t="str">
        <f aca="false">P02!$G26</f>
        <v>NT</v>
      </c>
      <c r="F28" s="82" t="str">
        <f aca="false">P03!$G26</f>
        <v>NT</v>
      </c>
      <c r="G28" s="82" t="str">
        <f aca="false">P04!$G26</f>
        <v>NT</v>
      </c>
      <c r="H28" s="82" t="str">
        <f aca="false">P05!$G26</f>
        <v>NT</v>
      </c>
      <c r="I28" s="82" t="str">
        <f aca="false">P06!$G26</f>
        <v>NT</v>
      </c>
      <c r="J28" s="82" t="str">
        <f aca="false">P07!$G26</f>
        <v>NT</v>
      </c>
      <c r="K28" s="82" t="str">
        <f aca="false">P08!$G26</f>
        <v>NT</v>
      </c>
      <c r="L28" s="82" t="str">
        <f aca="false">P09!$G26</f>
        <v>NT</v>
      </c>
      <c r="M28" s="82" t="str">
        <f aca="false">P10!$G26</f>
        <v>NT</v>
      </c>
      <c r="N28" s="82" t="str">
        <f aca="false">P11!$G26</f>
        <v>NT</v>
      </c>
      <c r="O28" s="82" t="str">
        <f aca="false">P12!$G26</f>
        <v>NT</v>
      </c>
      <c r="P28" s="82" t="str">
        <f aca="false">P13!$G26</f>
        <v>NT</v>
      </c>
      <c r="Q28" s="82" t="str">
        <f aca="false">P14!$G26</f>
        <v>NT</v>
      </c>
      <c r="R28" s="82" t="str">
        <f aca="false">P15!$G26</f>
        <v>NT</v>
      </c>
      <c r="S28" s="82" t="str">
        <f aca="false">P16!$G26</f>
        <v>NT</v>
      </c>
      <c r="T28" s="82" t="str">
        <f aca="false">P17!$G26</f>
        <v>NT</v>
      </c>
      <c r="U28" s="82" t="str">
        <f aca="false">P18!$G26</f>
        <v>NT</v>
      </c>
      <c r="V28" s="82" t="str">
        <f aca="false">P19!$G26</f>
        <v>NT</v>
      </c>
      <c r="W28" s="82" t="str">
        <f aca="false">P20!$G26</f>
        <v>NT</v>
      </c>
      <c r="X28" s="82" t="str">
        <f aca="false">P21!$G26</f>
        <v>NT</v>
      </c>
      <c r="Y28" s="82" t="str">
        <f aca="false">P22!$G26</f>
        <v>NT</v>
      </c>
      <c r="Z28" s="82" t="str">
        <f aca="false">P23!$G26</f>
        <v>NT</v>
      </c>
      <c r="AA28" s="82" t="str">
        <f aca="false">P24!$G26</f>
        <v>NT</v>
      </c>
      <c r="AB28" s="82" t="str">
        <f aca="false">P25!$G26</f>
        <v>NT</v>
      </c>
      <c r="AC28" s="82" t="str">
        <f aca="false">P26!$G26</f>
        <v>NT</v>
      </c>
      <c r="AD28" s="82" t="str">
        <f aca="false">P27!$G26</f>
        <v>NT</v>
      </c>
      <c r="AE28" s="82" t="str">
        <f aca="false">P28!$G26</f>
        <v>NT</v>
      </c>
      <c r="AF28" s="82" t="str">
        <f aca="false">P29!$G26</f>
        <v>NT</v>
      </c>
      <c r="AG28" s="82" t="str">
        <f aca="false">P30!$G26</f>
        <v>NT</v>
      </c>
      <c r="AH28" s="83" t="n">
        <f aca="false">COUNTIF(D28:AG28,"C")</f>
        <v>0</v>
      </c>
      <c r="AI28" s="83" t="n">
        <f aca="false">COUNTIF(D28:AG28,"NC")</f>
        <v>0</v>
      </c>
      <c r="AJ28" s="83" t="n">
        <f aca="false">COUNTIF(D28:AG28,"NA")</f>
        <v>0</v>
      </c>
      <c r="AK28" s="83" t="n">
        <f aca="false">COUNTIF(D28:AG28,"NT")</f>
        <v>30</v>
      </c>
      <c r="AL28" s="82" t="str">
        <f aca="false">IF(AI28&gt;0,"NC",IF(AH28&gt;0,"C",IF(AK28&gt;0,"NT","NA")))</f>
        <v>NT</v>
      </c>
      <c r="AM28" s="81" t="n">
        <v>4</v>
      </c>
      <c r="AN28" s="82" t="str">
        <f aca="false">'Critères (modèle)'!$B26</f>
        <v>4.9</v>
      </c>
      <c r="AO28" s="82" t="str">
        <f aca="false">'Critères (modèle)'!$A18</f>
        <v>MULTIMÉDIA</v>
      </c>
      <c r="AP28" s="82" t="str">
        <f aca="false">P01!$H26</f>
        <v>N</v>
      </c>
      <c r="AQ28" s="82" t="str">
        <f aca="false">P02!$H26</f>
        <v>N</v>
      </c>
      <c r="AR28" s="82" t="str">
        <f aca="false">P03!$H26</f>
        <v>N</v>
      </c>
      <c r="AS28" s="82" t="str">
        <f aca="false">P04!$H26</f>
        <v>N</v>
      </c>
      <c r="AT28" s="82" t="str">
        <f aca="false">P05!$H26</f>
        <v>N</v>
      </c>
      <c r="AU28" s="82" t="str">
        <f aca="false">P06!$H26</f>
        <v>N</v>
      </c>
      <c r="AV28" s="82" t="str">
        <f aca="false">P07!$H26</f>
        <v>N</v>
      </c>
      <c r="AW28" s="82" t="str">
        <f aca="false">P08!$H26</f>
        <v>N</v>
      </c>
      <c r="AX28" s="82" t="str">
        <f aca="false">P09!$H26</f>
        <v>N</v>
      </c>
      <c r="AY28" s="82" t="str">
        <f aca="false">P10!$H26</f>
        <v>N</v>
      </c>
      <c r="AZ28" s="82" t="str">
        <f aca="false">P11!$H26</f>
        <v>N</v>
      </c>
      <c r="BA28" s="82" t="str">
        <f aca="false">P12!$H26</f>
        <v>N</v>
      </c>
      <c r="BB28" s="82" t="str">
        <f aca="false">P13!$H26</f>
        <v>N</v>
      </c>
      <c r="BC28" s="82" t="str">
        <f aca="false">P14!$H26</f>
        <v>N</v>
      </c>
      <c r="BD28" s="82" t="str">
        <f aca="false">P15!$H26</f>
        <v>N</v>
      </c>
      <c r="BE28" s="82" t="str">
        <f aca="false">P16!$H26</f>
        <v>N</v>
      </c>
      <c r="BF28" s="82" t="str">
        <f aca="false">P17!$H26</f>
        <v>N</v>
      </c>
      <c r="BG28" s="82" t="str">
        <f aca="false">P18!$H26</f>
        <v>N</v>
      </c>
      <c r="BH28" s="82" t="str">
        <f aca="false">P19!$H26</f>
        <v>N</v>
      </c>
      <c r="BI28" s="82" t="str">
        <f aca="false">P20!$H26</f>
        <v>N</v>
      </c>
      <c r="BJ28" s="82" t="str">
        <f aca="false">P21!$H26</f>
        <v>N</v>
      </c>
      <c r="BK28" s="82" t="str">
        <f aca="false">P22!$H26</f>
        <v>N</v>
      </c>
      <c r="BL28" s="82" t="str">
        <f aca="false">P23!$H26</f>
        <v>N</v>
      </c>
      <c r="BM28" s="82" t="str">
        <f aca="false">P24!$H26</f>
        <v>N</v>
      </c>
      <c r="BN28" s="82" t="str">
        <f aca="false">P25!$H26</f>
        <v>N</v>
      </c>
      <c r="BO28" s="82" t="str">
        <f aca="false">P26!$H26</f>
        <v>N</v>
      </c>
      <c r="BP28" s="82" t="str">
        <f aca="false">P27!$H26</f>
        <v>N</v>
      </c>
      <c r="BQ28" s="82" t="str">
        <f aca="false">P28!$H26</f>
        <v>N</v>
      </c>
      <c r="BR28" s="82" t="str">
        <f aca="false">P29!$H26</f>
        <v>N</v>
      </c>
      <c r="BS28" s="82" t="str">
        <f aca="false">P30!$H26</f>
        <v>N</v>
      </c>
      <c r="BT28" s="77" t="n">
        <f aca="false">COUNTIF(AP28:BS28,"D")</f>
        <v>0</v>
      </c>
    </row>
    <row r="29" customFormat="false" ht="13" hidden="false" customHeight="false" outlineLevel="0" collapsed="false">
      <c r="A29" s="81" t="n">
        <v>4</v>
      </c>
      <c r="B29" s="82" t="str">
        <f aca="false">'Critères (modèle)'!$B27</f>
        <v>4.10</v>
      </c>
      <c r="C29" s="82" t="str">
        <f aca="false">'Critères (modèle)'!$A18</f>
        <v>MULTIMÉDIA</v>
      </c>
      <c r="D29" s="82" t="str">
        <f aca="false">P01!$G27</f>
        <v>NT</v>
      </c>
      <c r="E29" s="82" t="str">
        <f aca="false">P02!$G27</f>
        <v>NT</v>
      </c>
      <c r="F29" s="82" t="str">
        <f aca="false">P03!$G27</f>
        <v>NT</v>
      </c>
      <c r="G29" s="82" t="str">
        <f aca="false">P04!$G27</f>
        <v>NT</v>
      </c>
      <c r="H29" s="82" t="str">
        <f aca="false">P05!$G27</f>
        <v>NT</v>
      </c>
      <c r="I29" s="82" t="str">
        <f aca="false">P06!$G27</f>
        <v>NT</v>
      </c>
      <c r="J29" s="82" t="str">
        <f aca="false">P07!$G27</f>
        <v>NT</v>
      </c>
      <c r="K29" s="82" t="str">
        <f aca="false">P08!$G27</f>
        <v>NT</v>
      </c>
      <c r="L29" s="82" t="str">
        <f aca="false">P09!$G27</f>
        <v>NT</v>
      </c>
      <c r="M29" s="82" t="str">
        <f aca="false">P10!$G27</f>
        <v>NT</v>
      </c>
      <c r="N29" s="82" t="str">
        <f aca="false">P11!$G27</f>
        <v>NT</v>
      </c>
      <c r="O29" s="82" t="str">
        <f aca="false">P12!$G27</f>
        <v>NT</v>
      </c>
      <c r="P29" s="82" t="str">
        <f aca="false">P13!$G27</f>
        <v>NT</v>
      </c>
      <c r="Q29" s="82" t="str">
        <f aca="false">P14!$G27</f>
        <v>NT</v>
      </c>
      <c r="R29" s="82" t="str">
        <f aca="false">P15!$G27</f>
        <v>NT</v>
      </c>
      <c r="S29" s="82" t="str">
        <f aca="false">P16!$G27</f>
        <v>NT</v>
      </c>
      <c r="T29" s="82" t="str">
        <f aca="false">P17!$G27</f>
        <v>NT</v>
      </c>
      <c r="U29" s="82" t="str">
        <f aca="false">P18!$G27</f>
        <v>NT</v>
      </c>
      <c r="V29" s="82" t="str">
        <f aca="false">P19!$G27</f>
        <v>NT</v>
      </c>
      <c r="W29" s="82" t="str">
        <f aca="false">P20!$G27</f>
        <v>NT</v>
      </c>
      <c r="X29" s="82" t="str">
        <f aca="false">P21!$G27</f>
        <v>NT</v>
      </c>
      <c r="Y29" s="82" t="str">
        <f aca="false">P22!$G27</f>
        <v>NT</v>
      </c>
      <c r="Z29" s="82" t="str">
        <f aca="false">P23!$G27</f>
        <v>NT</v>
      </c>
      <c r="AA29" s="82" t="str">
        <f aca="false">P24!$G27</f>
        <v>NT</v>
      </c>
      <c r="AB29" s="82" t="str">
        <f aca="false">P25!$G27</f>
        <v>NT</v>
      </c>
      <c r="AC29" s="82" t="str">
        <f aca="false">P26!$G27</f>
        <v>NT</v>
      </c>
      <c r="AD29" s="82" t="str">
        <f aca="false">P27!$G27</f>
        <v>NT</v>
      </c>
      <c r="AE29" s="82" t="str">
        <f aca="false">P28!$G27</f>
        <v>NT</v>
      </c>
      <c r="AF29" s="82" t="str">
        <f aca="false">P29!$G27</f>
        <v>NT</v>
      </c>
      <c r="AG29" s="82" t="str">
        <f aca="false">P30!$G27</f>
        <v>NT</v>
      </c>
      <c r="AH29" s="83" t="n">
        <f aca="false">COUNTIF(D29:AG29,"C")</f>
        <v>0</v>
      </c>
      <c r="AI29" s="83" t="n">
        <f aca="false">COUNTIF(D29:AG29,"NC")</f>
        <v>0</v>
      </c>
      <c r="AJ29" s="83" t="n">
        <f aca="false">COUNTIF(D29:AG29,"NA")</f>
        <v>0</v>
      </c>
      <c r="AK29" s="83" t="n">
        <f aca="false">COUNTIF(D29:AG29,"NT")</f>
        <v>30</v>
      </c>
      <c r="AL29" s="82" t="str">
        <f aca="false">IF(AI29&gt;0,"NC",IF(AH29&gt;0,"C",IF(AK29&gt;0,"NT","NA")))</f>
        <v>NT</v>
      </c>
      <c r="AM29" s="81" t="n">
        <v>4</v>
      </c>
      <c r="AN29" s="82" t="str">
        <f aca="false">'Critères (modèle)'!$B27</f>
        <v>4.10</v>
      </c>
      <c r="AO29" s="82" t="str">
        <f aca="false">'Critères (modèle)'!$A18</f>
        <v>MULTIMÉDIA</v>
      </c>
      <c r="AP29" s="82" t="str">
        <f aca="false">P01!$H27</f>
        <v>N</v>
      </c>
      <c r="AQ29" s="82" t="str">
        <f aca="false">P02!$H27</f>
        <v>N</v>
      </c>
      <c r="AR29" s="82" t="str">
        <f aca="false">P03!$H27</f>
        <v>N</v>
      </c>
      <c r="AS29" s="82" t="str">
        <f aca="false">P04!$H27</f>
        <v>N</v>
      </c>
      <c r="AT29" s="82" t="str">
        <f aca="false">P05!$H27</f>
        <v>N</v>
      </c>
      <c r="AU29" s="82" t="str">
        <f aca="false">P06!$H27</f>
        <v>N</v>
      </c>
      <c r="AV29" s="82" t="str">
        <f aca="false">P07!$H27</f>
        <v>N</v>
      </c>
      <c r="AW29" s="82" t="str">
        <f aca="false">P08!$H27</f>
        <v>N</v>
      </c>
      <c r="AX29" s="82" t="str">
        <f aca="false">P09!$H27</f>
        <v>N</v>
      </c>
      <c r="AY29" s="82" t="str">
        <f aca="false">P10!$H27</f>
        <v>N</v>
      </c>
      <c r="AZ29" s="82" t="str">
        <f aca="false">P11!$H27</f>
        <v>N</v>
      </c>
      <c r="BA29" s="82" t="str">
        <f aca="false">P12!$H27</f>
        <v>N</v>
      </c>
      <c r="BB29" s="82" t="str">
        <f aca="false">P13!$H27</f>
        <v>N</v>
      </c>
      <c r="BC29" s="82" t="str">
        <f aca="false">P14!$H27</f>
        <v>N</v>
      </c>
      <c r="BD29" s="82" t="str">
        <f aca="false">P15!$H27</f>
        <v>N</v>
      </c>
      <c r="BE29" s="82" t="str">
        <f aca="false">P16!$H27</f>
        <v>N</v>
      </c>
      <c r="BF29" s="82" t="str">
        <f aca="false">P17!$H27</f>
        <v>N</v>
      </c>
      <c r="BG29" s="82" t="str">
        <f aca="false">P18!$H27</f>
        <v>N</v>
      </c>
      <c r="BH29" s="82" t="str">
        <f aca="false">P19!$H27</f>
        <v>N</v>
      </c>
      <c r="BI29" s="82" t="str">
        <f aca="false">P20!$H27</f>
        <v>N</v>
      </c>
      <c r="BJ29" s="82" t="str">
        <f aca="false">P21!$H27</f>
        <v>N</v>
      </c>
      <c r="BK29" s="82" t="str">
        <f aca="false">P22!$H27</f>
        <v>N</v>
      </c>
      <c r="BL29" s="82" t="str">
        <f aca="false">P23!$H27</f>
        <v>N</v>
      </c>
      <c r="BM29" s="82" t="str">
        <f aca="false">P24!$H27</f>
        <v>N</v>
      </c>
      <c r="BN29" s="82" t="str">
        <f aca="false">P25!$H27</f>
        <v>N</v>
      </c>
      <c r="BO29" s="82" t="str">
        <f aca="false">P26!$H27</f>
        <v>N</v>
      </c>
      <c r="BP29" s="82" t="str">
        <f aca="false">P27!$H27</f>
        <v>N</v>
      </c>
      <c r="BQ29" s="82" t="str">
        <f aca="false">P28!$H27</f>
        <v>N</v>
      </c>
      <c r="BR29" s="82" t="str">
        <f aca="false">P29!$H27</f>
        <v>N</v>
      </c>
      <c r="BS29" s="82" t="str">
        <f aca="false">P30!$H27</f>
        <v>N</v>
      </c>
      <c r="BT29" s="77" t="n">
        <f aca="false">COUNTIF(AP29:BS29,"D")</f>
        <v>0</v>
      </c>
    </row>
    <row r="30" customFormat="false" ht="13" hidden="false" customHeight="false" outlineLevel="0" collapsed="false">
      <c r="A30" s="81" t="n">
        <v>4</v>
      </c>
      <c r="B30" s="82" t="str">
        <f aca="false">'Critères (modèle)'!$B28</f>
        <v>4.11</v>
      </c>
      <c r="C30" s="82" t="str">
        <f aca="false">'Critères (modèle)'!$A18</f>
        <v>MULTIMÉDIA</v>
      </c>
      <c r="D30" s="82" t="str">
        <f aca="false">P01!$G28</f>
        <v>NT</v>
      </c>
      <c r="E30" s="82" t="str">
        <f aca="false">P02!$G28</f>
        <v>NT</v>
      </c>
      <c r="F30" s="82" t="str">
        <f aca="false">P03!$G28</f>
        <v>NT</v>
      </c>
      <c r="G30" s="82" t="str">
        <f aca="false">P04!$G28</f>
        <v>NT</v>
      </c>
      <c r="H30" s="82" t="str">
        <f aca="false">P05!$G28</f>
        <v>NT</v>
      </c>
      <c r="I30" s="82" t="str">
        <f aca="false">P06!$G28</f>
        <v>NT</v>
      </c>
      <c r="J30" s="82" t="str">
        <f aca="false">P07!$G28</f>
        <v>NT</v>
      </c>
      <c r="K30" s="82" t="str">
        <f aca="false">P08!$G28</f>
        <v>NT</v>
      </c>
      <c r="L30" s="82" t="str">
        <f aca="false">P09!$G28</f>
        <v>NT</v>
      </c>
      <c r="M30" s="82" t="str">
        <f aca="false">P10!$G28</f>
        <v>NT</v>
      </c>
      <c r="N30" s="82" t="str">
        <f aca="false">P11!$G28</f>
        <v>NT</v>
      </c>
      <c r="O30" s="82" t="str">
        <f aca="false">P12!$G28</f>
        <v>NT</v>
      </c>
      <c r="P30" s="82" t="str">
        <f aca="false">P13!$G28</f>
        <v>NT</v>
      </c>
      <c r="Q30" s="82" t="str">
        <f aca="false">P14!$G28</f>
        <v>NT</v>
      </c>
      <c r="R30" s="82" t="str">
        <f aca="false">P15!$G28</f>
        <v>NT</v>
      </c>
      <c r="S30" s="82" t="str">
        <f aca="false">P16!$G28</f>
        <v>NT</v>
      </c>
      <c r="T30" s="82" t="str">
        <f aca="false">P17!$G28</f>
        <v>NT</v>
      </c>
      <c r="U30" s="82" t="str">
        <f aca="false">P18!$G28</f>
        <v>NT</v>
      </c>
      <c r="V30" s="82" t="str">
        <f aca="false">P19!$G28</f>
        <v>NT</v>
      </c>
      <c r="W30" s="82" t="str">
        <f aca="false">P20!$G28</f>
        <v>NT</v>
      </c>
      <c r="X30" s="82" t="str">
        <f aca="false">P21!$G28</f>
        <v>NT</v>
      </c>
      <c r="Y30" s="82" t="str">
        <f aca="false">P22!$G28</f>
        <v>NT</v>
      </c>
      <c r="Z30" s="82" t="str">
        <f aca="false">P23!$G28</f>
        <v>NT</v>
      </c>
      <c r="AA30" s="82" t="str">
        <f aca="false">P24!$G28</f>
        <v>NT</v>
      </c>
      <c r="AB30" s="82" t="str">
        <f aca="false">P25!$G28</f>
        <v>NT</v>
      </c>
      <c r="AC30" s="82" t="str">
        <f aca="false">P26!$G28</f>
        <v>NT</v>
      </c>
      <c r="AD30" s="82" t="str">
        <f aca="false">P27!$G28</f>
        <v>NT</v>
      </c>
      <c r="AE30" s="82" t="str">
        <f aca="false">P28!$G28</f>
        <v>NT</v>
      </c>
      <c r="AF30" s="82" t="str">
        <f aca="false">P29!$G28</f>
        <v>NT</v>
      </c>
      <c r="AG30" s="82" t="str">
        <f aca="false">P30!$G28</f>
        <v>NT</v>
      </c>
      <c r="AH30" s="83" t="n">
        <f aca="false">COUNTIF(D30:AG30,"C")</f>
        <v>0</v>
      </c>
      <c r="AI30" s="83" t="n">
        <f aca="false">COUNTIF(D30:AG30,"NC")</f>
        <v>0</v>
      </c>
      <c r="AJ30" s="83" t="n">
        <f aca="false">COUNTIF(D30:AG30,"NA")</f>
        <v>0</v>
      </c>
      <c r="AK30" s="83" t="n">
        <f aca="false">COUNTIF(D30:AG30,"NT")</f>
        <v>30</v>
      </c>
      <c r="AL30" s="82" t="str">
        <f aca="false">IF(AI30&gt;0,"NC",IF(AH30&gt;0,"C",IF(AK30&gt;0,"NT","NA")))</f>
        <v>NT</v>
      </c>
      <c r="AM30" s="81" t="n">
        <v>4</v>
      </c>
      <c r="AN30" s="82" t="str">
        <f aca="false">'Critères (modèle)'!$B28</f>
        <v>4.11</v>
      </c>
      <c r="AO30" s="82" t="str">
        <f aca="false">'Critères (modèle)'!$A18</f>
        <v>MULTIMÉDIA</v>
      </c>
      <c r="AP30" s="82" t="str">
        <f aca="false">P01!$H28</f>
        <v>N</v>
      </c>
      <c r="AQ30" s="82" t="str">
        <f aca="false">P02!$H28</f>
        <v>N</v>
      </c>
      <c r="AR30" s="82" t="str">
        <f aca="false">P03!$H28</f>
        <v>N</v>
      </c>
      <c r="AS30" s="82" t="str">
        <f aca="false">P04!$H28</f>
        <v>N</v>
      </c>
      <c r="AT30" s="82" t="str">
        <f aca="false">P05!$H28</f>
        <v>N</v>
      </c>
      <c r="AU30" s="82" t="str">
        <f aca="false">P06!$H28</f>
        <v>N</v>
      </c>
      <c r="AV30" s="82" t="str">
        <f aca="false">P07!$H28</f>
        <v>N</v>
      </c>
      <c r="AW30" s="82" t="str">
        <f aca="false">P08!$H28</f>
        <v>N</v>
      </c>
      <c r="AX30" s="82" t="str">
        <f aca="false">P09!$H28</f>
        <v>N</v>
      </c>
      <c r="AY30" s="82" t="str">
        <f aca="false">P10!$H28</f>
        <v>N</v>
      </c>
      <c r="AZ30" s="82" t="str">
        <f aca="false">P11!$H28</f>
        <v>N</v>
      </c>
      <c r="BA30" s="82" t="str">
        <f aca="false">P12!$H28</f>
        <v>N</v>
      </c>
      <c r="BB30" s="82" t="str">
        <f aca="false">P13!$H28</f>
        <v>N</v>
      </c>
      <c r="BC30" s="82" t="str">
        <f aca="false">P14!$H28</f>
        <v>N</v>
      </c>
      <c r="BD30" s="82" t="str">
        <f aca="false">P15!$H28</f>
        <v>N</v>
      </c>
      <c r="BE30" s="82" t="str">
        <f aca="false">P16!$H28</f>
        <v>N</v>
      </c>
      <c r="BF30" s="82" t="str">
        <f aca="false">P17!$H28</f>
        <v>N</v>
      </c>
      <c r="BG30" s="82" t="str">
        <f aca="false">P18!$H28</f>
        <v>N</v>
      </c>
      <c r="BH30" s="82" t="str">
        <f aca="false">P19!$H28</f>
        <v>N</v>
      </c>
      <c r="BI30" s="82" t="str">
        <f aca="false">P20!$H28</f>
        <v>N</v>
      </c>
      <c r="BJ30" s="82" t="str">
        <f aca="false">P21!$H28</f>
        <v>N</v>
      </c>
      <c r="BK30" s="82" t="str">
        <f aca="false">P22!$H28</f>
        <v>N</v>
      </c>
      <c r="BL30" s="82" t="str">
        <f aca="false">P23!$H28</f>
        <v>N</v>
      </c>
      <c r="BM30" s="82" t="str">
        <f aca="false">P24!$H28</f>
        <v>N</v>
      </c>
      <c r="BN30" s="82" t="str">
        <f aca="false">P25!$H28</f>
        <v>N</v>
      </c>
      <c r="BO30" s="82" t="str">
        <f aca="false">P26!$H28</f>
        <v>N</v>
      </c>
      <c r="BP30" s="82" t="str">
        <f aca="false">P27!$H28</f>
        <v>N</v>
      </c>
      <c r="BQ30" s="82" t="str">
        <f aca="false">P28!$H28</f>
        <v>N</v>
      </c>
      <c r="BR30" s="82" t="str">
        <f aca="false">P29!$H28</f>
        <v>N</v>
      </c>
      <c r="BS30" s="82" t="str">
        <f aca="false">P30!$H28</f>
        <v>N</v>
      </c>
      <c r="BT30" s="77" t="n">
        <f aca="false">COUNTIF(AP30:BS30,"D")</f>
        <v>0</v>
      </c>
    </row>
    <row r="31" customFormat="false" ht="13" hidden="false" customHeight="false" outlineLevel="0" collapsed="false">
      <c r="A31" s="81" t="n">
        <v>4</v>
      </c>
      <c r="B31" s="82" t="str">
        <f aca="false">'Critères (modèle)'!$B29</f>
        <v>4.12</v>
      </c>
      <c r="C31" s="82" t="str">
        <f aca="false">'Critères (modèle)'!$A18</f>
        <v>MULTIMÉDIA</v>
      </c>
      <c r="D31" s="82" t="str">
        <f aca="false">P01!$G29</f>
        <v>NT</v>
      </c>
      <c r="E31" s="82" t="str">
        <f aca="false">P02!$G29</f>
        <v>NT</v>
      </c>
      <c r="F31" s="82" t="str">
        <f aca="false">P03!$G29</f>
        <v>NT</v>
      </c>
      <c r="G31" s="82" t="str">
        <f aca="false">P04!$G29</f>
        <v>NT</v>
      </c>
      <c r="H31" s="82" t="str">
        <f aca="false">P05!$G29</f>
        <v>NT</v>
      </c>
      <c r="I31" s="82" t="str">
        <f aca="false">P06!$G29</f>
        <v>NT</v>
      </c>
      <c r="J31" s="82" t="str">
        <f aca="false">P07!$G29</f>
        <v>NT</v>
      </c>
      <c r="K31" s="82" t="str">
        <f aca="false">P08!$G29</f>
        <v>NT</v>
      </c>
      <c r="L31" s="82" t="str">
        <f aca="false">P09!$G29</f>
        <v>NT</v>
      </c>
      <c r="M31" s="82" t="str">
        <f aca="false">P10!$G29</f>
        <v>NT</v>
      </c>
      <c r="N31" s="82" t="str">
        <f aca="false">P11!$G29</f>
        <v>NT</v>
      </c>
      <c r="O31" s="82" t="str">
        <f aca="false">P12!$G29</f>
        <v>NT</v>
      </c>
      <c r="P31" s="82" t="str">
        <f aca="false">P13!$G29</f>
        <v>NT</v>
      </c>
      <c r="Q31" s="82" t="str">
        <f aca="false">P14!$G29</f>
        <v>NT</v>
      </c>
      <c r="R31" s="82" t="str">
        <f aca="false">P15!$G29</f>
        <v>NT</v>
      </c>
      <c r="S31" s="82" t="str">
        <f aca="false">P16!$G29</f>
        <v>NT</v>
      </c>
      <c r="T31" s="82" t="str">
        <f aca="false">P17!$G29</f>
        <v>NT</v>
      </c>
      <c r="U31" s="82" t="str">
        <f aca="false">P18!$G29</f>
        <v>NT</v>
      </c>
      <c r="V31" s="82" t="str">
        <f aca="false">P19!$G29</f>
        <v>NT</v>
      </c>
      <c r="W31" s="82" t="str">
        <f aca="false">P20!$G29</f>
        <v>NT</v>
      </c>
      <c r="X31" s="82" t="str">
        <f aca="false">P21!$G29</f>
        <v>NT</v>
      </c>
      <c r="Y31" s="82" t="str">
        <f aca="false">P22!$G29</f>
        <v>NT</v>
      </c>
      <c r="Z31" s="82" t="str">
        <f aca="false">P23!$G29</f>
        <v>NT</v>
      </c>
      <c r="AA31" s="82" t="str">
        <f aca="false">P24!$G29</f>
        <v>NT</v>
      </c>
      <c r="AB31" s="82" t="str">
        <f aca="false">P25!$G29</f>
        <v>NT</v>
      </c>
      <c r="AC31" s="82" t="str">
        <f aca="false">P26!$G29</f>
        <v>NT</v>
      </c>
      <c r="AD31" s="82" t="str">
        <f aca="false">P27!$G29</f>
        <v>NT</v>
      </c>
      <c r="AE31" s="82" t="str">
        <f aca="false">P28!$G29</f>
        <v>NT</v>
      </c>
      <c r="AF31" s="82" t="str">
        <f aca="false">P29!$G29</f>
        <v>NT</v>
      </c>
      <c r="AG31" s="82" t="str">
        <f aca="false">P30!$G29</f>
        <v>NT</v>
      </c>
      <c r="AH31" s="83" t="n">
        <f aca="false">COUNTIF(D31:AG31,"C")</f>
        <v>0</v>
      </c>
      <c r="AI31" s="83" t="n">
        <f aca="false">COUNTIF(D31:AG31,"NC")</f>
        <v>0</v>
      </c>
      <c r="AJ31" s="83" t="n">
        <f aca="false">COUNTIF(D31:AG31,"NA")</f>
        <v>0</v>
      </c>
      <c r="AK31" s="83" t="n">
        <f aca="false">COUNTIF(D31:AG31,"NT")</f>
        <v>30</v>
      </c>
      <c r="AL31" s="82" t="str">
        <f aca="false">IF(AI31&gt;0,"NC",IF(AH31&gt;0,"C",IF(AK31&gt;0,"NT","NA")))</f>
        <v>NT</v>
      </c>
      <c r="AM31" s="81" t="n">
        <v>4</v>
      </c>
      <c r="AN31" s="82" t="str">
        <f aca="false">'Critères (modèle)'!$B29</f>
        <v>4.12</v>
      </c>
      <c r="AO31" s="82" t="str">
        <f aca="false">'Critères (modèle)'!$A18</f>
        <v>MULTIMÉDIA</v>
      </c>
      <c r="AP31" s="82" t="str">
        <f aca="false">P01!$H29</f>
        <v>N</v>
      </c>
      <c r="AQ31" s="82" t="str">
        <f aca="false">P02!$H29</f>
        <v>N</v>
      </c>
      <c r="AR31" s="82" t="str">
        <f aca="false">P03!$H29</f>
        <v>N</v>
      </c>
      <c r="AS31" s="82" t="str">
        <f aca="false">P04!$H29</f>
        <v>N</v>
      </c>
      <c r="AT31" s="82" t="str">
        <f aca="false">P05!$H29</f>
        <v>N</v>
      </c>
      <c r="AU31" s="82" t="str">
        <f aca="false">P06!$H29</f>
        <v>N</v>
      </c>
      <c r="AV31" s="82" t="str">
        <f aca="false">P07!$H29</f>
        <v>N</v>
      </c>
      <c r="AW31" s="82" t="str">
        <f aca="false">P08!$H29</f>
        <v>N</v>
      </c>
      <c r="AX31" s="82" t="str">
        <f aca="false">P09!$H29</f>
        <v>N</v>
      </c>
      <c r="AY31" s="82" t="str">
        <f aca="false">P10!$H29</f>
        <v>N</v>
      </c>
      <c r="AZ31" s="82" t="str">
        <f aca="false">P11!$H29</f>
        <v>N</v>
      </c>
      <c r="BA31" s="82" t="str">
        <f aca="false">P12!$H29</f>
        <v>N</v>
      </c>
      <c r="BB31" s="82" t="str">
        <f aca="false">P13!$H29</f>
        <v>N</v>
      </c>
      <c r="BC31" s="82" t="str">
        <f aca="false">P14!$H29</f>
        <v>N</v>
      </c>
      <c r="BD31" s="82" t="str">
        <f aca="false">P15!$H29</f>
        <v>N</v>
      </c>
      <c r="BE31" s="82" t="str">
        <f aca="false">P16!$H29</f>
        <v>N</v>
      </c>
      <c r="BF31" s="82" t="str">
        <f aca="false">P17!$H29</f>
        <v>N</v>
      </c>
      <c r="BG31" s="82" t="str">
        <f aca="false">P18!$H29</f>
        <v>N</v>
      </c>
      <c r="BH31" s="82" t="str">
        <f aca="false">P19!$H29</f>
        <v>N</v>
      </c>
      <c r="BI31" s="82" t="str">
        <f aca="false">P20!$H29</f>
        <v>N</v>
      </c>
      <c r="BJ31" s="82" t="str">
        <f aca="false">P21!$H29</f>
        <v>N</v>
      </c>
      <c r="BK31" s="82" t="str">
        <f aca="false">P22!$H29</f>
        <v>N</v>
      </c>
      <c r="BL31" s="82" t="str">
        <f aca="false">P23!$H29</f>
        <v>N</v>
      </c>
      <c r="BM31" s="82" t="str">
        <f aca="false">P24!$H29</f>
        <v>N</v>
      </c>
      <c r="BN31" s="82" t="str">
        <f aca="false">P25!$H29</f>
        <v>N</v>
      </c>
      <c r="BO31" s="82" t="str">
        <f aca="false">P26!$H29</f>
        <v>N</v>
      </c>
      <c r="BP31" s="82" t="str">
        <f aca="false">P27!$H29</f>
        <v>N</v>
      </c>
      <c r="BQ31" s="82" t="str">
        <f aca="false">P28!$H29</f>
        <v>N</v>
      </c>
      <c r="BR31" s="82" t="str">
        <f aca="false">P29!$H29</f>
        <v>N</v>
      </c>
      <c r="BS31" s="82" t="str">
        <f aca="false">P30!$H29</f>
        <v>N</v>
      </c>
      <c r="BT31" s="77" t="n">
        <f aca="false">COUNTIF(AP31:BS31,"D")</f>
        <v>0</v>
      </c>
    </row>
    <row r="32" customFormat="false" ht="13" hidden="false" customHeight="false" outlineLevel="0" collapsed="false">
      <c r="A32" s="81" t="n">
        <v>4</v>
      </c>
      <c r="B32" s="82" t="str">
        <f aca="false">'Critères (modèle)'!$B30</f>
        <v>4.13</v>
      </c>
      <c r="C32" s="82" t="str">
        <f aca="false">'Critères (modèle)'!$A18</f>
        <v>MULTIMÉDIA</v>
      </c>
      <c r="D32" s="82" t="str">
        <f aca="false">P01!$G30</f>
        <v>NT</v>
      </c>
      <c r="E32" s="82" t="str">
        <f aca="false">P02!$G30</f>
        <v>NT</v>
      </c>
      <c r="F32" s="82" t="str">
        <f aca="false">P03!$G30</f>
        <v>NT</v>
      </c>
      <c r="G32" s="82" t="str">
        <f aca="false">P04!$G30</f>
        <v>NT</v>
      </c>
      <c r="H32" s="82" t="str">
        <f aca="false">P05!$G30</f>
        <v>NT</v>
      </c>
      <c r="I32" s="82" t="str">
        <f aca="false">P06!$G30</f>
        <v>NT</v>
      </c>
      <c r="J32" s="82" t="str">
        <f aca="false">P07!$G30</f>
        <v>NT</v>
      </c>
      <c r="K32" s="82" t="str">
        <f aca="false">P08!$G30</f>
        <v>NT</v>
      </c>
      <c r="L32" s="82" t="str">
        <f aca="false">P09!$G30</f>
        <v>NT</v>
      </c>
      <c r="M32" s="82" t="str">
        <f aca="false">P10!$G30</f>
        <v>NT</v>
      </c>
      <c r="N32" s="82" t="str">
        <f aca="false">P11!$G30</f>
        <v>NT</v>
      </c>
      <c r="O32" s="82" t="str">
        <f aca="false">P12!$G30</f>
        <v>NT</v>
      </c>
      <c r="P32" s="82" t="str">
        <f aca="false">P13!$G30</f>
        <v>NT</v>
      </c>
      <c r="Q32" s="82" t="str">
        <f aca="false">P14!$G30</f>
        <v>NT</v>
      </c>
      <c r="R32" s="82" t="str">
        <f aca="false">P15!$G30</f>
        <v>NT</v>
      </c>
      <c r="S32" s="82" t="str">
        <f aca="false">P16!$G30</f>
        <v>NT</v>
      </c>
      <c r="T32" s="82" t="str">
        <f aca="false">P17!$G30</f>
        <v>NT</v>
      </c>
      <c r="U32" s="82" t="str">
        <f aca="false">P18!$G30</f>
        <v>NT</v>
      </c>
      <c r="V32" s="82" t="str">
        <f aca="false">P19!$G30</f>
        <v>NT</v>
      </c>
      <c r="W32" s="82" t="str">
        <f aca="false">P20!$G30</f>
        <v>NT</v>
      </c>
      <c r="X32" s="82" t="str">
        <f aca="false">P21!$G30</f>
        <v>NT</v>
      </c>
      <c r="Y32" s="82" t="str">
        <f aca="false">P22!$G30</f>
        <v>NT</v>
      </c>
      <c r="Z32" s="82" t="str">
        <f aca="false">P23!$G30</f>
        <v>NT</v>
      </c>
      <c r="AA32" s="82" t="str">
        <f aca="false">P24!$G30</f>
        <v>NT</v>
      </c>
      <c r="AB32" s="82" t="str">
        <f aca="false">P25!$G30</f>
        <v>NT</v>
      </c>
      <c r="AC32" s="82" t="str">
        <f aca="false">P26!$G30</f>
        <v>NT</v>
      </c>
      <c r="AD32" s="82" t="str">
        <f aca="false">P27!$G30</f>
        <v>NT</v>
      </c>
      <c r="AE32" s="82" t="str">
        <f aca="false">P28!$G30</f>
        <v>NT</v>
      </c>
      <c r="AF32" s="82" t="str">
        <f aca="false">P29!$G30</f>
        <v>NT</v>
      </c>
      <c r="AG32" s="82" t="str">
        <f aca="false">P30!$G30</f>
        <v>NT</v>
      </c>
      <c r="AH32" s="83" t="n">
        <f aca="false">COUNTIF(D32:AG32,"C")</f>
        <v>0</v>
      </c>
      <c r="AI32" s="83" t="n">
        <f aca="false">COUNTIF(D32:AG32,"NC")</f>
        <v>0</v>
      </c>
      <c r="AJ32" s="83" t="n">
        <f aca="false">COUNTIF(D32:AG32,"NA")</f>
        <v>0</v>
      </c>
      <c r="AK32" s="83" t="n">
        <f aca="false">COUNTIF(D32:AG32,"NT")</f>
        <v>30</v>
      </c>
      <c r="AL32" s="82" t="str">
        <f aca="false">IF(AI32&gt;0,"NC",IF(AH32&gt;0,"C",IF(AK32&gt;0,"NT","NA")))</f>
        <v>NT</v>
      </c>
      <c r="AM32" s="81" t="n">
        <v>4</v>
      </c>
      <c r="AN32" s="82" t="str">
        <f aca="false">'Critères (modèle)'!$B30</f>
        <v>4.13</v>
      </c>
      <c r="AO32" s="82" t="str">
        <f aca="false">'Critères (modèle)'!$A18</f>
        <v>MULTIMÉDIA</v>
      </c>
      <c r="AP32" s="82" t="str">
        <f aca="false">P01!$H30</f>
        <v>N</v>
      </c>
      <c r="AQ32" s="82" t="str">
        <f aca="false">P02!$H30</f>
        <v>N</v>
      </c>
      <c r="AR32" s="82" t="str">
        <f aca="false">P03!$H30</f>
        <v>N</v>
      </c>
      <c r="AS32" s="82" t="str">
        <f aca="false">P04!$H30</f>
        <v>N</v>
      </c>
      <c r="AT32" s="82" t="str">
        <f aca="false">P05!$H30</f>
        <v>N</v>
      </c>
      <c r="AU32" s="82" t="str">
        <f aca="false">P06!$H30</f>
        <v>N</v>
      </c>
      <c r="AV32" s="82" t="str">
        <f aca="false">P07!$H30</f>
        <v>N</v>
      </c>
      <c r="AW32" s="82" t="str">
        <f aca="false">P08!$H30</f>
        <v>N</v>
      </c>
      <c r="AX32" s="82" t="str">
        <f aca="false">P09!$H30</f>
        <v>N</v>
      </c>
      <c r="AY32" s="82" t="str">
        <f aca="false">P10!$H30</f>
        <v>N</v>
      </c>
      <c r="AZ32" s="82" t="str">
        <f aca="false">P11!$H30</f>
        <v>N</v>
      </c>
      <c r="BA32" s="82" t="str">
        <f aca="false">P12!$H30</f>
        <v>N</v>
      </c>
      <c r="BB32" s="82" t="str">
        <f aca="false">P13!$H30</f>
        <v>N</v>
      </c>
      <c r="BC32" s="82" t="str">
        <f aca="false">P14!$H30</f>
        <v>N</v>
      </c>
      <c r="BD32" s="82" t="str">
        <f aca="false">P15!$H30</f>
        <v>N</v>
      </c>
      <c r="BE32" s="82" t="str">
        <f aca="false">P16!$H30</f>
        <v>N</v>
      </c>
      <c r="BF32" s="82" t="str">
        <f aca="false">P17!$H30</f>
        <v>N</v>
      </c>
      <c r="BG32" s="82" t="str">
        <f aca="false">P18!$H30</f>
        <v>N</v>
      </c>
      <c r="BH32" s="82" t="str">
        <f aca="false">P19!$H30</f>
        <v>N</v>
      </c>
      <c r="BI32" s="82" t="str">
        <f aca="false">P20!$H30</f>
        <v>N</v>
      </c>
      <c r="BJ32" s="82" t="str">
        <f aca="false">P21!$H30</f>
        <v>N</v>
      </c>
      <c r="BK32" s="82" t="str">
        <f aca="false">P22!$H30</f>
        <v>N</v>
      </c>
      <c r="BL32" s="82" t="str">
        <f aca="false">P23!$H30</f>
        <v>N</v>
      </c>
      <c r="BM32" s="82" t="str">
        <f aca="false">P24!$H30</f>
        <v>N</v>
      </c>
      <c r="BN32" s="82" t="str">
        <f aca="false">P25!$H30</f>
        <v>N</v>
      </c>
      <c r="BO32" s="82" t="str">
        <f aca="false">P26!$H30</f>
        <v>N</v>
      </c>
      <c r="BP32" s="82" t="str">
        <f aca="false">P27!$H30</f>
        <v>N</v>
      </c>
      <c r="BQ32" s="82" t="str">
        <f aca="false">P28!$H30</f>
        <v>N</v>
      </c>
      <c r="BR32" s="82" t="str">
        <f aca="false">P29!$H30</f>
        <v>N</v>
      </c>
      <c r="BS32" s="82" t="str">
        <f aca="false">P30!$H30</f>
        <v>N</v>
      </c>
      <c r="BT32" s="77" t="n">
        <f aca="false">COUNTIF(AP32:BS32,"D")</f>
        <v>0</v>
      </c>
    </row>
    <row r="33" customFormat="false" ht="13" hidden="false" customHeight="false" outlineLevel="0" collapsed="false">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6" t="n">
        <f aca="false">SUM(AH20:AH32)</f>
        <v>0</v>
      </c>
      <c r="AI33" s="86" t="n">
        <f aca="false">SUM(AI20:AI32)</f>
        <v>0</v>
      </c>
      <c r="AJ33" s="86" t="n">
        <f aca="false">SUM(AJ20:AJ32)</f>
        <v>0</v>
      </c>
      <c r="AK33" s="86" t="n">
        <f aca="false">SUM(AK20:AK32)</f>
        <v>390</v>
      </c>
      <c r="AL33" s="82"/>
      <c r="AM33" s="84"/>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6" t="n">
        <f aca="false">SUM(BT20:BT32)</f>
        <v>0</v>
      </c>
    </row>
    <row r="34" customFormat="false" ht="13" hidden="false" customHeight="false" outlineLevel="0" collapsed="false">
      <c r="A34" s="81" t="n">
        <v>5</v>
      </c>
      <c r="B34" s="82" t="str">
        <f aca="false">'Critères (modèle)'!$B31</f>
        <v>5.1</v>
      </c>
      <c r="C34" s="82" t="str">
        <f aca="false">'Critères (modèle)'!$A31</f>
        <v>TABLEAUX</v>
      </c>
      <c r="D34" s="82" t="str">
        <f aca="false">P01!$G31</f>
        <v>NT</v>
      </c>
      <c r="E34" s="82" t="str">
        <f aca="false">P02!$G31</f>
        <v>NT</v>
      </c>
      <c r="F34" s="82" t="str">
        <f aca="false">P03!$G31</f>
        <v>NT</v>
      </c>
      <c r="G34" s="82" t="str">
        <f aca="false">P04!$G31</f>
        <v>NT</v>
      </c>
      <c r="H34" s="82" t="str">
        <f aca="false">P05!$G31</f>
        <v>NT</v>
      </c>
      <c r="I34" s="82" t="str">
        <f aca="false">P06!$G31</f>
        <v>NT</v>
      </c>
      <c r="J34" s="82" t="str">
        <f aca="false">P07!$G31</f>
        <v>NT</v>
      </c>
      <c r="K34" s="82" t="str">
        <f aca="false">P08!$G31</f>
        <v>NT</v>
      </c>
      <c r="L34" s="82" t="str">
        <f aca="false">P09!$G31</f>
        <v>NT</v>
      </c>
      <c r="M34" s="82" t="str">
        <f aca="false">P10!$G31</f>
        <v>NT</v>
      </c>
      <c r="N34" s="82" t="str">
        <f aca="false">P11!$G31</f>
        <v>NT</v>
      </c>
      <c r="O34" s="82" t="str">
        <f aca="false">P12!$G31</f>
        <v>NT</v>
      </c>
      <c r="P34" s="82" t="str">
        <f aca="false">P13!$G31</f>
        <v>NT</v>
      </c>
      <c r="Q34" s="82" t="str">
        <f aca="false">P14!$G31</f>
        <v>NT</v>
      </c>
      <c r="R34" s="82" t="str">
        <f aca="false">P15!$G31</f>
        <v>NT</v>
      </c>
      <c r="S34" s="82" t="str">
        <f aca="false">P16!$G31</f>
        <v>NT</v>
      </c>
      <c r="T34" s="82" t="str">
        <f aca="false">P17!$G31</f>
        <v>NT</v>
      </c>
      <c r="U34" s="82" t="str">
        <f aca="false">P18!$G31</f>
        <v>NT</v>
      </c>
      <c r="V34" s="82" t="str">
        <f aca="false">P19!$G31</f>
        <v>NT</v>
      </c>
      <c r="W34" s="82" t="str">
        <f aca="false">P20!$G31</f>
        <v>NT</v>
      </c>
      <c r="X34" s="82" t="str">
        <f aca="false">P21!$G31</f>
        <v>NT</v>
      </c>
      <c r="Y34" s="82" t="str">
        <f aca="false">P22!$G31</f>
        <v>NT</v>
      </c>
      <c r="Z34" s="82" t="str">
        <f aca="false">P23!$G31</f>
        <v>NT</v>
      </c>
      <c r="AA34" s="82" t="str">
        <f aca="false">P24!$G31</f>
        <v>NT</v>
      </c>
      <c r="AB34" s="82" t="str">
        <f aca="false">P25!$G31</f>
        <v>NT</v>
      </c>
      <c r="AC34" s="82" t="str">
        <f aca="false">P26!$G31</f>
        <v>NT</v>
      </c>
      <c r="AD34" s="82" t="str">
        <f aca="false">P27!$G31</f>
        <v>NT</v>
      </c>
      <c r="AE34" s="82" t="str">
        <f aca="false">P28!$G31</f>
        <v>NT</v>
      </c>
      <c r="AF34" s="82" t="str">
        <f aca="false">P29!$G31</f>
        <v>NT</v>
      </c>
      <c r="AG34" s="82" t="str">
        <f aca="false">P30!$G31</f>
        <v>NT</v>
      </c>
      <c r="AH34" s="83" t="n">
        <f aca="false">COUNTIF(D34:AG34,"C")</f>
        <v>0</v>
      </c>
      <c r="AI34" s="83" t="n">
        <f aca="false">COUNTIF(D34:AG34,"NC")</f>
        <v>0</v>
      </c>
      <c r="AJ34" s="83" t="n">
        <f aca="false">COUNTIF(D34:AG34,"NA")</f>
        <v>0</v>
      </c>
      <c r="AK34" s="83" t="n">
        <f aca="false">COUNTIF(D34:AG34,"NT")</f>
        <v>30</v>
      </c>
      <c r="AL34" s="82" t="str">
        <f aca="false">IF(AI34&gt;0,"NC",IF(AH34&gt;0,"C",IF(AK34&gt;0,"NT","NA")))</f>
        <v>NT</v>
      </c>
      <c r="AM34" s="81" t="n">
        <v>5</v>
      </c>
      <c r="AN34" s="82" t="str">
        <f aca="false">'Critères (modèle)'!$B31</f>
        <v>5.1</v>
      </c>
      <c r="AO34" s="82" t="str">
        <f aca="false">'Critères (modèle)'!$A31</f>
        <v>TABLEAUX</v>
      </c>
      <c r="AP34" s="82" t="str">
        <f aca="false">P01!$H31</f>
        <v>N</v>
      </c>
      <c r="AQ34" s="82" t="str">
        <f aca="false">P02!$H31</f>
        <v>N</v>
      </c>
      <c r="AR34" s="82" t="str">
        <f aca="false">P03!$H31</f>
        <v>N</v>
      </c>
      <c r="AS34" s="82" t="str">
        <f aca="false">P04!$H31</f>
        <v>N</v>
      </c>
      <c r="AT34" s="82" t="str">
        <f aca="false">P05!$H31</f>
        <v>N</v>
      </c>
      <c r="AU34" s="82" t="str">
        <f aca="false">P06!$H31</f>
        <v>N</v>
      </c>
      <c r="AV34" s="82" t="str">
        <f aca="false">P07!$H31</f>
        <v>N</v>
      </c>
      <c r="AW34" s="82" t="str">
        <f aca="false">P08!$H31</f>
        <v>N</v>
      </c>
      <c r="AX34" s="82" t="str">
        <f aca="false">P09!$H31</f>
        <v>N</v>
      </c>
      <c r="AY34" s="82" t="str">
        <f aca="false">P10!$H31</f>
        <v>N</v>
      </c>
      <c r="AZ34" s="82" t="str">
        <f aca="false">P11!$H31</f>
        <v>N</v>
      </c>
      <c r="BA34" s="82" t="str">
        <f aca="false">P12!$H31</f>
        <v>N</v>
      </c>
      <c r="BB34" s="82" t="str">
        <f aca="false">P13!$H31</f>
        <v>N</v>
      </c>
      <c r="BC34" s="82" t="str">
        <f aca="false">P14!$H31</f>
        <v>N</v>
      </c>
      <c r="BD34" s="82" t="str">
        <f aca="false">P15!$H31</f>
        <v>N</v>
      </c>
      <c r="BE34" s="82" t="str">
        <f aca="false">P16!$H31</f>
        <v>N</v>
      </c>
      <c r="BF34" s="82" t="str">
        <f aca="false">P17!$H31</f>
        <v>N</v>
      </c>
      <c r="BG34" s="82" t="str">
        <f aca="false">P18!$H31</f>
        <v>N</v>
      </c>
      <c r="BH34" s="82" t="str">
        <f aca="false">P19!$H31</f>
        <v>N</v>
      </c>
      <c r="BI34" s="82" t="str">
        <f aca="false">P20!$H31</f>
        <v>N</v>
      </c>
      <c r="BJ34" s="82" t="str">
        <f aca="false">P21!$H31</f>
        <v>N</v>
      </c>
      <c r="BK34" s="82" t="str">
        <f aca="false">P22!$H31</f>
        <v>N</v>
      </c>
      <c r="BL34" s="82" t="str">
        <f aca="false">P23!$H31</f>
        <v>N</v>
      </c>
      <c r="BM34" s="82" t="str">
        <f aca="false">P24!$H31</f>
        <v>N</v>
      </c>
      <c r="BN34" s="82" t="str">
        <f aca="false">P25!$H31</f>
        <v>N</v>
      </c>
      <c r="BO34" s="82" t="str">
        <f aca="false">P26!$H31</f>
        <v>N</v>
      </c>
      <c r="BP34" s="82" t="str">
        <f aca="false">P27!$H31</f>
        <v>N</v>
      </c>
      <c r="BQ34" s="82" t="str">
        <f aca="false">P28!$H31</f>
        <v>N</v>
      </c>
      <c r="BR34" s="82" t="str">
        <f aca="false">P29!$H31</f>
        <v>N</v>
      </c>
      <c r="BS34" s="82" t="str">
        <f aca="false">P30!$H31</f>
        <v>N</v>
      </c>
      <c r="BT34" s="77" t="n">
        <f aca="false">COUNTIF(AP34:BS34,"D")</f>
        <v>0</v>
      </c>
    </row>
    <row r="35" customFormat="false" ht="13" hidden="false" customHeight="false" outlineLevel="0" collapsed="false">
      <c r="A35" s="81" t="n">
        <v>5</v>
      </c>
      <c r="B35" s="82" t="str">
        <f aca="false">'Critères (modèle)'!$B32</f>
        <v>5.2</v>
      </c>
      <c r="C35" s="82" t="str">
        <f aca="false">'Critères (modèle)'!$A31</f>
        <v>TABLEAUX</v>
      </c>
      <c r="D35" s="82" t="str">
        <f aca="false">P01!$G32</f>
        <v>NT</v>
      </c>
      <c r="E35" s="82" t="str">
        <f aca="false">P02!$G32</f>
        <v>NT</v>
      </c>
      <c r="F35" s="82" t="str">
        <f aca="false">P03!$G32</f>
        <v>NT</v>
      </c>
      <c r="G35" s="82" t="str">
        <f aca="false">P04!$G32</f>
        <v>NT</v>
      </c>
      <c r="H35" s="82" t="str">
        <f aca="false">P05!$G32</f>
        <v>NT</v>
      </c>
      <c r="I35" s="82" t="str">
        <f aca="false">P06!$G32</f>
        <v>NT</v>
      </c>
      <c r="J35" s="82" t="str">
        <f aca="false">P07!$G32</f>
        <v>NT</v>
      </c>
      <c r="K35" s="82" t="str">
        <f aca="false">P08!$G32</f>
        <v>NT</v>
      </c>
      <c r="L35" s="82" t="str">
        <f aca="false">P09!$G32</f>
        <v>NT</v>
      </c>
      <c r="M35" s="82" t="str">
        <f aca="false">P10!$G32</f>
        <v>NT</v>
      </c>
      <c r="N35" s="82" t="str">
        <f aca="false">P11!$G32</f>
        <v>NT</v>
      </c>
      <c r="O35" s="82" t="str">
        <f aca="false">P12!$G32</f>
        <v>NT</v>
      </c>
      <c r="P35" s="82" t="str">
        <f aca="false">P13!$G32</f>
        <v>NT</v>
      </c>
      <c r="Q35" s="82" t="str">
        <f aca="false">P14!$G32</f>
        <v>NT</v>
      </c>
      <c r="R35" s="82" t="str">
        <f aca="false">P15!$G32</f>
        <v>NT</v>
      </c>
      <c r="S35" s="82" t="str">
        <f aca="false">P16!$G32</f>
        <v>NT</v>
      </c>
      <c r="T35" s="82" t="str">
        <f aca="false">P17!$G32</f>
        <v>NT</v>
      </c>
      <c r="U35" s="82" t="str">
        <f aca="false">P18!$G32</f>
        <v>NT</v>
      </c>
      <c r="V35" s="82" t="str">
        <f aca="false">P19!$G32</f>
        <v>NT</v>
      </c>
      <c r="W35" s="82" t="str">
        <f aca="false">P20!$G32</f>
        <v>NT</v>
      </c>
      <c r="X35" s="82" t="str">
        <f aca="false">P21!$G32</f>
        <v>NT</v>
      </c>
      <c r="Y35" s="82" t="str">
        <f aca="false">P22!$G32</f>
        <v>NT</v>
      </c>
      <c r="Z35" s="82" t="str">
        <f aca="false">P23!$G32</f>
        <v>NT</v>
      </c>
      <c r="AA35" s="82" t="str">
        <f aca="false">P24!$G32</f>
        <v>NT</v>
      </c>
      <c r="AB35" s="82" t="str">
        <f aca="false">P25!$G32</f>
        <v>NT</v>
      </c>
      <c r="AC35" s="82" t="str">
        <f aca="false">P26!$G32</f>
        <v>NT</v>
      </c>
      <c r="AD35" s="82" t="str">
        <f aca="false">P27!$G32</f>
        <v>NT</v>
      </c>
      <c r="AE35" s="82" t="str">
        <f aca="false">P28!$G32</f>
        <v>NT</v>
      </c>
      <c r="AF35" s="82" t="str">
        <f aca="false">P29!$G32</f>
        <v>NT</v>
      </c>
      <c r="AG35" s="82" t="str">
        <f aca="false">P30!$G32</f>
        <v>NT</v>
      </c>
      <c r="AH35" s="83" t="n">
        <f aca="false">COUNTIF(D35:AG35,"C")</f>
        <v>0</v>
      </c>
      <c r="AI35" s="83" t="n">
        <f aca="false">COUNTIF(D35:AG35,"NC")</f>
        <v>0</v>
      </c>
      <c r="AJ35" s="83" t="n">
        <f aca="false">COUNTIF(D35:AG35,"NA")</f>
        <v>0</v>
      </c>
      <c r="AK35" s="83" t="n">
        <f aca="false">COUNTIF(D35:AG35,"NT")</f>
        <v>30</v>
      </c>
      <c r="AL35" s="82" t="str">
        <f aca="false">IF(AI35&gt;0,"NC",IF(AH35&gt;0,"C",IF(AK35&gt;0,"NT","NA")))</f>
        <v>NT</v>
      </c>
      <c r="AM35" s="81" t="n">
        <v>5</v>
      </c>
      <c r="AN35" s="82" t="str">
        <f aca="false">'Critères (modèle)'!$B32</f>
        <v>5.2</v>
      </c>
      <c r="AO35" s="82" t="str">
        <f aca="false">'Critères (modèle)'!$A31</f>
        <v>TABLEAUX</v>
      </c>
      <c r="AP35" s="82" t="str">
        <f aca="false">P01!$H32</f>
        <v>N</v>
      </c>
      <c r="AQ35" s="82" t="str">
        <f aca="false">P02!$H32</f>
        <v>N</v>
      </c>
      <c r="AR35" s="82" t="str">
        <f aca="false">P03!$H32</f>
        <v>N</v>
      </c>
      <c r="AS35" s="82" t="str">
        <f aca="false">P04!$H32</f>
        <v>N</v>
      </c>
      <c r="AT35" s="82" t="str">
        <f aca="false">P05!$H32</f>
        <v>N</v>
      </c>
      <c r="AU35" s="82" t="str">
        <f aca="false">P06!$H32</f>
        <v>N</v>
      </c>
      <c r="AV35" s="82" t="str">
        <f aca="false">P07!$H32</f>
        <v>N</v>
      </c>
      <c r="AW35" s="82" t="str">
        <f aca="false">P08!$H32</f>
        <v>N</v>
      </c>
      <c r="AX35" s="82" t="str">
        <f aca="false">P09!$H32</f>
        <v>N</v>
      </c>
      <c r="AY35" s="82" t="str">
        <f aca="false">P10!$H32</f>
        <v>N</v>
      </c>
      <c r="AZ35" s="82" t="str">
        <f aca="false">P11!$H32</f>
        <v>N</v>
      </c>
      <c r="BA35" s="82" t="str">
        <f aca="false">P12!$H32</f>
        <v>N</v>
      </c>
      <c r="BB35" s="82" t="str">
        <f aca="false">P13!$H32</f>
        <v>N</v>
      </c>
      <c r="BC35" s="82" t="str">
        <f aca="false">P14!$H32</f>
        <v>N</v>
      </c>
      <c r="BD35" s="82" t="str">
        <f aca="false">P15!$H32</f>
        <v>N</v>
      </c>
      <c r="BE35" s="82" t="str">
        <f aca="false">P16!$H32</f>
        <v>N</v>
      </c>
      <c r="BF35" s="82" t="str">
        <f aca="false">P17!$H32</f>
        <v>N</v>
      </c>
      <c r="BG35" s="82" t="str">
        <f aca="false">P18!$H32</f>
        <v>N</v>
      </c>
      <c r="BH35" s="82" t="str">
        <f aca="false">P19!$H32</f>
        <v>N</v>
      </c>
      <c r="BI35" s="82" t="str">
        <f aca="false">P20!$H32</f>
        <v>N</v>
      </c>
      <c r="BJ35" s="82" t="str">
        <f aca="false">P21!$H32</f>
        <v>N</v>
      </c>
      <c r="BK35" s="82" t="str">
        <f aca="false">P22!$H32</f>
        <v>N</v>
      </c>
      <c r="BL35" s="82" t="str">
        <f aca="false">P23!$H32</f>
        <v>N</v>
      </c>
      <c r="BM35" s="82" t="str">
        <f aca="false">P24!$H32</f>
        <v>N</v>
      </c>
      <c r="BN35" s="82" t="str">
        <f aca="false">P25!$H32</f>
        <v>N</v>
      </c>
      <c r="BO35" s="82" t="str">
        <f aca="false">P26!$H32</f>
        <v>N</v>
      </c>
      <c r="BP35" s="82" t="str">
        <f aca="false">P27!$H32</f>
        <v>N</v>
      </c>
      <c r="BQ35" s="82" t="str">
        <f aca="false">P28!$H32</f>
        <v>N</v>
      </c>
      <c r="BR35" s="82" t="str">
        <f aca="false">P29!$H32</f>
        <v>N</v>
      </c>
      <c r="BS35" s="82" t="str">
        <f aca="false">P30!$H32</f>
        <v>N</v>
      </c>
      <c r="BT35" s="77" t="n">
        <f aca="false">COUNTIF(AP35:BS35,"D")</f>
        <v>0</v>
      </c>
    </row>
    <row r="36" customFormat="false" ht="13" hidden="false" customHeight="false" outlineLevel="0" collapsed="false">
      <c r="A36" s="81" t="n">
        <v>5</v>
      </c>
      <c r="B36" s="82" t="str">
        <f aca="false">'Critères (modèle)'!$B33</f>
        <v>5.3</v>
      </c>
      <c r="C36" s="82" t="str">
        <f aca="false">'Critères (modèle)'!$A31</f>
        <v>TABLEAUX</v>
      </c>
      <c r="D36" s="82" t="str">
        <f aca="false">P01!$G33</f>
        <v>NT</v>
      </c>
      <c r="E36" s="82" t="str">
        <f aca="false">P02!$G33</f>
        <v>NT</v>
      </c>
      <c r="F36" s="82" t="str">
        <f aca="false">P03!$G33</f>
        <v>NT</v>
      </c>
      <c r="G36" s="82" t="str">
        <f aca="false">P04!$G33</f>
        <v>NT</v>
      </c>
      <c r="H36" s="82" t="str">
        <f aca="false">P05!$G33</f>
        <v>NT</v>
      </c>
      <c r="I36" s="82" t="str">
        <f aca="false">P06!$G33</f>
        <v>NT</v>
      </c>
      <c r="J36" s="82" t="str">
        <f aca="false">P07!$G33</f>
        <v>NT</v>
      </c>
      <c r="K36" s="82" t="str">
        <f aca="false">P08!$G33</f>
        <v>NT</v>
      </c>
      <c r="L36" s="82" t="str">
        <f aca="false">P09!$G33</f>
        <v>NT</v>
      </c>
      <c r="M36" s="82" t="str">
        <f aca="false">P10!$G33</f>
        <v>NT</v>
      </c>
      <c r="N36" s="82" t="str">
        <f aca="false">P11!$G33</f>
        <v>NT</v>
      </c>
      <c r="O36" s="82" t="str">
        <f aca="false">P12!$G33</f>
        <v>NT</v>
      </c>
      <c r="P36" s="82" t="str">
        <f aca="false">P13!$G33</f>
        <v>NT</v>
      </c>
      <c r="Q36" s="82" t="str">
        <f aca="false">P14!$G33</f>
        <v>NT</v>
      </c>
      <c r="R36" s="82" t="str">
        <f aca="false">P15!$G33</f>
        <v>NT</v>
      </c>
      <c r="S36" s="82" t="str">
        <f aca="false">P16!$G33</f>
        <v>NT</v>
      </c>
      <c r="T36" s="82" t="str">
        <f aca="false">P17!$G33</f>
        <v>NT</v>
      </c>
      <c r="U36" s="82" t="str">
        <f aca="false">P18!$G33</f>
        <v>NT</v>
      </c>
      <c r="V36" s="82" t="str">
        <f aca="false">P19!$G33</f>
        <v>NT</v>
      </c>
      <c r="W36" s="82" t="str">
        <f aca="false">P20!$G33</f>
        <v>NT</v>
      </c>
      <c r="X36" s="82" t="str">
        <f aca="false">P21!$G33</f>
        <v>NT</v>
      </c>
      <c r="Y36" s="82" t="str">
        <f aca="false">P22!$G33</f>
        <v>NT</v>
      </c>
      <c r="Z36" s="82" t="str">
        <f aca="false">P23!$G33</f>
        <v>NT</v>
      </c>
      <c r="AA36" s="82" t="str">
        <f aca="false">P24!$G33</f>
        <v>NT</v>
      </c>
      <c r="AB36" s="82" t="str">
        <f aca="false">P25!$G33</f>
        <v>NT</v>
      </c>
      <c r="AC36" s="82" t="str">
        <f aca="false">P26!$G33</f>
        <v>NT</v>
      </c>
      <c r="AD36" s="82" t="str">
        <f aca="false">P27!$G33</f>
        <v>NT</v>
      </c>
      <c r="AE36" s="82" t="str">
        <f aca="false">P28!$G33</f>
        <v>NT</v>
      </c>
      <c r="AF36" s="82" t="str">
        <f aca="false">P29!$G33</f>
        <v>NT</v>
      </c>
      <c r="AG36" s="82" t="str">
        <f aca="false">P30!$G33</f>
        <v>NT</v>
      </c>
      <c r="AH36" s="83" t="n">
        <f aca="false">COUNTIF(D36:AG36,"C")</f>
        <v>0</v>
      </c>
      <c r="AI36" s="83" t="n">
        <f aca="false">COUNTIF(D36:AG36,"NC")</f>
        <v>0</v>
      </c>
      <c r="AJ36" s="83" t="n">
        <f aca="false">COUNTIF(D36:AG36,"NA")</f>
        <v>0</v>
      </c>
      <c r="AK36" s="83" t="n">
        <f aca="false">COUNTIF(D36:AG36,"NT")</f>
        <v>30</v>
      </c>
      <c r="AL36" s="82" t="str">
        <f aca="false">IF(AI36&gt;0,"NC",IF(AH36&gt;0,"C",IF(AK36&gt;0,"NT","NA")))</f>
        <v>NT</v>
      </c>
      <c r="AM36" s="81" t="n">
        <v>5</v>
      </c>
      <c r="AN36" s="82" t="str">
        <f aca="false">'Critères (modèle)'!$B33</f>
        <v>5.3</v>
      </c>
      <c r="AO36" s="82" t="str">
        <f aca="false">'Critères (modèle)'!$A31</f>
        <v>TABLEAUX</v>
      </c>
      <c r="AP36" s="82" t="str">
        <f aca="false">P01!$H33</f>
        <v>N</v>
      </c>
      <c r="AQ36" s="82" t="str">
        <f aca="false">P02!$H33</f>
        <v>N</v>
      </c>
      <c r="AR36" s="82" t="str">
        <f aca="false">P03!$H33</f>
        <v>N</v>
      </c>
      <c r="AS36" s="82" t="str">
        <f aca="false">P04!$H33</f>
        <v>N</v>
      </c>
      <c r="AT36" s="82" t="str">
        <f aca="false">P05!$H33</f>
        <v>N</v>
      </c>
      <c r="AU36" s="82" t="str">
        <f aca="false">P06!$H33</f>
        <v>N</v>
      </c>
      <c r="AV36" s="82" t="str">
        <f aca="false">P07!$H33</f>
        <v>N</v>
      </c>
      <c r="AW36" s="82" t="str">
        <f aca="false">P08!$H33</f>
        <v>N</v>
      </c>
      <c r="AX36" s="82" t="str">
        <f aca="false">P09!$H33</f>
        <v>N</v>
      </c>
      <c r="AY36" s="82" t="str">
        <f aca="false">P10!$H33</f>
        <v>N</v>
      </c>
      <c r="AZ36" s="82" t="str">
        <f aca="false">P11!$H33</f>
        <v>N</v>
      </c>
      <c r="BA36" s="82" t="str">
        <f aca="false">P12!$H33</f>
        <v>N</v>
      </c>
      <c r="BB36" s="82" t="str">
        <f aca="false">P13!$H33</f>
        <v>N</v>
      </c>
      <c r="BC36" s="82" t="str">
        <f aca="false">P14!$H33</f>
        <v>N</v>
      </c>
      <c r="BD36" s="82" t="str">
        <f aca="false">P15!$H33</f>
        <v>N</v>
      </c>
      <c r="BE36" s="82" t="str">
        <f aca="false">P16!$H33</f>
        <v>N</v>
      </c>
      <c r="BF36" s="82" t="str">
        <f aca="false">P17!$H33</f>
        <v>N</v>
      </c>
      <c r="BG36" s="82" t="str">
        <f aca="false">P18!$H33</f>
        <v>N</v>
      </c>
      <c r="BH36" s="82" t="str">
        <f aca="false">P19!$H33</f>
        <v>N</v>
      </c>
      <c r="BI36" s="82" t="str">
        <f aca="false">P20!$H33</f>
        <v>N</v>
      </c>
      <c r="BJ36" s="82" t="str">
        <f aca="false">P21!$H33</f>
        <v>N</v>
      </c>
      <c r="BK36" s="82" t="str">
        <f aca="false">P22!$H33</f>
        <v>N</v>
      </c>
      <c r="BL36" s="82" t="str">
        <f aca="false">P23!$H33</f>
        <v>N</v>
      </c>
      <c r="BM36" s="82" t="str">
        <f aca="false">P24!$H33</f>
        <v>N</v>
      </c>
      <c r="BN36" s="82" t="str">
        <f aca="false">P25!$H33</f>
        <v>N</v>
      </c>
      <c r="BO36" s="82" t="str">
        <f aca="false">P26!$H33</f>
        <v>N</v>
      </c>
      <c r="BP36" s="82" t="str">
        <f aca="false">P27!$H33</f>
        <v>N</v>
      </c>
      <c r="BQ36" s="82" t="str">
        <f aca="false">P28!$H33</f>
        <v>N</v>
      </c>
      <c r="BR36" s="82" t="str">
        <f aca="false">P29!$H33</f>
        <v>N</v>
      </c>
      <c r="BS36" s="82" t="str">
        <f aca="false">P30!$H33</f>
        <v>N</v>
      </c>
      <c r="BT36" s="77" t="n">
        <f aca="false">COUNTIF(AP36:BS36,"D")</f>
        <v>0</v>
      </c>
    </row>
    <row r="37" customFormat="false" ht="13" hidden="false" customHeight="false" outlineLevel="0" collapsed="false">
      <c r="A37" s="81" t="n">
        <v>5</v>
      </c>
      <c r="B37" s="82" t="str">
        <f aca="false">'Critères (modèle)'!$B34</f>
        <v>5.4</v>
      </c>
      <c r="C37" s="82" t="str">
        <f aca="false">'Critères (modèle)'!$A31</f>
        <v>TABLEAUX</v>
      </c>
      <c r="D37" s="82" t="str">
        <f aca="false">P01!$G34</f>
        <v>NT</v>
      </c>
      <c r="E37" s="82" t="str">
        <f aca="false">P02!$G34</f>
        <v>NT</v>
      </c>
      <c r="F37" s="82" t="str">
        <f aca="false">P03!$G34</f>
        <v>NT</v>
      </c>
      <c r="G37" s="82" t="str">
        <f aca="false">P04!$G34</f>
        <v>NT</v>
      </c>
      <c r="H37" s="82" t="str">
        <f aca="false">P05!$G34</f>
        <v>NT</v>
      </c>
      <c r="I37" s="82" t="str">
        <f aca="false">P06!$G34</f>
        <v>NT</v>
      </c>
      <c r="J37" s="82" t="str">
        <f aca="false">P07!$G34</f>
        <v>NT</v>
      </c>
      <c r="K37" s="82" t="str">
        <f aca="false">P08!$G34</f>
        <v>NT</v>
      </c>
      <c r="L37" s="82" t="str">
        <f aca="false">P09!$G34</f>
        <v>NT</v>
      </c>
      <c r="M37" s="82" t="str">
        <f aca="false">P10!$G34</f>
        <v>NT</v>
      </c>
      <c r="N37" s="82" t="str">
        <f aca="false">P11!$G34</f>
        <v>NT</v>
      </c>
      <c r="O37" s="82" t="str">
        <f aca="false">P12!$G34</f>
        <v>NT</v>
      </c>
      <c r="P37" s="82" t="str">
        <f aca="false">P13!$G34</f>
        <v>NT</v>
      </c>
      <c r="Q37" s="82" t="str">
        <f aca="false">P14!$G34</f>
        <v>NT</v>
      </c>
      <c r="R37" s="82" t="str">
        <f aca="false">P15!$G34</f>
        <v>NT</v>
      </c>
      <c r="S37" s="82" t="str">
        <f aca="false">P16!$G34</f>
        <v>NT</v>
      </c>
      <c r="T37" s="82" t="str">
        <f aca="false">P17!$G34</f>
        <v>NT</v>
      </c>
      <c r="U37" s="82" t="str">
        <f aca="false">P18!$G34</f>
        <v>NT</v>
      </c>
      <c r="V37" s="82" t="str">
        <f aca="false">P19!$G34</f>
        <v>NT</v>
      </c>
      <c r="W37" s="82" t="str">
        <f aca="false">P20!$G34</f>
        <v>NT</v>
      </c>
      <c r="X37" s="82" t="str">
        <f aca="false">P21!$G34</f>
        <v>NT</v>
      </c>
      <c r="Y37" s="82" t="str">
        <f aca="false">P22!$G34</f>
        <v>NT</v>
      </c>
      <c r="Z37" s="82" t="str">
        <f aca="false">P23!$G34</f>
        <v>NT</v>
      </c>
      <c r="AA37" s="82" t="str">
        <f aca="false">P24!$G34</f>
        <v>NT</v>
      </c>
      <c r="AB37" s="82" t="str">
        <f aca="false">P25!$G34</f>
        <v>NT</v>
      </c>
      <c r="AC37" s="82" t="str">
        <f aca="false">P26!$G34</f>
        <v>NT</v>
      </c>
      <c r="AD37" s="82" t="str">
        <f aca="false">P27!$G34</f>
        <v>NT</v>
      </c>
      <c r="AE37" s="82" t="str">
        <f aca="false">P28!$G34</f>
        <v>NT</v>
      </c>
      <c r="AF37" s="82" t="str">
        <f aca="false">P29!$G34</f>
        <v>NT</v>
      </c>
      <c r="AG37" s="82" t="str">
        <f aca="false">P30!$G34</f>
        <v>NT</v>
      </c>
      <c r="AH37" s="83" t="n">
        <f aca="false">COUNTIF(D37:AG37,"C")</f>
        <v>0</v>
      </c>
      <c r="AI37" s="83" t="n">
        <f aca="false">COUNTIF(D37:AG37,"NC")</f>
        <v>0</v>
      </c>
      <c r="AJ37" s="83" t="n">
        <f aca="false">COUNTIF(D37:AG37,"NA")</f>
        <v>0</v>
      </c>
      <c r="AK37" s="83" t="n">
        <f aca="false">COUNTIF(D37:AG37,"NT")</f>
        <v>30</v>
      </c>
      <c r="AL37" s="82" t="str">
        <f aca="false">IF(AI37&gt;0,"NC",IF(AH37&gt;0,"C",IF(AK37&gt;0,"NT","NA")))</f>
        <v>NT</v>
      </c>
      <c r="AM37" s="81" t="n">
        <v>5</v>
      </c>
      <c r="AN37" s="82" t="str">
        <f aca="false">'Critères (modèle)'!$B34</f>
        <v>5.4</v>
      </c>
      <c r="AO37" s="82" t="str">
        <f aca="false">'Critères (modèle)'!$A31</f>
        <v>TABLEAUX</v>
      </c>
      <c r="AP37" s="82" t="str">
        <f aca="false">P01!$H34</f>
        <v>N</v>
      </c>
      <c r="AQ37" s="82" t="str">
        <f aca="false">P02!$H34</f>
        <v>N</v>
      </c>
      <c r="AR37" s="82" t="str">
        <f aca="false">P03!$H34</f>
        <v>N</v>
      </c>
      <c r="AS37" s="82" t="str">
        <f aca="false">P04!$H34</f>
        <v>N</v>
      </c>
      <c r="AT37" s="82" t="str">
        <f aca="false">P05!$H34</f>
        <v>N</v>
      </c>
      <c r="AU37" s="82" t="str">
        <f aca="false">P06!$H34</f>
        <v>N</v>
      </c>
      <c r="AV37" s="82" t="str">
        <f aca="false">P07!$H34</f>
        <v>N</v>
      </c>
      <c r="AW37" s="82" t="str">
        <f aca="false">P08!$H34</f>
        <v>N</v>
      </c>
      <c r="AX37" s="82" t="str">
        <f aca="false">P09!$H34</f>
        <v>N</v>
      </c>
      <c r="AY37" s="82" t="str">
        <f aca="false">P10!$H34</f>
        <v>N</v>
      </c>
      <c r="AZ37" s="82" t="str">
        <f aca="false">P11!$H34</f>
        <v>N</v>
      </c>
      <c r="BA37" s="82" t="str">
        <f aca="false">P12!$H34</f>
        <v>N</v>
      </c>
      <c r="BB37" s="82" t="str">
        <f aca="false">P13!$H34</f>
        <v>N</v>
      </c>
      <c r="BC37" s="82" t="str">
        <f aca="false">P14!$H34</f>
        <v>N</v>
      </c>
      <c r="BD37" s="82" t="str">
        <f aca="false">P15!$H34</f>
        <v>N</v>
      </c>
      <c r="BE37" s="82" t="str">
        <f aca="false">P16!$H34</f>
        <v>N</v>
      </c>
      <c r="BF37" s="82" t="str">
        <f aca="false">P17!$H34</f>
        <v>N</v>
      </c>
      <c r="BG37" s="82" t="str">
        <f aca="false">P18!$H34</f>
        <v>N</v>
      </c>
      <c r="BH37" s="82" t="str">
        <f aca="false">P19!$H34</f>
        <v>N</v>
      </c>
      <c r="BI37" s="82" t="str">
        <f aca="false">P20!$H34</f>
        <v>N</v>
      </c>
      <c r="BJ37" s="82" t="str">
        <f aca="false">P21!$H34</f>
        <v>N</v>
      </c>
      <c r="BK37" s="82" t="str">
        <f aca="false">P22!$H34</f>
        <v>N</v>
      </c>
      <c r="BL37" s="82" t="str">
        <f aca="false">P23!$H34</f>
        <v>N</v>
      </c>
      <c r="BM37" s="82" t="str">
        <f aca="false">P24!$H34</f>
        <v>N</v>
      </c>
      <c r="BN37" s="82" t="str">
        <f aca="false">P25!$H34</f>
        <v>N</v>
      </c>
      <c r="BO37" s="82" t="str">
        <f aca="false">P26!$H34</f>
        <v>N</v>
      </c>
      <c r="BP37" s="82" t="str">
        <f aca="false">P27!$H34</f>
        <v>N</v>
      </c>
      <c r="BQ37" s="82" t="str">
        <f aca="false">P28!$H34</f>
        <v>N</v>
      </c>
      <c r="BR37" s="82" t="str">
        <f aca="false">P29!$H34</f>
        <v>N</v>
      </c>
      <c r="BS37" s="82" t="str">
        <f aca="false">P30!$H34</f>
        <v>N</v>
      </c>
      <c r="BT37" s="77" t="n">
        <f aca="false">COUNTIF(AP37:BS37,"D")</f>
        <v>0</v>
      </c>
    </row>
    <row r="38" customFormat="false" ht="13" hidden="false" customHeight="false" outlineLevel="0" collapsed="false">
      <c r="A38" s="81" t="n">
        <v>5</v>
      </c>
      <c r="B38" s="82" t="str">
        <f aca="false">'Critères (modèle)'!$B35</f>
        <v>5.5</v>
      </c>
      <c r="C38" s="82" t="str">
        <f aca="false">'Critères (modèle)'!$A31</f>
        <v>TABLEAUX</v>
      </c>
      <c r="D38" s="82" t="str">
        <f aca="false">P01!$G35</f>
        <v>NT</v>
      </c>
      <c r="E38" s="82" t="str">
        <f aca="false">P02!$G35</f>
        <v>NT</v>
      </c>
      <c r="F38" s="82" t="str">
        <f aca="false">P03!$G35</f>
        <v>NT</v>
      </c>
      <c r="G38" s="82" t="str">
        <f aca="false">P04!$G35</f>
        <v>NT</v>
      </c>
      <c r="H38" s="82" t="str">
        <f aca="false">P05!$G35</f>
        <v>NT</v>
      </c>
      <c r="I38" s="82" t="str">
        <f aca="false">P06!$G35</f>
        <v>NT</v>
      </c>
      <c r="J38" s="82" t="str">
        <f aca="false">P07!$G35</f>
        <v>NT</v>
      </c>
      <c r="K38" s="82" t="str">
        <f aca="false">P08!$G35</f>
        <v>NT</v>
      </c>
      <c r="L38" s="82" t="str">
        <f aca="false">P09!$G35</f>
        <v>NT</v>
      </c>
      <c r="M38" s="82" t="str">
        <f aca="false">P10!$G35</f>
        <v>NT</v>
      </c>
      <c r="N38" s="82" t="str">
        <f aca="false">P11!$G35</f>
        <v>NT</v>
      </c>
      <c r="O38" s="82" t="str">
        <f aca="false">P12!$G35</f>
        <v>NT</v>
      </c>
      <c r="P38" s="82" t="str">
        <f aca="false">P13!$G35</f>
        <v>NT</v>
      </c>
      <c r="Q38" s="82" t="str">
        <f aca="false">P14!$G35</f>
        <v>NT</v>
      </c>
      <c r="R38" s="82" t="str">
        <f aca="false">P15!$G35</f>
        <v>NT</v>
      </c>
      <c r="S38" s="82" t="str">
        <f aca="false">P16!$G35</f>
        <v>NT</v>
      </c>
      <c r="T38" s="82" t="str">
        <f aca="false">P17!$G35</f>
        <v>NT</v>
      </c>
      <c r="U38" s="82" t="str">
        <f aca="false">P18!$G35</f>
        <v>NT</v>
      </c>
      <c r="V38" s="82" t="str">
        <f aca="false">P19!$G35</f>
        <v>NT</v>
      </c>
      <c r="W38" s="82" t="str">
        <f aca="false">P20!$G35</f>
        <v>NT</v>
      </c>
      <c r="X38" s="82" t="str">
        <f aca="false">P21!$G35</f>
        <v>NT</v>
      </c>
      <c r="Y38" s="82" t="str">
        <f aca="false">P22!$G35</f>
        <v>NT</v>
      </c>
      <c r="Z38" s="82" t="str">
        <f aca="false">P23!$G35</f>
        <v>NT</v>
      </c>
      <c r="AA38" s="82" t="str">
        <f aca="false">P24!$G35</f>
        <v>NT</v>
      </c>
      <c r="AB38" s="82" t="str">
        <f aca="false">P25!$G35</f>
        <v>NT</v>
      </c>
      <c r="AC38" s="82" t="str">
        <f aca="false">P26!$G35</f>
        <v>NT</v>
      </c>
      <c r="AD38" s="82" t="str">
        <f aca="false">P27!$G35</f>
        <v>NT</v>
      </c>
      <c r="AE38" s="82" t="str">
        <f aca="false">P28!$G35</f>
        <v>NT</v>
      </c>
      <c r="AF38" s="82" t="str">
        <f aca="false">P29!$G35</f>
        <v>NT</v>
      </c>
      <c r="AG38" s="82" t="str">
        <f aca="false">P30!$G35</f>
        <v>NT</v>
      </c>
      <c r="AH38" s="83" t="n">
        <f aca="false">COUNTIF(D38:AG38,"C")</f>
        <v>0</v>
      </c>
      <c r="AI38" s="83" t="n">
        <f aca="false">COUNTIF(D38:AG38,"NC")</f>
        <v>0</v>
      </c>
      <c r="AJ38" s="83" t="n">
        <f aca="false">COUNTIF(D38:AG38,"NA")</f>
        <v>0</v>
      </c>
      <c r="AK38" s="83" t="n">
        <f aca="false">COUNTIF(D38:AG38,"NT")</f>
        <v>30</v>
      </c>
      <c r="AL38" s="82" t="str">
        <f aca="false">IF(AI38&gt;0,"NC",IF(AH38&gt;0,"C",IF(AK38&gt;0,"NT","NA")))</f>
        <v>NT</v>
      </c>
      <c r="AM38" s="81" t="n">
        <v>5</v>
      </c>
      <c r="AN38" s="82" t="str">
        <f aca="false">'Critères (modèle)'!$B35</f>
        <v>5.5</v>
      </c>
      <c r="AO38" s="82" t="str">
        <f aca="false">'Critères (modèle)'!$A31</f>
        <v>TABLEAUX</v>
      </c>
      <c r="AP38" s="82" t="str">
        <f aca="false">P01!$H35</f>
        <v>N</v>
      </c>
      <c r="AQ38" s="82" t="str">
        <f aca="false">P02!$H35</f>
        <v>N</v>
      </c>
      <c r="AR38" s="82" t="str">
        <f aca="false">P03!$H35</f>
        <v>N</v>
      </c>
      <c r="AS38" s="82" t="str">
        <f aca="false">P04!$H35</f>
        <v>N</v>
      </c>
      <c r="AT38" s="82" t="str">
        <f aca="false">P05!$H35</f>
        <v>N</v>
      </c>
      <c r="AU38" s="82" t="str">
        <f aca="false">P06!$H35</f>
        <v>N</v>
      </c>
      <c r="AV38" s="82" t="str">
        <f aca="false">P07!$H35</f>
        <v>N</v>
      </c>
      <c r="AW38" s="82" t="str">
        <f aca="false">P08!$H35</f>
        <v>N</v>
      </c>
      <c r="AX38" s="82" t="str">
        <f aca="false">P09!$H35</f>
        <v>N</v>
      </c>
      <c r="AY38" s="82" t="str">
        <f aca="false">P10!$H35</f>
        <v>N</v>
      </c>
      <c r="AZ38" s="82" t="str">
        <f aca="false">P11!$H35</f>
        <v>N</v>
      </c>
      <c r="BA38" s="82" t="str">
        <f aca="false">P12!$H35</f>
        <v>N</v>
      </c>
      <c r="BB38" s="82" t="str">
        <f aca="false">P13!$H35</f>
        <v>N</v>
      </c>
      <c r="BC38" s="82" t="str">
        <f aca="false">P14!$H35</f>
        <v>N</v>
      </c>
      <c r="BD38" s="82" t="str">
        <f aca="false">P15!$H35</f>
        <v>N</v>
      </c>
      <c r="BE38" s="82" t="str">
        <f aca="false">P16!$H35</f>
        <v>N</v>
      </c>
      <c r="BF38" s="82" t="str">
        <f aca="false">P17!$H35</f>
        <v>N</v>
      </c>
      <c r="BG38" s="82" t="str">
        <f aca="false">P18!$H35</f>
        <v>N</v>
      </c>
      <c r="BH38" s="82" t="str">
        <f aca="false">P19!$H35</f>
        <v>N</v>
      </c>
      <c r="BI38" s="82" t="str">
        <f aca="false">P20!$H35</f>
        <v>N</v>
      </c>
      <c r="BJ38" s="82" t="str">
        <f aca="false">P21!$H35</f>
        <v>N</v>
      </c>
      <c r="BK38" s="82" t="str">
        <f aca="false">P22!$H35</f>
        <v>N</v>
      </c>
      <c r="BL38" s="82" t="str">
        <f aca="false">P23!$H35</f>
        <v>N</v>
      </c>
      <c r="BM38" s="82" t="str">
        <f aca="false">P24!$H35</f>
        <v>N</v>
      </c>
      <c r="BN38" s="82" t="str">
        <f aca="false">P25!$H35</f>
        <v>N</v>
      </c>
      <c r="BO38" s="82" t="str">
        <f aca="false">P26!$H35</f>
        <v>N</v>
      </c>
      <c r="BP38" s="82" t="str">
        <f aca="false">P27!$H35</f>
        <v>N</v>
      </c>
      <c r="BQ38" s="82" t="str">
        <f aca="false">P28!$H35</f>
        <v>N</v>
      </c>
      <c r="BR38" s="82" t="str">
        <f aca="false">P29!$H35</f>
        <v>N</v>
      </c>
      <c r="BS38" s="82" t="str">
        <f aca="false">P30!$H35</f>
        <v>N</v>
      </c>
      <c r="BT38" s="77" t="n">
        <f aca="false">COUNTIF(AP38:BS38,"D")</f>
        <v>0</v>
      </c>
    </row>
    <row r="39" customFormat="false" ht="13" hidden="false" customHeight="false" outlineLevel="0" collapsed="false">
      <c r="A39" s="81" t="n">
        <v>5</v>
      </c>
      <c r="B39" s="82" t="str">
        <f aca="false">'Critères (modèle)'!$B36</f>
        <v>5.6</v>
      </c>
      <c r="C39" s="82" t="str">
        <f aca="false">'Critères (modèle)'!$A31</f>
        <v>TABLEAUX</v>
      </c>
      <c r="D39" s="82" t="str">
        <f aca="false">P01!$G36</f>
        <v>NT</v>
      </c>
      <c r="E39" s="82" t="str">
        <f aca="false">P02!$G36</f>
        <v>NT</v>
      </c>
      <c r="F39" s="82" t="str">
        <f aca="false">P03!$G36</f>
        <v>NT</v>
      </c>
      <c r="G39" s="82" t="str">
        <f aca="false">P04!$G36</f>
        <v>NT</v>
      </c>
      <c r="H39" s="82" t="str">
        <f aca="false">P05!$G36</f>
        <v>NT</v>
      </c>
      <c r="I39" s="82" t="str">
        <f aca="false">P06!$G36</f>
        <v>NT</v>
      </c>
      <c r="J39" s="82" t="str">
        <f aca="false">P07!$G36</f>
        <v>NT</v>
      </c>
      <c r="K39" s="82" t="str">
        <f aca="false">P08!$G36</f>
        <v>NT</v>
      </c>
      <c r="L39" s="82" t="str">
        <f aca="false">P09!$G36</f>
        <v>NT</v>
      </c>
      <c r="M39" s="82" t="str">
        <f aca="false">P10!$G36</f>
        <v>NT</v>
      </c>
      <c r="N39" s="82" t="str">
        <f aca="false">P11!$G36</f>
        <v>NT</v>
      </c>
      <c r="O39" s="82" t="str">
        <f aca="false">P12!$G36</f>
        <v>NT</v>
      </c>
      <c r="P39" s="82" t="str">
        <f aca="false">P13!$G36</f>
        <v>NT</v>
      </c>
      <c r="Q39" s="82" t="str">
        <f aca="false">P14!$G36</f>
        <v>NT</v>
      </c>
      <c r="R39" s="82" t="str">
        <f aca="false">P15!$G36</f>
        <v>NT</v>
      </c>
      <c r="S39" s="82" t="str">
        <f aca="false">P16!$G36</f>
        <v>NT</v>
      </c>
      <c r="T39" s="82" t="str">
        <f aca="false">P17!$G36</f>
        <v>NT</v>
      </c>
      <c r="U39" s="82" t="str">
        <f aca="false">P18!$G36</f>
        <v>NT</v>
      </c>
      <c r="V39" s="82" t="str">
        <f aca="false">P19!$G36</f>
        <v>NT</v>
      </c>
      <c r="W39" s="82" t="str">
        <f aca="false">P20!$G36</f>
        <v>NT</v>
      </c>
      <c r="X39" s="82" t="str">
        <f aca="false">P21!$G36</f>
        <v>NT</v>
      </c>
      <c r="Y39" s="82" t="str">
        <f aca="false">P22!$G36</f>
        <v>NT</v>
      </c>
      <c r="Z39" s="82" t="str">
        <f aca="false">P23!$G36</f>
        <v>NT</v>
      </c>
      <c r="AA39" s="82" t="str">
        <f aca="false">P24!$G36</f>
        <v>NT</v>
      </c>
      <c r="AB39" s="82" t="str">
        <f aca="false">P25!$G36</f>
        <v>NT</v>
      </c>
      <c r="AC39" s="82" t="str">
        <f aca="false">P26!$G36</f>
        <v>NT</v>
      </c>
      <c r="AD39" s="82" t="str">
        <f aca="false">P27!$G36</f>
        <v>NT</v>
      </c>
      <c r="AE39" s="82" t="str">
        <f aca="false">P28!$G36</f>
        <v>NT</v>
      </c>
      <c r="AF39" s="82" t="str">
        <f aca="false">P29!$G36</f>
        <v>NT</v>
      </c>
      <c r="AG39" s="82" t="str">
        <f aca="false">P30!$G36</f>
        <v>NT</v>
      </c>
      <c r="AH39" s="83" t="n">
        <f aca="false">COUNTIF(D39:AG39,"C")</f>
        <v>0</v>
      </c>
      <c r="AI39" s="83" t="n">
        <f aca="false">COUNTIF(D39:AG39,"NC")</f>
        <v>0</v>
      </c>
      <c r="AJ39" s="83" t="n">
        <f aca="false">COUNTIF(D39:AG39,"NA")</f>
        <v>0</v>
      </c>
      <c r="AK39" s="83" t="n">
        <f aca="false">COUNTIF(D39:AG39,"NT")</f>
        <v>30</v>
      </c>
      <c r="AL39" s="82" t="str">
        <f aca="false">IF(AI39&gt;0,"NC",IF(AH39&gt;0,"C",IF(AK39&gt;0,"NT","NA")))</f>
        <v>NT</v>
      </c>
      <c r="AM39" s="81" t="n">
        <v>5</v>
      </c>
      <c r="AN39" s="82" t="str">
        <f aca="false">'Critères (modèle)'!$B36</f>
        <v>5.6</v>
      </c>
      <c r="AO39" s="82" t="str">
        <f aca="false">'Critères (modèle)'!$A31</f>
        <v>TABLEAUX</v>
      </c>
      <c r="AP39" s="82" t="str">
        <f aca="false">P01!$H36</f>
        <v>N</v>
      </c>
      <c r="AQ39" s="82" t="str">
        <f aca="false">P02!$H36</f>
        <v>N</v>
      </c>
      <c r="AR39" s="82" t="str">
        <f aca="false">P03!$H36</f>
        <v>N</v>
      </c>
      <c r="AS39" s="82" t="str">
        <f aca="false">P04!$H36</f>
        <v>N</v>
      </c>
      <c r="AT39" s="82" t="str">
        <f aca="false">P05!$H36</f>
        <v>N</v>
      </c>
      <c r="AU39" s="82" t="str">
        <f aca="false">P06!$H36</f>
        <v>N</v>
      </c>
      <c r="AV39" s="82" t="str">
        <f aca="false">P07!$H36</f>
        <v>N</v>
      </c>
      <c r="AW39" s="82" t="str">
        <f aca="false">P08!$H36</f>
        <v>N</v>
      </c>
      <c r="AX39" s="82" t="str">
        <f aca="false">P09!$H36</f>
        <v>N</v>
      </c>
      <c r="AY39" s="82" t="str">
        <f aca="false">P10!$H36</f>
        <v>N</v>
      </c>
      <c r="AZ39" s="82" t="str">
        <f aca="false">P11!$H36</f>
        <v>N</v>
      </c>
      <c r="BA39" s="82" t="str">
        <f aca="false">P12!$H36</f>
        <v>N</v>
      </c>
      <c r="BB39" s="82" t="str">
        <f aca="false">P13!$H36</f>
        <v>N</v>
      </c>
      <c r="BC39" s="82" t="str">
        <f aca="false">P14!$H36</f>
        <v>N</v>
      </c>
      <c r="BD39" s="82" t="str">
        <f aca="false">P15!$H36</f>
        <v>N</v>
      </c>
      <c r="BE39" s="82" t="str">
        <f aca="false">P16!$H36</f>
        <v>N</v>
      </c>
      <c r="BF39" s="82" t="str">
        <f aca="false">P17!$H36</f>
        <v>N</v>
      </c>
      <c r="BG39" s="82" t="str">
        <f aca="false">P18!$H36</f>
        <v>N</v>
      </c>
      <c r="BH39" s="82" t="str">
        <f aca="false">P19!$H36</f>
        <v>N</v>
      </c>
      <c r="BI39" s="82" t="str">
        <f aca="false">P20!$H36</f>
        <v>N</v>
      </c>
      <c r="BJ39" s="82" t="str">
        <f aca="false">P21!$H36</f>
        <v>N</v>
      </c>
      <c r="BK39" s="82" t="str">
        <f aca="false">P22!$H36</f>
        <v>N</v>
      </c>
      <c r="BL39" s="82" t="str">
        <f aca="false">P23!$H36</f>
        <v>N</v>
      </c>
      <c r="BM39" s="82" t="str">
        <f aca="false">P24!$H36</f>
        <v>N</v>
      </c>
      <c r="BN39" s="82" t="str">
        <f aca="false">P25!$H36</f>
        <v>N</v>
      </c>
      <c r="BO39" s="82" t="str">
        <f aca="false">P26!$H36</f>
        <v>N</v>
      </c>
      <c r="BP39" s="82" t="str">
        <f aca="false">P27!$H36</f>
        <v>N</v>
      </c>
      <c r="BQ39" s="82" t="str">
        <f aca="false">P28!$H36</f>
        <v>N</v>
      </c>
      <c r="BR39" s="82" t="str">
        <f aca="false">P29!$H36</f>
        <v>N</v>
      </c>
      <c r="BS39" s="82" t="str">
        <f aca="false">P30!$H36</f>
        <v>N</v>
      </c>
      <c r="BT39" s="77" t="n">
        <f aca="false">COUNTIF(AP39:BS39,"D")</f>
        <v>0</v>
      </c>
    </row>
    <row r="40" customFormat="false" ht="13" hidden="false" customHeight="false" outlineLevel="0" collapsed="false">
      <c r="A40" s="81" t="n">
        <v>5</v>
      </c>
      <c r="B40" s="82" t="str">
        <f aca="false">'Critères (modèle)'!$B37</f>
        <v>5.7</v>
      </c>
      <c r="C40" s="82" t="str">
        <f aca="false">'Critères (modèle)'!$A31</f>
        <v>TABLEAUX</v>
      </c>
      <c r="D40" s="82" t="str">
        <f aca="false">P01!$G37</f>
        <v>NT</v>
      </c>
      <c r="E40" s="82" t="str">
        <f aca="false">P02!$G37</f>
        <v>NT</v>
      </c>
      <c r="F40" s="82" t="str">
        <f aca="false">P03!$G37</f>
        <v>NT</v>
      </c>
      <c r="G40" s="82" t="str">
        <f aca="false">P04!$G37</f>
        <v>NT</v>
      </c>
      <c r="H40" s="82" t="str">
        <f aca="false">P05!$G37</f>
        <v>NT</v>
      </c>
      <c r="I40" s="82" t="str">
        <f aca="false">P06!$G37</f>
        <v>NT</v>
      </c>
      <c r="J40" s="82" t="str">
        <f aca="false">P07!$G37</f>
        <v>NT</v>
      </c>
      <c r="K40" s="82" t="str">
        <f aca="false">P08!$G37</f>
        <v>NT</v>
      </c>
      <c r="L40" s="82" t="str">
        <f aca="false">P09!$G37</f>
        <v>NT</v>
      </c>
      <c r="M40" s="82" t="str">
        <f aca="false">P10!$G37</f>
        <v>NT</v>
      </c>
      <c r="N40" s="82" t="str">
        <f aca="false">P11!$G37</f>
        <v>NT</v>
      </c>
      <c r="O40" s="82" t="str">
        <f aca="false">P12!$G37</f>
        <v>NT</v>
      </c>
      <c r="P40" s="82" t="str">
        <f aca="false">P13!$G37</f>
        <v>NT</v>
      </c>
      <c r="Q40" s="82" t="str">
        <f aca="false">P14!$G37</f>
        <v>NT</v>
      </c>
      <c r="R40" s="82" t="str">
        <f aca="false">P15!$G37</f>
        <v>NT</v>
      </c>
      <c r="S40" s="82" t="str">
        <f aca="false">P16!$G37</f>
        <v>NT</v>
      </c>
      <c r="T40" s="82" t="str">
        <f aca="false">P17!$G37</f>
        <v>NT</v>
      </c>
      <c r="U40" s="82" t="str">
        <f aca="false">P18!$G37</f>
        <v>NT</v>
      </c>
      <c r="V40" s="82" t="str">
        <f aca="false">P19!$G37</f>
        <v>NT</v>
      </c>
      <c r="W40" s="82" t="str">
        <f aca="false">P20!$G37</f>
        <v>NT</v>
      </c>
      <c r="X40" s="82" t="str">
        <f aca="false">P21!$G37</f>
        <v>NT</v>
      </c>
      <c r="Y40" s="82" t="str">
        <f aca="false">P22!$G37</f>
        <v>NT</v>
      </c>
      <c r="Z40" s="82" t="str">
        <f aca="false">P23!$G37</f>
        <v>NT</v>
      </c>
      <c r="AA40" s="82" t="str">
        <f aca="false">P24!$G37</f>
        <v>NT</v>
      </c>
      <c r="AB40" s="82" t="str">
        <f aca="false">P25!$G37</f>
        <v>NT</v>
      </c>
      <c r="AC40" s="82" t="str">
        <f aca="false">P26!$G37</f>
        <v>NT</v>
      </c>
      <c r="AD40" s="82" t="str">
        <f aca="false">P27!$G37</f>
        <v>NT</v>
      </c>
      <c r="AE40" s="82" t="str">
        <f aca="false">P28!$G37</f>
        <v>NT</v>
      </c>
      <c r="AF40" s="82" t="str">
        <f aca="false">P29!$G37</f>
        <v>NT</v>
      </c>
      <c r="AG40" s="82" t="str">
        <f aca="false">P30!$G37</f>
        <v>NT</v>
      </c>
      <c r="AH40" s="83" t="n">
        <f aca="false">COUNTIF(D40:AG40,"C")</f>
        <v>0</v>
      </c>
      <c r="AI40" s="83" t="n">
        <f aca="false">COUNTIF(D40:AG40,"NC")</f>
        <v>0</v>
      </c>
      <c r="AJ40" s="83" t="n">
        <f aca="false">COUNTIF(D40:AG40,"NA")</f>
        <v>0</v>
      </c>
      <c r="AK40" s="83" t="n">
        <f aca="false">COUNTIF(D40:AG40,"NT")</f>
        <v>30</v>
      </c>
      <c r="AL40" s="82" t="str">
        <f aca="false">IF(AI40&gt;0,"NC",IF(AH40&gt;0,"C",IF(AK40&gt;0,"NT","NA")))</f>
        <v>NT</v>
      </c>
      <c r="AM40" s="81" t="n">
        <v>5</v>
      </c>
      <c r="AN40" s="82" t="str">
        <f aca="false">'Critères (modèle)'!$B37</f>
        <v>5.7</v>
      </c>
      <c r="AO40" s="82" t="str">
        <f aca="false">'Critères (modèle)'!$A31</f>
        <v>TABLEAUX</v>
      </c>
      <c r="AP40" s="82" t="str">
        <f aca="false">P01!$H37</f>
        <v>N</v>
      </c>
      <c r="AQ40" s="82" t="str">
        <f aca="false">P02!$H37</f>
        <v>N</v>
      </c>
      <c r="AR40" s="82" t="str">
        <f aca="false">P03!$H37</f>
        <v>N</v>
      </c>
      <c r="AS40" s="82" t="str">
        <f aca="false">P04!$H37</f>
        <v>N</v>
      </c>
      <c r="AT40" s="82" t="str">
        <f aca="false">P05!$H37</f>
        <v>N</v>
      </c>
      <c r="AU40" s="82" t="str">
        <f aca="false">P06!$H37</f>
        <v>N</v>
      </c>
      <c r="AV40" s="82" t="str">
        <f aca="false">P07!$H37</f>
        <v>N</v>
      </c>
      <c r="AW40" s="82" t="str">
        <f aca="false">P08!$H37</f>
        <v>N</v>
      </c>
      <c r="AX40" s="82" t="str">
        <f aca="false">P09!$H37</f>
        <v>N</v>
      </c>
      <c r="AY40" s="82" t="str">
        <f aca="false">P10!$H37</f>
        <v>N</v>
      </c>
      <c r="AZ40" s="82" t="str">
        <f aca="false">P11!$H37</f>
        <v>N</v>
      </c>
      <c r="BA40" s="82" t="str">
        <f aca="false">P12!$H37</f>
        <v>N</v>
      </c>
      <c r="BB40" s="82" t="str">
        <f aca="false">P13!$H37</f>
        <v>N</v>
      </c>
      <c r="BC40" s="82" t="str">
        <f aca="false">P14!$H37</f>
        <v>N</v>
      </c>
      <c r="BD40" s="82" t="str">
        <f aca="false">P15!$H37</f>
        <v>N</v>
      </c>
      <c r="BE40" s="82" t="str">
        <f aca="false">P16!$H37</f>
        <v>N</v>
      </c>
      <c r="BF40" s="82" t="str">
        <f aca="false">P17!$H37</f>
        <v>N</v>
      </c>
      <c r="BG40" s="82" t="str">
        <f aca="false">P18!$H37</f>
        <v>N</v>
      </c>
      <c r="BH40" s="82" t="str">
        <f aca="false">P19!$H37</f>
        <v>N</v>
      </c>
      <c r="BI40" s="82" t="str">
        <f aca="false">P20!$H37</f>
        <v>N</v>
      </c>
      <c r="BJ40" s="82" t="str">
        <f aca="false">P21!$H37</f>
        <v>N</v>
      </c>
      <c r="BK40" s="82" t="str">
        <f aca="false">P22!$H37</f>
        <v>N</v>
      </c>
      <c r="BL40" s="82" t="str">
        <f aca="false">P23!$H37</f>
        <v>N</v>
      </c>
      <c r="BM40" s="82" t="str">
        <f aca="false">P24!$H37</f>
        <v>N</v>
      </c>
      <c r="BN40" s="82" t="str">
        <f aca="false">P25!$H37</f>
        <v>N</v>
      </c>
      <c r="BO40" s="82" t="str">
        <f aca="false">P26!$H37</f>
        <v>N</v>
      </c>
      <c r="BP40" s="82" t="str">
        <f aca="false">P27!$H37</f>
        <v>N</v>
      </c>
      <c r="BQ40" s="82" t="str">
        <f aca="false">P28!$H37</f>
        <v>N</v>
      </c>
      <c r="BR40" s="82" t="str">
        <f aca="false">P29!$H37</f>
        <v>N</v>
      </c>
      <c r="BS40" s="82" t="str">
        <f aca="false">P30!$H37</f>
        <v>N</v>
      </c>
      <c r="BT40" s="77" t="n">
        <f aca="false">COUNTIF(AP40:BS40,"D")</f>
        <v>0</v>
      </c>
    </row>
    <row r="41" customFormat="false" ht="13" hidden="false" customHeight="false" outlineLevel="0" collapsed="false">
      <c r="A41" s="81" t="n">
        <v>5</v>
      </c>
      <c r="B41" s="82" t="str">
        <f aca="false">'Critères (modèle)'!$B38</f>
        <v>5.8</v>
      </c>
      <c r="C41" s="82" t="str">
        <f aca="false">'Critères (modèle)'!$A31</f>
        <v>TABLEAUX</v>
      </c>
      <c r="D41" s="82" t="str">
        <f aca="false">P01!$G38</f>
        <v>NT</v>
      </c>
      <c r="E41" s="82" t="str">
        <f aca="false">P02!$G38</f>
        <v>NT</v>
      </c>
      <c r="F41" s="82" t="str">
        <f aca="false">P03!$G38</f>
        <v>NT</v>
      </c>
      <c r="G41" s="82" t="str">
        <f aca="false">P04!$G38</f>
        <v>NT</v>
      </c>
      <c r="H41" s="82" t="str">
        <f aca="false">P05!$G38</f>
        <v>NT</v>
      </c>
      <c r="I41" s="82" t="str">
        <f aca="false">P06!$G38</f>
        <v>NT</v>
      </c>
      <c r="J41" s="82" t="str">
        <f aca="false">P07!$G38</f>
        <v>NT</v>
      </c>
      <c r="K41" s="82" t="str">
        <f aca="false">P08!$G38</f>
        <v>NT</v>
      </c>
      <c r="L41" s="82" t="str">
        <f aca="false">P09!$G38</f>
        <v>NT</v>
      </c>
      <c r="M41" s="82" t="str">
        <f aca="false">P10!$G38</f>
        <v>NT</v>
      </c>
      <c r="N41" s="82" t="str">
        <f aca="false">P11!$G38</f>
        <v>NT</v>
      </c>
      <c r="O41" s="82" t="str">
        <f aca="false">P12!$G38</f>
        <v>NT</v>
      </c>
      <c r="P41" s="82" t="str">
        <f aca="false">P13!$G38</f>
        <v>NT</v>
      </c>
      <c r="Q41" s="82" t="str">
        <f aca="false">P14!$G38</f>
        <v>NT</v>
      </c>
      <c r="R41" s="82" t="str">
        <f aca="false">P15!$G38</f>
        <v>NT</v>
      </c>
      <c r="S41" s="82" t="str">
        <f aca="false">P16!$G38</f>
        <v>NT</v>
      </c>
      <c r="T41" s="82" t="str">
        <f aca="false">P17!$G38</f>
        <v>NT</v>
      </c>
      <c r="U41" s="82" t="str">
        <f aca="false">P18!$G38</f>
        <v>NT</v>
      </c>
      <c r="V41" s="82" t="str">
        <f aca="false">P19!$G38</f>
        <v>NT</v>
      </c>
      <c r="W41" s="82" t="str">
        <f aca="false">P20!$G38</f>
        <v>NT</v>
      </c>
      <c r="X41" s="82" t="str">
        <f aca="false">P21!$G38</f>
        <v>NT</v>
      </c>
      <c r="Y41" s="82" t="str">
        <f aca="false">P22!$G38</f>
        <v>NT</v>
      </c>
      <c r="Z41" s="82" t="str">
        <f aca="false">P23!$G38</f>
        <v>NT</v>
      </c>
      <c r="AA41" s="82" t="str">
        <f aca="false">P24!$G38</f>
        <v>NT</v>
      </c>
      <c r="AB41" s="82" t="str">
        <f aca="false">P25!$G38</f>
        <v>NT</v>
      </c>
      <c r="AC41" s="82" t="str">
        <f aca="false">P26!$G38</f>
        <v>NT</v>
      </c>
      <c r="AD41" s="82" t="str">
        <f aca="false">P27!$G38</f>
        <v>NT</v>
      </c>
      <c r="AE41" s="82" t="str">
        <f aca="false">P28!$G38</f>
        <v>NT</v>
      </c>
      <c r="AF41" s="82" t="str">
        <f aca="false">P29!$G38</f>
        <v>NT</v>
      </c>
      <c r="AG41" s="82" t="str">
        <f aca="false">P30!$G38</f>
        <v>NT</v>
      </c>
      <c r="AH41" s="83" t="n">
        <f aca="false">COUNTIF(D41:AG41,"C")</f>
        <v>0</v>
      </c>
      <c r="AI41" s="83" t="n">
        <f aca="false">COUNTIF(D41:AG41,"NC")</f>
        <v>0</v>
      </c>
      <c r="AJ41" s="83" t="n">
        <f aca="false">COUNTIF(D41:AG41,"NA")</f>
        <v>0</v>
      </c>
      <c r="AK41" s="83" t="n">
        <f aca="false">COUNTIF(D41:AG41,"NT")</f>
        <v>30</v>
      </c>
      <c r="AL41" s="82" t="str">
        <f aca="false">IF(AI41&gt;0,"NC",IF(AH41&gt;0,"C",IF(AK41&gt;0,"NT","NA")))</f>
        <v>NT</v>
      </c>
      <c r="AM41" s="81" t="n">
        <v>5</v>
      </c>
      <c r="AN41" s="82" t="str">
        <f aca="false">'Critères (modèle)'!$B38</f>
        <v>5.8</v>
      </c>
      <c r="AO41" s="82" t="str">
        <f aca="false">'Critères (modèle)'!$A31</f>
        <v>TABLEAUX</v>
      </c>
      <c r="AP41" s="82" t="str">
        <f aca="false">P01!$H38</f>
        <v>N</v>
      </c>
      <c r="AQ41" s="82" t="str">
        <f aca="false">P02!$H38</f>
        <v>N</v>
      </c>
      <c r="AR41" s="82" t="str">
        <f aca="false">P03!$H38</f>
        <v>N</v>
      </c>
      <c r="AS41" s="82" t="str">
        <f aca="false">P04!$H38</f>
        <v>N</v>
      </c>
      <c r="AT41" s="82" t="str">
        <f aca="false">P05!$H38</f>
        <v>N</v>
      </c>
      <c r="AU41" s="82" t="str">
        <f aca="false">P06!$H38</f>
        <v>N</v>
      </c>
      <c r="AV41" s="82" t="str">
        <f aca="false">P07!$H38</f>
        <v>N</v>
      </c>
      <c r="AW41" s="82" t="str">
        <f aca="false">P08!$H38</f>
        <v>N</v>
      </c>
      <c r="AX41" s="82" t="str">
        <f aca="false">P09!$H38</f>
        <v>N</v>
      </c>
      <c r="AY41" s="82" t="str">
        <f aca="false">P10!$H38</f>
        <v>N</v>
      </c>
      <c r="AZ41" s="82" t="str">
        <f aca="false">P11!$H38</f>
        <v>N</v>
      </c>
      <c r="BA41" s="82" t="str">
        <f aca="false">P12!$H38</f>
        <v>N</v>
      </c>
      <c r="BB41" s="82" t="str">
        <f aca="false">P13!$H38</f>
        <v>N</v>
      </c>
      <c r="BC41" s="82" t="str">
        <f aca="false">P14!$H38</f>
        <v>N</v>
      </c>
      <c r="BD41" s="82" t="str">
        <f aca="false">P15!$H38</f>
        <v>N</v>
      </c>
      <c r="BE41" s="82" t="str">
        <f aca="false">P16!$H38</f>
        <v>N</v>
      </c>
      <c r="BF41" s="82" t="str">
        <f aca="false">P17!$H38</f>
        <v>N</v>
      </c>
      <c r="BG41" s="82" t="str">
        <f aca="false">P18!$H38</f>
        <v>N</v>
      </c>
      <c r="BH41" s="82" t="str">
        <f aca="false">P19!$H38</f>
        <v>N</v>
      </c>
      <c r="BI41" s="82" t="str">
        <f aca="false">P20!$H38</f>
        <v>N</v>
      </c>
      <c r="BJ41" s="82" t="str">
        <f aca="false">P21!$H38</f>
        <v>N</v>
      </c>
      <c r="BK41" s="82" t="str">
        <f aca="false">P22!$H38</f>
        <v>N</v>
      </c>
      <c r="BL41" s="82" t="str">
        <f aca="false">P23!$H38</f>
        <v>N</v>
      </c>
      <c r="BM41" s="82" t="str">
        <f aca="false">P24!$H38</f>
        <v>N</v>
      </c>
      <c r="BN41" s="82" t="str">
        <f aca="false">P25!$H38</f>
        <v>N</v>
      </c>
      <c r="BO41" s="82" t="str">
        <f aca="false">P26!$H38</f>
        <v>N</v>
      </c>
      <c r="BP41" s="82" t="str">
        <f aca="false">P27!$H38</f>
        <v>N</v>
      </c>
      <c r="BQ41" s="82" t="str">
        <f aca="false">P28!$H38</f>
        <v>N</v>
      </c>
      <c r="BR41" s="82" t="str">
        <f aca="false">P29!$H38</f>
        <v>N</v>
      </c>
      <c r="BS41" s="82" t="str">
        <f aca="false">P30!$H38</f>
        <v>N</v>
      </c>
      <c r="BT41" s="77" t="n">
        <f aca="false">COUNTIF(AP41:BS41,"D")</f>
        <v>0</v>
      </c>
    </row>
    <row r="42" customFormat="false" ht="13" hidden="false" customHeight="false" outlineLevel="0" collapsed="false">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6" t="n">
        <f aca="false">SUM(AH34:AH41)</f>
        <v>0</v>
      </c>
      <c r="AI42" s="86" t="n">
        <f aca="false">SUM(AI34:AI41)</f>
        <v>0</v>
      </c>
      <c r="AJ42" s="86" t="n">
        <f aca="false">SUM(AJ34:AJ41)</f>
        <v>0</v>
      </c>
      <c r="AK42" s="86" t="n">
        <f aca="false">SUM(AK34:AK41)</f>
        <v>240</v>
      </c>
      <c r="AL42" s="82"/>
      <c r="AM42" s="84"/>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6" t="n">
        <f aca="false">SUM(BT34:BT41)</f>
        <v>0</v>
      </c>
    </row>
    <row r="43" customFormat="false" ht="13" hidden="false" customHeight="false" outlineLevel="0" collapsed="false">
      <c r="A43" s="81" t="n">
        <v>6</v>
      </c>
      <c r="B43" s="82" t="str">
        <f aca="false">'Critères (modèle)'!$B39</f>
        <v>6.1</v>
      </c>
      <c r="C43" s="82" t="str">
        <f aca="false">'Critères (modèle)'!$A39</f>
        <v>LIENS</v>
      </c>
      <c r="D43" s="82" t="str">
        <f aca="false">P01!$G39</f>
        <v>NT</v>
      </c>
      <c r="E43" s="82" t="str">
        <f aca="false">P02!$G39</f>
        <v>NT</v>
      </c>
      <c r="F43" s="82" t="str">
        <f aca="false">P03!$G39</f>
        <v>NT</v>
      </c>
      <c r="G43" s="82" t="str">
        <f aca="false">P04!$G39</f>
        <v>NT</v>
      </c>
      <c r="H43" s="82" t="str">
        <f aca="false">P05!$G39</f>
        <v>NT</v>
      </c>
      <c r="I43" s="82" t="str">
        <f aca="false">P06!$G39</f>
        <v>NT</v>
      </c>
      <c r="J43" s="82" t="str">
        <f aca="false">P07!$G39</f>
        <v>NT</v>
      </c>
      <c r="K43" s="82" t="str">
        <f aca="false">P08!$G39</f>
        <v>NT</v>
      </c>
      <c r="L43" s="82" t="str">
        <f aca="false">P09!$G39</f>
        <v>NT</v>
      </c>
      <c r="M43" s="82" t="str">
        <f aca="false">P10!$G39</f>
        <v>NT</v>
      </c>
      <c r="N43" s="82" t="str">
        <f aca="false">P11!$G39</f>
        <v>NT</v>
      </c>
      <c r="O43" s="82" t="str">
        <f aca="false">P12!$G39</f>
        <v>NT</v>
      </c>
      <c r="P43" s="82" t="str">
        <f aca="false">P13!$G39</f>
        <v>NT</v>
      </c>
      <c r="Q43" s="82" t="str">
        <f aca="false">P14!$G39</f>
        <v>NT</v>
      </c>
      <c r="R43" s="82" t="str">
        <f aca="false">P15!$G39</f>
        <v>NT</v>
      </c>
      <c r="S43" s="82" t="str">
        <f aca="false">P16!$G39</f>
        <v>NT</v>
      </c>
      <c r="T43" s="82" t="str">
        <f aca="false">P17!$G39</f>
        <v>NT</v>
      </c>
      <c r="U43" s="82" t="str">
        <f aca="false">P18!$G39</f>
        <v>NT</v>
      </c>
      <c r="V43" s="82" t="str">
        <f aca="false">P19!$G39</f>
        <v>NT</v>
      </c>
      <c r="W43" s="82" t="str">
        <f aca="false">P20!$G39</f>
        <v>NT</v>
      </c>
      <c r="X43" s="82" t="str">
        <f aca="false">P21!$G39</f>
        <v>NT</v>
      </c>
      <c r="Y43" s="82" t="str">
        <f aca="false">P22!$G39</f>
        <v>NT</v>
      </c>
      <c r="Z43" s="82" t="str">
        <f aca="false">P23!$G39</f>
        <v>NT</v>
      </c>
      <c r="AA43" s="82" t="str">
        <f aca="false">P24!$G39</f>
        <v>NT</v>
      </c>
      <c r="AB43" s="82" t="str">
        <f aca="false">P25!$G39</f>
        <v>NT</v>
      </c>
      <c r="AC43" s="82" t="str">
        <f aca="false">P26!$G39</f>
        <v>NT</v>
      </c>
      <c r="AD43" s="82" t="str">
        <f aca="false">P27!$G39</f>
        <v>NT</v>
      </c>
      <c r="AE43" s="82" t="str">
        <f aca="false">P28!$G39</f>
        <v>NT</v>
      </c>
      <c r="AF43" s="82" t="str">
        <f aca="false">P29!$G39</f>
        <v>NT</v>
      </c>
      <c r="AG43" s="82" t="str">
        <f aca="false">P30!$G39</f>
        <v>NT</v>
      </c>
      <c r="AH43" s="83" t="n">
        <f aca="false">COUNTIF(D43:AG43,"C")</f>
        <v>0</v>
      </c>
      <c r="AI43" s="83" t="n">
        <f aca="false">COUNTIF(D43:AG43,"NC")</f>
        <v>0</v>
      </c>
      <c r="AJ43" s="83" t="n">
        <f aca="false">COUNTIF(D43:AG43,"NA")</f>
        <v>0</v>
      </c>
      <c r="AK43" s="83" t="n">
        <f aca="false">COUNTIF(D43:AG43,"NT")</f>
        <v>30</v>
      </c>
      <c r="AL43" s="82" t="str">
        <f aca="false">IF(AI43&gt;0,"NC",IF(AH43&gt;0,"C",IF(AK43&gt;0,"NT","NA")))</f>
        <v>NT</v>
      </c>
      <c r="AM43" s="81" t="n">
        <v>6</v>
      </c>
      <c r="AN43" s="82" t="str">
        <f aca="false">'Critères (modèle)'!$B39</f>
        <v>6.1</v>
      </c>
      <c r="AO43" s="82" t="str">
        <f aca="false">'Critères (modèle)'!$A39</f>
        <v>LIENS</v>
      </c>
      <c r="AP43" s="82" t="str">
        <f aca="false">P01!$H39</f>
        <v>N</v>
      </c>
      <c r="AQ43" s="82" t="str">
        <f aca="false">P02!$H39</f>
        <v>N</v>
      </c>
      <c r="AR43" s="82" t="str">
        <f aca="false">P03!$H39</f>
        <v>N</v>
      </c>
      <c r="AS43" s="82" t="str">
        <f aca="false">P04!$H39</f>
        <v>N</v>
      </c>
      <c r="AT43" s="82" t="str">
        <f aca="false">P05!$H39</f>
        <v>N</v>
      </c>
      <c r="AU43" s="82" t="str">
        <f aca="false">P06!$H39</f>
        <v>N</v>
      </c>
      <c r="AV43" s="82" t="str">
        <f aca="false">P07!$H39</f>
        <v>N</v>
      </c>
      <c r="AW43" s="82" t="str">
        <f aca="false">P08!$H39</f>
        <v>N</v>
      </c>
      <c r="AX43" s="82" t="str">
        <f aca="false">P09!$H39</f>
        <v>N</v>
      </c>
      <c r="AY43" s="82" t="str">
        <f aca="false">P10!$H39</f>
        <v>N</v>
      </c>
      <c r="AZ43" s="82" t="str">
        <f aca="false">P11!$H39</f>
        <v>N</v>
      </c>
      <c r="BA43" s="82" t="str">
        <f aca="false">P12!$H39</f>
        <v>N</v>
      </c>
      <c r="BB43" s="82" t="str">
        <f aca="false">P13!$H39</f>
        <v>N</v>
      </c>
      <c r="BC43" s="82" t="str">
        <f aca="false">P14!$H39</f>
        <v>N</v>
      </c>
      <c r="BD43" s="82" t="str">
        <f aca="false">P15!$H39</f>
        <v>N</v>
      </c>
      <c r="BE43" s="82" t="str">
        <f aca="false">P16!$H39</f>
        <v>N</v>
      </c>
      <c r="BF43" s="82" t="str">
        <f aca="false">P17!$H39</f>
        <v>N</v>
      </c>
      <c r="BG43" s="82" t="str">
        <f aca="false">P18!$H39</f>
        <v>N</v>
      </c>
      <c r="BH43" s="82" t="str">
        <f aca="false">P19!$H39</f>
        <v>N</v>
      </c>
      <c r="BI43" s="82" t="str">
        <f aca="false">P20!$H39</f>
        <v>N</v>
      </c>
      <c r="BJ43" s="82" t="str">
        <f aca="false">P21!$H39</f>
        <v>N</v>
      </c>
      <c r="BK43" s="82" t="str">
        <f aca="false">P22!$H39</f>
        <v>N</v>
      </c>
      <c r="BL43" s="82" t="str">
        <f aca="false">P23!$H39</f>
        <v>N</v>
      </c>
      <c r="BM43" s="82" t="str">
        <f aca="false">P24!$H39</f>
        <v>N</v>
      </c>
      <c r="BN43" s="82" t="str">
        <f aca="false">P25!$H39</f>
        <v>N</v>
      </c>
      <c r="BO43" s="82" t="str">
        <f aca="false">P26!$H39</f>
        <v>N</v>
      </c>
      <c r="BP43" s="82" t="str">
        <f aca="false">P27!$H39</f>
        <v>N</v>
      </c>
      <c r="BQ43" s="82" t="str">
        <f aca="false">P28!$H39</f>
        <v>N</v>
      </c>
      <c r="BR43" s="82" t="str">
        <f aca="false">P29!$H39</f>
        <v>N</v>
      </c>
      <c r="BS43" s="82" t="str">
        <f aca="false">P30!$H39</f>
        <v>N</v>
      </c>
      <c r="BT43" s="77" t="n">
        <f aca="false">COUNTIF(AP43:BS43,"D")</f>
        <v>0</v>
      </c>
    </row>
    <row r="44" customFormat="false" ht="13" hidden="false" customHeight="false" outlineLevel="0" collapsed="false">
      <c r="A44" s="81" t="n">
        <v>6</v>
      </c>
      <c r="B44" s="82" t="str">
        <f aca="false">'Critères (modèle)'!$B40</f>
        <v>6.2</v>
      </c>
      <c r="C44" s="82" t="str">
        <f aca="false">'Critères (modèle)'!$A39</f>
        <v>LIENS</v>
      </c>
      <c r="D44" s="82" t="str">
        <f aca="false">P01!$G40</f>
        <v>NT</v>
      </c>
      <c r="E44" s="82" t="str">
        <f aca="false">P02!$G40</f>
        <v>NT</v>
      </c>
      <c r="F44" s="82" t="str">
        <f aca="false">P03!$G40</f>
        <v>NT</v>
      </c>
      <c r="G44" s="82" t="str">
        <f aca="false">P04!$G40</f>
        <v>NT</v>
      </c>
      <c r="H44" s="82" t="str">
        <f aca="false">P05!$G40</f>
        <v>NT</v>
      </c>
      <c r="I44" s="82" t="str">
        <f aca="false">P06!$G40</f>
        <v>NT</v>
      </c>
      <c r="J44" s="82" t="str">
        <f aca="false">P07!$G40</f>
        <v>NT</v>
      </c>
      <c r="K44" s="82" t="str">
        <f aca="false">P08!$G40</f>
        <v>NT</v>
      </c>
      <c r="L44" s="82" t="str">
        <f aca="false">P09!$G40</f>
        <v>NT</v>
      </c>
      <c r="M44" s="82" t="str">
        <f aca="false">P10!$G40</f>
        <v>NT</v>
      </c>
      <c r="N44" s="82" t="str">
        <f aca="false">P11!$G40</f>
        <v>NT</v>
      </c>
      <c r="O44" s="82" t="str">
        <f aca="false">P12!$G40</f>
        <v>NT</v>
      </c>
      <c r="P44" s="82" t="str">
        <f aca="false">P13!$G40</f>
        <v>NT</v>
      </c>
      <c r="Q44" s="82" t="str">
        <f aca="false">P14!$G40</f>
        <v>NT</v>
      </c>
      <c r="R44" s="82" t="str">
        <f aca="false">P15!$G40</f>
        <v>NT</v>
      </c>
      <c r="S44" s="82" t="str">
        <f aca="false">P16!$G40</f>
        <v>NT</v>
      </c>
      <c r="T44" s="82" t="str">
        <f aca="false">P17!$G40</f>
        <v>NT</v>
      </c>
      <c r="U44" s="82" t="str">
        <f aca="false">P18!$G40</f>
        <v>NT</v>
      </c>
      <c r="V44" s="82" t="str">
        <f aca="false">P19!$G40</f>
        <v>NT</v>
      </c>
      <c r="W44" s="82" t="str">
        <f aca="false">P20!$G40</f>
        <v>NT</v>
      </c>
      <c r="X44" s="82" t="str">
        <f aca="false">P21!$G40</f>
        <v>NT</v>
      </c>
      <c r="Y44" s="82" t="str">
        <f aca="false">P22!$G40</f>
        <v>NT</v>
      </c>
      <c r="Z44" s="82" t="str">
        <f aca="false">P23!$G40</f>
        <v>NT</v>
      </c>
      <c r="AA44" s="82" t="str">
        <f aca="false">P24!$G40</f>
        <v>NT</v>
      </c>
      <c r="AB44" s="82" t="str">
        <f aca="false">P25!$G40</f>
        <v>NT</v>
      </c>
      <c r="AC44" s="82" t="str">
        <f aca="false">P26!$G40</f>
        <v>NT</v>
      </c>
      <c r="AD44" s="82" t="str">
        <f aca="false">P27!$G40</f>
        <v>NT</v>
      </c>
      <c r="AE44" s="82" t="str">
        <f aca="false">P28!$G40</f>
        <v>NT</v>
      </c>
      <c r="AF44" s="82" t="str">
        <f aca="false">P29!$G40</f>
        <v>NT</v>
      </c>
      <c r="AG44" s="82" t="str">
        <f aca="false">P30!$G40</f>
        <v>NT</v>
      </c>
      <c r="AH44" s="83" t="n">
        <f aca="false">COUNTIF(D44:AG44,"C")</f>
        <v>0</v>
      </c>
      <c r="AI44" s="83" t="n">
        <f aca="false">COUNTIF(D44:AG44,"NC")</f>
        <v>0</v>
      </c>
      <c r="AJ44" s="83" t="n">
        <f aca="false">COUNTIF(D44:AG44,"NA")</f>
        <v>0</v>
      </c>
      <c r="AK44" s="83" t="n">
        <f aca="false">COUNTIF(D44:AG44,"NT")</f>
        <v>30</v>
      </c>
      <c r="AL44" s="82" t="str">
        <f aca="false">IF(AI44&gt;0,"NC",IF(AH44&gt;0,"C",IF(AK44&gt;0,"NT","NA")))</f>
        <v>NT</v>
      </c>
      <c r="AM44" s="81" t="n">
        <v>6</v>
      </c>
      <c r="AN44" s="82" t="str">
        <f aca="false">'Critères (modèle)'!$B40</f>
        <v>6.2</v>
      </c>
      <c r="AO44" s="82" t="str">
        <f aca="false">'Critères (modèle)'!$A39</f>
        <v>LIENS</v>
      </c>
      <c r="AP44" s="82" t="str">
        <f aca="false">P01!$H40</f>
        <v>N</v>
      </c>
      <c r="AQ44" s="82" t="str">
        <f aca="false">P02!$H40</f>
        <v>N</v>
      </c>
      <c r="AR44" s="82" t="str">
        <f aca="false">P03!$H40</f>
        <v>N</v>
      </c>
      <c r="AS44" s="82" t="str">
        <f aca="false">P04!$H40</f>
        <v>N</v>
      </c>
      <c r="AT44" s="82" t="str">
        <f aca="false">P05!$H40</f>
        <v>N</v>
      </c>
      <c r="AU44" s="82" t="str">
        <f aca="false">P06!$H40</f>
        <v>N</v>
      </c>
      <c r="AV44" s="82" t="str">
        <f aca="false">P07!$H40</f>
        <v>N</v>
      </c>
      <c r="AW44" s="82" t="str">
        <f aca="false">P08!$H40</f>
        <v>N</v>
      </c>
      <c r="AX44" s="82" t="str">
        <f aca="false">P09!$H40</f>
        <v>N</v>
      </c>
      <c r="AY44" s="82" t="str">
        <f aca="false">P10!$H40</f>
        <v>N</v>
      </c>
      <c r="AZ44" s="82" t="str">
        <f aca="false">P11!$H40</f>
        <v>N</v>
      </c>
      <c r="BA44" s="82" t="str">
        <f aca="false">P12!$H40</f>
        <v>N</v>
      </c>
      <c r="BB44" s="82" t="str">
        <f aca="false">P13!$H40</f>
        <v>N</v>
      </c>
      <c r="BC44" s="82" t="str">
        <f aca="false">P14!$H40</f>
        <v>N</v>
      </c>
      <c r="BD44" s="82" t="str">
        <f aca="false">P15!$H40</f>
        <v>N</v>
      </c>
      <c r="BE44" s="82" t="str">
        <f aca="false">P16!$H40</f>
        <v>N</v>
      </c>
      <c r="BF44" s="82" t="str">
        <f aca="false">P17!$H40</f>
        <v>N</v>
      </c>
      <c r="BG44" s="82" t="str">
        <f aca="false">P18!$H40</f>
        <v>N</v>
      </c>
      <c r="BH44" s="82" t="str">
        <f aca="false">P19!$H40</f>
        <v>N</v>
      </c>
      <c r="BI44" s="82" t="str">
        <f aca="false">P20!$H40</f>
        <v>N</v>
      </c>
      <c r="BJ44" s="82" t="str">
        <f aca="false">P21!$H40</f>
        <v>N</v>
      </c>
      <c r="BK44" s="82" t="str">
        <f aca="false">P22!$H40</f>
        <v>N</v>
      </c>
      <c r="BL44" s="82" t="str">
        <f aca="false">P23!$H40</f>
        <v>N</v>
      </c>
      <c r="BM44" s="82" t="str">
        <f aca="false">P24!$H40</f>
        <v>N</v>
      </c>
      <c r="BN44" s="82" t="str">
        <f aca="false">P25!$H40</f>
        <v>N</v>
      </c>
      <c r="BO44" s="82" t="str">
        <f aca="false">P26!$H40</f>
        <v>N</v>
      </c>
      <c r="BP44" s="82" t="str">
        <f aca="false">P27!$H40</f>
        <v>N</v>
      </c>
      <c r="BQ44" s="82" t="str">
        <f aca="false">P28!$H40</f>
        <v>N</v>
      </c>
      <c r="BR44" s="82" t="str">
        <f aca="false">P29!$H40</f>
        <v>N</v>
      </c>
      <c r="BS44" s="82" t="str">
        <f aca="false">P30!$H40</f>
        <v>N</v>
      </c>
      <c r="BT44" s="77" t="n">
        <f aca="false">COUNTIF(AP44:BS44,"D")</f>
        <v>0</v>
      </c>
    </row>
    <row r="45" customFormat="false" ht="13" hidden="false" customHeight="false" outlineLevel="0" collapsed="false">
      <c r="A45" s="84"/>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6" t="n">
        <f aca="false">SUM(AH43:AH44)</f>
        <v>0</v>
      </c>
      <c r="AI45" s="86" t="n">
        <f aca="false">SUM(AI43:AI44)</f>
        <v>0</v>
      </c>
      <c r="AJ45" s="86" t="n">
        <f aca="false">SUM(AJ43:AJ44)</f>
        <v>0</v>
      </c>
      <c r="AK45" s="86" t="n">
        <f aca="false">SUM(AK43:AK44)</f>
        <v>60</v>
      </c>
      <c r="AL45" s="82"/>
      <c r="AM45" s="84"/>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6" t="n">
        <f aca="false">SUM(BT43:BT44)</f>
        <v>0</v>
      </c>
    </row>
    <row r="46" customFormat="false" ht="13" hidden="false" customHeight="false" outlineLevel="0" collapsed="false">
      <c r="A46" s="81" t="n">
        <v>7</v>
      </c>
      <c r="B46" s="82" t="str">
        <f aca="false">'Critères (modèle)'!$B41</f>
        <v>7.1</v>
      </c>
      <c r="C46" s="82" t="str">
        <f aca="false">'Critères (modèle)'!$A41</f>
        <v>SCRIPTS</v>
      </c>
      <c r="D46" s="82" t="str">
        <f aca="false">P01!$G41</f>
        <v>NT</v>
      </c>
      <c r="E46" s="82" t="str">
        <f aca="false">P02!$G41</f>
        <v>NT</v>
      </c>
      <c r="F46" s="82" t="str">
        <f aca="false">P03!$G41</f>
        <v>NT</v>
      </c>
      <c r="G46" s="82" t="str">
        <f aca="false">P04!$G41</f>
        <v>NT</v>
      </c>
      <c r="H46" s="82" t="str">
        <f aca="false">P05!$G41</f>
        <v>NT</v>
      </c>
      <c r="I46" s="82" t="str">
        <f aca="false">P06!$G41</f>
        <v>NT</v>
      </c>
      <c r="J46" s="82" t="str">
        <f aca="false">P07!$G41</f>
        <v>NT</v>
      </c>
      <c r="K46" s="82" t="str">
        <f aca="false">P08!$G41</f>
        <v>NT</v>
      </c>
      <c r="L46" s="82" t="str">
        <f aca="false">P09!$G41</f>
        <v>NT</v>
      </c>
      <c r="M46" s="82" t="str">
        <f aca="false">P10!$G41</f>
        <v>NT</v>
      </c>
      <c r="N46" s="82" t="str">
        <f aca="false">P11!$G41</f>
        <v>NT</v>
      </c>
      <c r="O46" s="82" t="str">
        <f aca="false">P12!$G41</f>
        <v>NT</v>
      </c>
      <c r="P46" s="82" t="str">
        <f aca="false">P13!$G41</f>
        <v>NT</v>
      </c>
      <c r="Q46" s="82" t="str">
        <f aca="false">P14!$G41</f>
        <v>NT</v>
      </c>
      <c r="R46" s="82" t="str">
        <f aca="false">P15!$G41</f>
        <v>NT</v>
      </c>
      <c r="S46" s="82" t="str">
        <f aca="false">P16!$G41</f>
        <v>NT</v>
      </c>
      <c r="T46" s="82" t="str">
        <f aca="false">P17!$G41</f>
        <v>NT</v>
      </c>
      <c r="U46" s="82" t="str">
        <f aca="false">P18!$G41</f>
        <v>NT</v>
      </c>
      <c r="V46" s="82" t="str">
        <f aca="false">P19!$G41</f>
        <v>NT</v>
      </c>
      <c r="W46" s="82" t="str">
        <f aca="false">P20!$G41</f>
        <v>NT</v>
      </c>
      <c r="X46" s="82" t="str">
        <f aca="false">P21!$G41</f>
        <v>NT</v>
      </c>
      <c r="Y46" s="82" t="str">
        <f aca="false">P22!$G41</f>
        <v>NT</v>
      </c>
      <c r="Z46" s="82" t="str">
        <f aca="false">P23!$G41</f>
        <v>NT</v>
      </c>
      <c r="AA46" s="82" t="str">
        <f aca="false">P24!$G41</f>
        <v>NT</v>
      </c>
      <c r="AB46" s="82" t="str">
        <f aca="false">P25!$G41</f>
        <v>NT</v>
      </c>
      <c r="AC46" s="82" t="str">
        <f aca="false">P26!$G41</f>
        <v>NT</v>
      </c>
      <c r="AD46" s="82" t="str">
        <f aca="false">P27!$G41</f>
        <v>NT</v>
      </c>
      <c r="AE46" s="82" t="str">
        <f aca="false">P28!$G41</f>
        <v>NT</v>
      </c>
      <c r="AF46" s="82" t="str">
        <f aca="false">P29!$G41</f>
        <v>NT</v>
      </c>
      <c r="AG46" s="82" t="str">
        <f aca="false">P30!$G41</f>
        <v>NT</v>
      </c>
      <c r="AH46" s="83" t="n">
        <f aca="false">COUNTIF(D46:AG46,"C")</f>
        <v>0</v>
      </c>
      <c r="AI46" s="83" t="n">
        <f aca="false">COUNTIF(D46:AG46,"NC")</f>
        <v>0</v>
      </c>
      <c r="AJ46" s="83" t="n">
        <f aca="false">COUNTIF(D46:AG46,"NA")</f>
        <v>0</v>
      </c>
      <c r="AK46" s="83" t="n">
        <f aca="false">COUNTIF(D46:AG46,"NT")</f>
        <v>30</v>
      </c>
      <c r="AL46" s="82" t="str">
        <f aca="false">IF(AI46&gt;0,"NC",IF(AH46&gt;0,"C",IF(AK46&gt;0,"NT","NA")))</f>
        <v>NT</v>
      </c>
      <c r="AM46" s="81" t="n">
        <v>7</v>
      </c>
      <c r="AN46" s="82" t="str">
        <f aca="false">'Critères (modèle)'!$B41</f>
        <v>7.1</v>
      </c>
      <c r="AO46" s="82" t="str">
        <f aca="false">'Critères (modèle)'!$A41</f>
        <v>SCRIPTS</v>
      </c>
      <c r="AP46" s="82" t="str">
        <f aca="false">P01!$H41</f>
        <v>N</v>
      </c>
      <c r="AQ46" s="82" t="str">
        <f aca="false">P02!$H41</f>
        <v>N</v>
      </c>
      <c r="AR46" s="82" t="str">
        <f aca="false">P03!$H41</f>
        <v>N</v>
      </c>
      <c r="AS46" s="82" t="str">
        <f aca="false">P04!$H41</f>
        <v>N</v>
      </c>
      <c r="AT46" s="82" t="str">
        <f aca="false">P05!$H41</f>
        <v>N</v>
      </c>
      <c r="AU46" s="82" t="str">
        <f aca="false">P06!$H41</f>
        <v>N</v>
      </c>
      <c r="AV46" s="82" t="str">
        <f aca="false">P07!$H41</f>
        <v>N</v>
      </c>
      <c r="AW46" s="82" t="str">
        <f aca="false">P08!$H41</f>
        <v>N</v>
      </c>
      <c r="AX46" s="82" t="str">
        <f aca="false">P09!$H41</f>
        <v>N</v>
      </c>
      <c r="AY46" s="82" t="str">
        <f aca="false">P10!$H41</f>
        <v>N</v>
      </c>
      <c r="AZ46" s="82" t="str">
        <f aca="false">P11!$H41</f>
        <v>N</v>
      </c>
      <c r="BA46" s="82" t="str">
        <f aca="false">P12!$H41</f>
        <v>N</v>
      </c>
      <c r="BB46" s="82" t="str">
        <f aca="false">P13!$H41</f>
        <v>N</v>
      </c>
      <c r="BC46" s="82" t="str">
        <f aca="false">P14!$H41</f>
        <v>N</v>
      </c>
      <c r="BD46" s="82" t="str">
        <f aca="false">P15!$H41</f>
        <v>N</v>
      </c>
      <c r="BE46" s="82" t="str">
        <f aca="false">P16!$H41</f>
        <v>N</v>
      </c>
      <c r="BF46" s="82" t="str">
        <f aca="false">P17!$H41</f>
        <v>N</v>
      </c>
      <c r="BG46" s="82" t="str">
        <f aca="false">P18!$H41</f>
        <v>N</v>
      </c>
      <c r="BH46" s="82" t="str">
        <f aca="false">P19!$H41</f>
        <v>N</v>
      </c>
      <c r="BI46" s="82" t="str">
        <f aca="false">P20!$H41</f>
        <v>N</v>
      </c>
      <c r="BJ46" s="82" t="str">
        <f aca="false">P21!$H41</f>
        <v>N</v>
      </c>
      <c r="BK46" s="82" t="str">
        <f aca="false">P22!$H41</f>
        <v>N</v>
      </c>
      <c r="BL46" s="82" t="str">
        <f aca="false">P23!$H41</f>
        <v>N</v>
      </c>
      <c r="BM46" s="82" t="str">
        <f aca="false">P24!$H41</f>
        <v>N</v>
      </c>
      <c r="BN46" s="82" t="str">
        <f aca="false">P25!$H41</f>
        <v>N</v>
      </c>
      <c r="BO46" s="82" t="str">
        <f aca="false">P26!$H41</f>
        <v>N</v>
      </c>
      <c r="BP46" s="82" t="str">
        <f aca="false">P27!$H41</f>
        <v>N</v>
      </c>
      <c r="BQ46" s="82" t="str">
        <f aca="false">P28!$H41</f>
        <v>N</v>
      </c>
      <c r="BR46" s="82" t="str">
        <f aca="false">P29!$H41</f>
        <v>N</v>
      </c>
      <c r="BS46" s="82" t="str">
        <f aca="false">P30!$H41</f>
        <v>N</v>
      </c>
      <c r="BT46" s="77" t="n">
        <f aca="false">COUNTIF(AP46:BS46,"D")</f>
        <v>0</v>
      </c>
    </row>
    <row r="47" customFormat="false" ht="13" hidden="false" customHeight="false" outlineLevel="0" collapsed="false">
      <c r="A47" s="81" t="n">
        <v>7</v>
      </c>
      <c r="B47" s="82" t="str">
        <f aca="false">'Critères (modèle)'!$B42</f>
        <v>7.2</v>
      </c>
      <c r="C47" s="82" t="str">
        <f aca="false">'Critères (modèle)'!$A41</f>
        <v>SCRIPTS</v>
      </c>
      <c r="D47" s="82" t="str">
        <f aca="false">P01!$G42</f>
        <v>NT</v>
      </c>
      <c r="E47" s="82" t="str">
        <f aca="false">P02!$G42</f>
        <v>NT</v>
      </c>
      <c r="F47" s="82" t="str">
        <f aca="false">P03!$G42</f>
        <v>NT</v>
      </c>
      <c r="G47" s="82" t="str">
        <f aca="false">P04!$G42</f>
        <v>NT</v>
      </c>
      <c r="H47" s="82" t="str">
        <f aca="false">P05!$G42</f>
        <v>NT</v>
      </c>
      <c r="I47" s="82" t="str">
        <f aca="false">P06!$G42</f>
        <v>NT</v>
      </c>
      <c r="J47" s="82" t="str">
        <f aca="false">P07!$G42</f>
        <v>NT</v>
      </c>
      <c r="K47" s="82" t="str">
        <f aca="false">P08!$G42</f>
        <v>NT</v>
      </c>
      <c r="L47" s="82" t="str">
        <f aca="false">P09!$G42</f>
        <v>NT</v>
      </c>
      <c r="M47" s="82" t="str">
        <f aca="false">P10!$G42</f>
        <v>NT</v>
      </c>
      <c r="N47" s="82" t="str">
        <f aca="false">P11!$G42</f>
        <v>NT</v>
      </c>
      <c r="O47" s="82" t="str">
        <f aca="false">P12!$G42</f>
        <v>NT</v>
      </c>
      <c r="P47" s="82" t="str">
        <f aca="false">P13!$G42</f>
        <v>NT</v>
      </c>
      <c r="Q47" s="82" t="str">
        <f aca="false">P14!$G42</f>
        <v>NT</v>
      </c>
      <c r="R47" s="82" t="str">
        <f aca="false">P15!$G42</f>
        <v>NT</v>
      </c>
      <c r="S47" s="82" t="str">
        <f aca="false">P16!$G42</f>
        <v>NT</v>
      </c>
      <c r="T47" s="82" t="str">
        <f aca="false">P17!$G42</f>
        <v>NT</v>
      </c>
      <c r="U47" s="82" t="str">
        <f aca="false">P18!$G42</f>
        <v>NT</v>
      </c>
      <c r="V47" s="82" t="str">
        <f aca="false">P19!$G42</f>
        <v>NT</v>
      </c>
      <c r="W47" s="82" t="str">
        <f aca="false">P20!$G42</f>
        <v>NT</v>
      </c>
      <c r="X47" s="82" t="str">
        <f aca="false">P21!$G42</f>
        <v>NT</v>
      </c>
      <c r="Y47" s="82" t="str">
        <f aca="false">P22!$G42</f>
        <v>NT</v>
      </c>
      <c r="Z47" s="82" t="str">
        <f aca="false">P23!$G42</f>
        <v>NT</v>
      </c>
      <c r="AA47" s="82" t="str">
        <f aca="false">P24!$G42</f>
        <v>NT</v>
      </c>
      <c r="AB47" s="82" t="str">
        <f aca="false">P25!$G42</f>
        <v>NT</v>
      </c>
      <c r="AC47" s="82" t="str">
        <f aca="false">P26!$G42</f>
        <v>NT</v>
      </c>
      <c r="AD47" s="82" t="str">
        <f aca="false">P27!$G42</f>
        <v>NT</v>
      </c>
      <c r="AE47" s="82" t="str">
        <f aca="false">P28!$G42</f>
        <v>NT</v>
      </c>
      <c r="AF47" s="82" t="str">
        <f aca="false">P29!$G42</f>
        <v>NT</v>
      </c>
      <c r="AG47" s="82" t="str">
        <f aca="false">P30!$G42</f>
        <v>NT</v>
      </c>
      <c r="AH47" s="83" t="n">
        <f aca="false">COUNTIF(D47:AG47,"C")</f>
        <v>0</v>
      </c>
      <c r="AI47" s="83" t="n">
        <f aca="false">COUNTIF(D47:AG47,"NC")</f>
        <v>0</v>
      </c>
      <c r="AJ47" s="83" t="n">
        <f aca="false">COUNTIF(D47:AG47,"NA")</f>
        <v>0</v>
      </c>
      <c r="AK47" s="83" t="n">
        <f aca="false">COUNTIF(D47:AG47,"NT")</f>
        <v>30</v>
      </c>
      <c r="AL47" s="82" t="str">
        <f aca="false">IF(AI47&gt;0,"NC",IF(AH47&gt;0,"C",IF(AK47&gt;0,"NT","NA")))</f>
        <v>NT</v>
      </c>
      <c r="AM47" s="81" t="n">
        <v>7</v>
      </c>
      <c r="AN47" s="82" t="str">
        <f aca="false">'Critères (modèle)'!$B42</f>
        <v>7.2</v>
      </c>
      <c r="AO47" s="82" t="str">
        <f aca="false">'Critères (modèle)'!$A41</f>
        <v>SCRIPTS</v>
      </c>
      <c r="AP47" s="82" t="str">
        <f aca="false">P01!$H42</f>
        <v>N</v>
      </c>
      <c r="AQ47" s="82" t="str">
        <f aca="false">P02!$H42</f>
        <v>N</v>
      </c>
      <c r="AR47" s="82" t="str">
        <f aca="false">P03!$H42</f>
        <v>N</v>
      </c>
      <c r="AS47" s="82" t="str">
        <f aca="false">P04!$H42</f>
        <v>N</v>
      </c>
      <c r="AT47" s="82" t="str">
        <f aca="false">P05!$H42</f>
        <v>N</v>
      </c>
      <c r="AU47" s="82" t="str">
        <f aca="false">P06!$H42</f>
        <v>N</v>
      </c>
      <c r="AV47" s="82" t="str">
        <f aca="false">P07!$H42</f>
        <v>N</v>
      </c>
      <c r="AW47" s="82" t="str">
        <f aca="false">P08!$H42</f>
        <v>N</v>
      </c>
      <c r="AX47" s="82" t="str">
        <f aca="false">P09!$H42</f>
        <v>N</v>
      </c>
      <c r="AY47" s="82" t="str">
        <f aca="false">P10!$H42</f>
        <v>N</v>
      </c>
      <c r="AZ47" s="82" t="str">
        <f aca="false">P11!$H42</f>
        <v>N</v>
      </c>
      <c r="BA47" s="82" t="str">
        <f aca="false">P12!$H42</f>
        <v>N</v>
      </c>
      <c r="BB47" s="82" t="str">
        <f aca="false">P13!$H42</f>
        <v>N</v>
      </c>
      <c r="BC47" s="82" t="str">
        <f aca="false">P14!$H42</f>
        <v>N</v>
      </c>
      <c r="BD47" s="82" t="str">
        <f aca="false">P15!$H42</f>
        <v>N</v>
      </c>
      <c r="BE47" s="82" t="str">
        <f aca="false">P16!$H42</f>
        <v>N</v>
      </c>
      <c r="BF47" s="82" t="str">
        <f aca="false">P17!$H42</f>
        <v>N</v>
      </c>
      <c r="BG47" s="82" t="str">
        <f aca="false">P18!$H42</f>
        <v>N</v>
      </c>
      <c r="BH47" s="82" t="str">
        <f aca="false">P19!$H42</f>
        <v>N</v>
      </c>
      <c r="BI47" s="82" t="str">
        <f aca="false">P20!$H42</f>
        <v>N</v>
      </c>
      <c r="BJ47" s="82" t="str">
        <f aca="false">P21!$H42</f>
        <v>N</v>
      </c>
      <c r="BK47" s="82" t="str">
        <f aca="false">P22!$H42</f>
        <v>N</v>
      </c>
      <c r="BL47" s="82" t="str">
        <f aca="false">P23!$H42</f>
        <v>N</v>
      </c>
      <c r="BM47" s="82" t="str">
        <f aca="false">P24!$H42</f>
        <v>N</v>
      </c>
      <c r="BN47" s="82" t="str">
        <f aca="false">P25!$H42</f>
        <v>N</v>
      </c>
      <c r="BO47" s="82" t="str">
        <f aca="false">P26!$H42</f>
        <v>N</v>
      </c>
      <c r="BP47" s="82" t="str">
        <f aca="false">P27!$H42</f>
        <v>N</v>
      </c>
      <c r="BQ47" s="82" t="str">
        <f aca="false">P28!$H42</f>
        <v>N</v>
      </c>
      <c r="BR47" s="82" t="str">
        <f aca="false">P29!$H42</f>
        <v>N</v>
      </c>
      <c r="BS47" s="82" t="str">
        <f aca="false">P30!$H42</f>
        <v>N</v>
      </c>
      <c r="BT47" s="77" t="n">
        <f aca="false">COUNTIF(AP47:BS47,"D")</f>
        <v>0</v>
      </c>
    </row>
    <row r="48" customFormat="false" ht="13" hidden="false" customHeight="false" outlineLevel="0" collapsed="false">
      <c r="A48" s="81" t="n">
        <v>7</v>
      </c>
      <c r="B48" s="82" t="str">
        <f aca="false">'Critères (modèle)'!$B43</f>
        <v>7.3</v>
      </c>
      <c r="C48" s="82" t="str">
        <f aca="false">'Critères (modèle)'!$A41</f>
        <v>SCRIPTS</v>
      </c>
      <c r="D48" s="82" t="str">
        <f aca="false">P01!$G43</f>
        <v>NT</v>
      </c>
      <c r="E48" s="82" t="str">
        <f aca="false">P02!$G43</f>
        <v>NT</v>
      </c>
      <c r="F48" s="82" t="str">
        <f aca="false">P03!$G43</f>
        <v>NT</v>
      </c>
      <c r="G48" s="82" t="str">
        <f aca="false">P04!$G43</f>
        <v>NT</v>
      </c>
      <c r="H48" s="82" t="str">
        <f aca="false">P05!$G43</f>
        <v>NT</v>
      </c>
      <c r="I48" s="82" t="str">
        <f aca="false">P06!$G43</f>
        <v>NT</v>
      </c>
      <c r="J48" s="82" t="str">
        <f aca="false">P07!$G43</f>
        <v>NT</v>
      </c>
      <c r="K48" s="82" t="str">
        <f aca="false">P08!$G43</f>
        <v>NT</v>
      </c>
      <c r="L48" s="82" t="str">
        <f aca="false">P09!$G43</f>
        <v>NT</v>
      </c>
      <c r="M48" s="82" t="str">
        <f aca="false">P10!$G43</f>
        <v>NT</v>
      </c>
      <c r="N48" s="82" t="str">
        <f aca="false">P11!$G43</f>
        <v>NT</v>
      </c>
      <c r="O48" s="82" t="str">
        <f aca="false">P12!$G43</f>
        <v>NT</v>
      </c>
      <c r="P48" s="82" t="str">
        <f aca="false">P13!$G43</f>
        <v>NT</v>
      </c>
      <c r="Q48" s="82" t="str">
        <f aca="false">P14!$G43</f>
        <v>NT</v>
      </c>
      <c r="R48" s="82" t="str">
        <f aca="false">P15!$G43</f>
        <v>NT</v>
      </c>
      <c r="S48" s="82" t="str">
        <f aca="false">P16!$G43</f>
        <v>NT</v>
      </c>
      <c r="T48" s="82" t="str">
        <f aca="false">P17!$G43</f>
        <v>NT</v>
      </c>
      <c r="U48" s="82" t="str">
        <f aca="false">P18!$G43</f>
        <v>NT</v>
      </c>
      <c r="V48" s="82" t="str">
        <f aca="false">P19!$G43</f>
        <v>NT</v>
      </c>
      <c r="W48" s="82" t="str">
        <f aca="false">P20!$G43</f>
        <v>NT</v>
      </c>
      <c r="X48" s="82" t="str">
        <f aca="false">P21!$G43</f>
        <v>NT</v>
      </c>
      <c r="Y48" s="82" t="str">
        <f aca="false">P22!$G43</f>
        <v>NT</v>
      </c>
      <c r="Z48" s="82" t="str">
        <f aca="false">P23!$G43</f>
        <v>NT</v>
      </c>
      <c r="AA48" s="82" t="str">
        <f aca="false">P24!$G43</f>
        <v>NT</v>
      </c>
      <c r="AB48" s="82" t="str">
        <f aca="false">P25!$G43</f>
        <v>NT</v>
      </c>
      <c r="AC48" s="82" t="str">
        <f aca="false">P26!$G43</f>
        <v>NT</v>
      </c>
      <c r="AD48" s="82" t="str">
        <f aca="false">P27!$G43</f>
        <v>NT</v>
      </c>
      <c r="AE48" s="82" t="str">
        <f aca="false">P28!$G43</f>
        <v>NT</v>
      </c>
      <c r="AF48" s="82" t="str">
        <f aca="false">P29!$G43</f>
        <v>NT</v>
      </c>
      <c r="AG48" s="82" t="str">
        <f aca="false">P30!$G43</f>
        <v>NT</v>
      </c>
      <c r="AH48" s="83" t="n">
        <f aca="false">COUNTIF(D48:AG48,"C")</f>
        <v>0</v>
      </c>
      <c r="AI48" s="83" t="n">
        <f aca="false">COUNTIF(D48:AG48,"NC")</f>
        <v>0</v>
      </c>
      <c r="AJ48" s="83" t="n">
        <f aca="false">COUNTIF(D48:AG48,"NA")</f>
        <v>0</v>
      </c>
      <c r="AK48" s="83" t="n">
        <f aca="false">COUNTIF(D48:AG48,"NT")</f>
        <v>30</v>
      </c>
      <c r="AL48" s="82" t="str">
        <f aca="false">IF(AI48&gt;0,"NC",IF(AH48&gt;0,"C",IF(AK48&gt;0,"NT","NA")))</f>
        <v>NT</v>
      </c>
      <c r="AM48" s="81" t="n">
        <v>7</v>
      </c>
      <c r="AN48" s="82" t="str">
        <f aca="false">'Critères (modèle)'!$B43</f>
        <v>7.3</v>
      </c>
      <c r="AO48" s="82" t="str">
        <f aca="false">'Critères (modèle)'!$A41</f>
        <v>SCRIPTS</v>
      </c>
      <c r="AP48" s="82" t="str">
        <f aca="false">P01!$H43</f>
        <v>N</v>
      </c>
      <c r="AQ48" s="82" t="str">
        <f aca="false">P02!$H43</f>
        <v>N</v>
      </c>
      <c r="AR48" s="82" t="str">
        <f aca="false">P03!$H43</f>
        <v>N</v>
      </c>
      <c r="AS48" s="82" t="str">
        <f aca="false">P04!$H43</f>
        <v>N</v>
      </c>
      <c r="AT48" s="82" t="str">
        <f aca="false">P05!$H43</f>
        <v>N</v>
      </c>
      <c r="AU48" s="82" t="str">
        <f aca="false">P06!$H43</f>
        <v>N</v>
      </c>
      <c r="AV48" s="82" t="str">
        <f aca="false">P07!$H43</f>
        <v>N</v>
      </c>
      <c r="AW48" s="82" t="str">
        <f aca="false">P08!$H43</f>
        <v>N</v>
      </c>
      <c r="AX48" s="82" t="str">
        <f aca="false">P09!$H43</f>
        <v>N</v>
      </c>
      <c r="AY48" s="82" t="str">
        <f aca="false">P10!$H43</f>
        <v>N</v>
      </c>
      <c r="AZ48" s="82" t="str">
        <f aca="false">P11!$H43</f>
        <v>N</v>
      </c>
      <c r="BA48" s="82" t="str">
        <f aca="false">P12!$H43</f>
        <v>N</v>
      </c>
      <c r="BB48" s="82" t="str">
        <f aca="false">P13!$H43</f>
        <v>N</v>
      </c>
      <c r="BC48" s="82" t="str">
        <f aca="false">P14!$H43</f>
        <v>N</v>
      </c>
      <c r="BD48" s="82" t="str">
        <f aca="false">P15!$H43</f>
        <v>N</v>
      </c>
      <c r="BE48" s="82" t="str">
        <f aca="false">P16!$H43</f>
        <v>N</v>
      </c>
      <c r="BF48" s="82" t="str">
        <f aca="false">P17!$H43</f>
        <v>N</v>
      </c>
      <c r="BG48" s="82" t="str">
        <f aca="false">P18!$H43</f>
        <v>N</v>
      </c>
      <c r="BH48" s="82" t="str">
        <f aca="false">P19!$H43</f>
        <v>N</v>
      </c>
      <c r="BI48" s="82" t="str">
        <f aca="false">P20!$H43</f>
        <v>N</v>
      </c>
      <c r="BJ48" s="82" t="str">
        <f aca="false">P21!$H43</f>
        <v>N</v>
      </c>
      <c r="BK48" s="82" t="str">
        <f aca="false">P22!$H43</f>
        <v>N</v>
      </c>
      <c r="BL48" s="82" t="str">
        <f aca="false">P23!$H43</f>
        <v>N</v>
      </c>
      <c r="BM48" s="82" t="str">
        <f aca="false">P24!$H43</f>
        <v>N</v>
      </c>
      <c r="BN48" s="82" t="str">
        <f aca="false">P25!$H43</f>
        <v>N</v>
      </c>
      <c r="BO48" s="82" t="str">
        <f aca="false">P26!$H43</f>
        <v>N</v>
      </c>
      <c r="BP48" s="82" t="str">
        <f aca="false">P27!$H43</f>
        <v>N</v>
      </c>
      <c r="BQ48" s="82" t="str">
        <f aca="false">P28!$H43</f>
        <v>N</v>
      </c>
      <c r="BR48" s="82" t="str">
        <f aca="false">P29!$H43</f>
        <v>N</v>
      </c>
      <c r="BS48" s="82" t="str">
        <f aca="false">P30!$H43</f>
        <v>N</v>
      </c>
      <c r="BT48" s="77" t="n">
        <f aca="false">COUNTIF(AP48:BS48,"D")</f>
        <v>0</v>
      </c>
    </row>
    <row r="49" customFormat="false" ht="13" hidden="false" customHeight="false" outlineLevel="0" collapsed="false">
      <c r="A49" s="81" t="n">
        <v>7</v>
      </c>
      <c r="B49" s="82" t="str">
        <f aca="false">'Critères (modèle)'!$B44</f>
        <v>7.4</v>
      </c>
      <c r="C49" s="82" t="str">
        <f aca="false">'Critères (modèle)'!$A41</f>
        <v>SCRIPTS</v>
      </c>
      <c r="D49" s="82" t="str">
        <f aca="false">P01!$G44</f>
        <v>NT</v>
      </c>
      <c r="E49" s="82" t="str">
        <f aca="false">P02!$G44</f>
        <v>NT</v>
      </c>
      <c r="F49" s="82" t="str">
        <f aca="false">P03!$G44</f>
        <v>NT</v>
      </c>
      <c r="G49" s="82" t="str">
        <f aca="false">P04!$G44</f>
        <v>NT</v>
      </c>
      <c r="H49" s="82" t="str">
        <f aca="false">P05!$G44</f>
        <v>NT</v>
      </c>
      <c r="I49" s="82" t="str">
        <f aca="false">P06!$G44</f>
        <v>NT</v>
      </c>
      <c r="J49" s="82" t="str">
        <f aca="false">P07!$G44</f>
        <v>NT</v>
      </c>
      <c r="K49" s="82" t="str">
        <f aca="false">P08!$G44</f>
        <v>NT</v>
      </c>
      <c r="L49" s="82" t="str">
        <f aca="false">P09!$G44</f>
        <v>NT</v>
      </c>
      <c r="M49" s="82" t="str">
        <f aca="false">P10!$G44</f>
        <v>NT</v>
      </c>
      <c r="N49" s="82" t="str">
        <f aca="false">P11!$G44</f>
        <v>NT</v>
      </c>
      <c r="O49" s="82" t="str">
        <f aca="false">P12!$G44</f>
        <v>NT</v>
      </c>
      <c r="P49" s="82" t="str">
        <f aca="false">P13!$G44</f>
        <v>NT</v>
      </c>
      <c r="Q49" s="82" t="str">
        <f aca="false">P14!$G44</f>
        <v>NT</v>
      </c>
      <c r="R49" s="82" t="str">
        <f aca="false">P15!$G44</f>
        <v>NT</v>
      </c>
      <c r="S49" s="82" t="str">
        <f aca="false">P16!$G44</f>
        <v>NT</v>
      </c>
      <c r="T49" s="82" t="str">
        <f aca="false">P17!$G44</f>
        <v>NT</v>
      </c>
      <c r="U49" s="82" t="str">
        <f aca="false">P18!$G44</f>
        <v>NT</v>
      </c>
      <c r="V49" s="82" t="str">
        <f aca="false">P19!$G44</f>
        <v>NT</v>
      </c>
      <c r="W49" s="82" t="str">
        <f aca="false">P20!$G44</f>
        <v>NT</v>
      </c>
      <c r="X49" s="82" t="str">
        <f aca="false">P21!$G44</f>
        <v>NT</v>
      </c>
      <c r="Y49" s="82" t="str">
        <f aca="false">P22!$G44</f>
        <v>NT</v>
      </c>
      <c r="Z49" s="82" t="str">
        <f aca="false">P23!$G44</f>
        <v>NT</v>
      </c>
      <c r="AA49" s="82" t="str">
        <f aca="false">P24!$G44</f>
        <v>NT</v>
      </c>
      <c r="AB49" s="82" t="str">
        <f aca="false">P25!$G44</f>
        <v>NT</v>
      </c>
      <c r="AC49" s="82" t="str">
        <f aca="false">P26!$G44</f>
        <v>NT</v>
      </c>
      <c r="AD49" s="82" t="str">
        <f aca="false">P27!$G44</f>
        <v>NT</v>
      </c>
      <c r="AE49" s="82" t="str">
        <f aca="false">P28!$G44</f>
        <v>NT</v>
      </c>
      <c r="AF49" s="82" t="str">
        <f aca="false">P29!$G44</f>
        <v>NT</v>
      </c>
      <c r="AG49" s="82" t="str">
        <f aca="false">P30!$G44</f>
        <v>NT</v>
      </c>
      <c r="AH49" s="83" t="n">
        <f aca="false">COUNTIF(D49:AG49,"C")</f>
        <v>0</v>
      </c>
      <c r="AI49" s="83" t="n">
        <f aca="false">COUNTIF(D49:AG49,"NC")</f>
        <v>0</v>
      </c>
      <c r="AJ49" s="83" t="n">
        <f aca="false">COUNTIF(D49:AG49,"NA")</f>
        <v>0</v>
      </c>
      <c r="AK49" s="83" t="n">
        <f aca="false">COUNTIF(D49:AG49,"NT")</f>
        <v>30</v>
      </c>
      <c r="AL49" s="82" t="str">
        <f aca="false">IF(AI49&gt;0,"NC",IF(AH49&gt;0,"C",IF(AK49&gt;0,"NT","NA")))</f>
        <v>NT</v>
      </c>
      <c r="AM49" s="81" t="n">
        <v>7</v>
      </c>
      <c r="AN49" s="82" t="str">
        <f aca="false">'Critères (modèle)'!$B44</f>
        <v>7.4</v>
      </c>
      <c r="AO49" s="82" t="str">
        <f aca="false">'Critères (modèle)'!$A41</f>
        <v>SCRIPTS</v>
      </c>
      <c r="AP49" s="82" t="str">
        <f aca="false">P01!$H44</f>
        <v>N</v>
      </c>
      <c r="AQ49" s="82" t="str">
        <f aca="false">P02!$H44</f>
        <v>N</v>
      </c>
      <c r="AR49" s="82" t="str">
        <f aca="false">P03!$H44</f>
        <v>N</v>
      </c>
      <c r="AS49" s="82" t="str">
        <f aca="false">P04!$H44</f>
        <v>N</v>
      </c>
      <c r="AT49" s="82" t="str">
        <f aca="false">P05!$H44</f>
        <v>N</v>
      </c>
      <c r="AU49" s="82" t="str">
        <f aca="false">P06!$H44</f>
        <v>N</v>
      </c>
      <c r="AV49" s="82" t="str">
        <f aca="false">P07!$H44</f>
        <v>N</v>
      </c>
      <c r="AW49" s="82" t="str">
        <f aca="false">P08!$H44</f>
        <v>N</v>
      </c>
      <c r="AX49" s="82" t="str">
        <f aca="false">P09!$H44</f>
        <v>N</v>
      </c>
      <c r="AY49" s="82" t="str">
        <f aca="false">P10!$H44</f>
        <v>N</v>
      </c>
      <c r="AZ49" s="82" t="str">
        <f aca="false">P11!$H44</f>
        <v>N</v>
      </c>
      <c r="BA49" s="82" t="str">
        <f aca="false">P12!$H44</f>
        <v>N</v>
      </c>
      <c r="BB49" s="82" t="str">
        <f aca="false">P13!$H44</f>
        <v>N</v>
      </c>
      <c r="BC49" s="82" t="str">
        <f aca="false">P14!$H44</f>
        <v>N</v>
      </c>
      <c r="BD49" s="82" t="str">
        <f aca="false">P15!$H44</f>
        <v>N</v>
      </c>
      <c r="BE49" s="82" t="str">
        <f aca="false">P16!$H44</f>
        <v>N</v>
      </c>
      <c r="BF49" s="82" t="str">
        <f aca="false">P17!$H44</f>
        <v>N</v>
      </c>
      <c r="BG49" s="82" t="str">
        <f aca="false">P18!$H44</f>
        <v>N</v>
      </c>
      <c r="BH49" s="82" t="str">
        <f aca="false">P19!$H44</f>
        <v>N</v>
      </c>
      <c r="BI49" s="82" t="str">
        <f aca="false">P20!$H44</f>
        <v>N</v>
      </c>
      <c r="BJ49" s="82" t="str">
        <f aca="false">P21!$H44</f>
        <v>N</v>
      </c>
      <c r="BK49" s="82" t="str">
        <f aca="false">P22!$H44</f>
        <v>N</v>
      </c>
      <c r="BL49" s="82" t="str">
        <f aca="false">P23!$H44</f>
        <v>N</v>
      </c>
      <c r="BM49" s="82" t="str">
        <f aca="false">P24!$H44</f>
        <v>N</v>
      </c>
      <c r="BN49" s="82" t="str">
        <f aca="false">P25!$H44</f>
        <v>N</v>
      </c>
      <c r="BO49" s="82" t="str">
        <f aca="false">P26!$H44</f>
        <v>N</v>
      </c>
      <c r="BP49" s="82" t="str">
        <f aca="false">P27!$H44</f>
        <v>N</v>
      </c>
      <c r="BQ49" s="82" t="str">
        <f aca="false">P28!$H44</f>
        <v>N</v>
      </c>
      <c r="BR49" s="82" t="str">
        <f aca="false">P29!$H44</f>
        <v>N</v>
      </c>
      <c r="BS49" s="82" t="str">
        <f aca="false">P30!$H44</f>
        <v>N</v>
      </c>
      <c r="BT49" s="77" t="n">
        <f aca="false">COUNTIF(AP49:BS49,"D")</f>
        <v>0</v>
      </c>
    </row>
    <row r="50" customFormat="false" ht="13" hidden="false" customHeight="false" outlineLevel="0" collapsed="false">
      <c r="A50" s="81" t="n">
        <v>7</v>
      </c>
      <c r="B50" s="82" t="str">
        <f aca="false">'Critères (modèle)'!$B45</f>
        <v>7.5</v>
      </c>
      <c r="C50" s="82" t="str">
        <f aca="false">'Critères (modèle)'!$A41</f>
        <v>SCRIPTS</v>
      </c>
      <c r="D50" s="82" t="str">
        <f aca="false">P01!$G45</f>
        <v>NT</v>
      </c>
      <c r="E50" s="82" t="str">
        <f aca="false">P02!$G45</f>
        <v>NT</v>
      </c>
      <c r="F50" s="82" t="str">
        <f aca="false">P03!$G45</f>
        <v>NT</v>
      </c>
      <c r="G50" s="82" t="str">
        <f aca="false">P04!$G45</f>
        <v>NT</v>
      </c>
      <c r="H50" s="82" t="str">
        <f aca="false">P05!$G45</f>
        <v>NT</v>
      </c>
      <c r="I50" s="82" t="str">
        <f aca="false">P06!$G45</f>
        <v>NT</v>
      </c>
      <c r="J50" s="82" t="str">
        <f aca="false">P07!$G45</f>
        <v>NT</v>
      </c>
      <c r="K50" s="82" t="str">
        <f aca="false">P08!$G45</f>
        <v>NT</v>
      </c>
      <c r="L50" s="82" t="str">
        <f aca="false">P09!$G45</f>
        <v>NT</v>
      </c>
      <c r="M50" s="82" t="str">
        <f aca="false">P10!$G45</f>
        <v>NT</v>
      </c>
      <c r="N50" s="82" t="str">
        <f aca="false">P11!$G45</f>
        <v>NT</v>
      </c>
      <c r="O50" s="82" t="str">
        <f aca="false">P12!$G45</f>
        <v>NT</v>
      </c>
      <c r="P50" s="82" t="str">
        <f aca="false">P13!$G45</f>
        <v>NT</v>
      </c>
      <c r="Q50" s="82" t="str">
        <f aca="false">P14!$G45</f>
        <v>NT</v>
      </c>
      <c r="R50" s="82" t="str">
        <f aca="false">P15!$G45</f>
        <v>NT</v>
      </c>
      <c r="S50" s="82" t="str">
        <f aca="false">P16!$G45</f>
        <v>NT</v>
      </c>
      <c r="T50" s="82" t="str">
        <f aca="false">P17!$G45</f>
        <v>NT</v>
      </c>
      <c r="U50" s="82" t="str">
        <f aca="false">P18!$G45</f>
        <v>NT</v>
      </c>
      <c r="V50" s="82" t="str">
        <f aca="false">P19!$G45</f>
        <v>NT</v>
      </c>
      <c r="W50" s="82" t="str">
        <f aca="false">P20!$G45</f>
        <v>NT</v>
      </c>
      <c r="X50" s="82" t="str">
        <f aca="false">P21!$G45</f>
        <v>NT</v>
      </c>
      <c r="Y50" s="82" t="str">
        <f aca="false">P22!$G45</f>
        <v>NT</v>
      </c>
      <c r="Z50" s="82" t="str">
        <f aca="false">P23!$G45</f>
        <v>NT</v>
      </c>
      <c r="AA50" s="82" t="str">
        <f aca="false">P24!$G45</f>
        <v>NT</v>
      </c>
      <c r="AB50" s="82" t="str">
        <f aca="false">P25!$G45</f>
        <v>NT</v>
      </c>
      <c r="AC50" s="82" t="str">
        <f aca="false">P26!$G45</f>
        <v>NT</v>
      </c>
      <c r="AD50" s="82" t="str">
        <f aca="false">P27!$G45</f>
        <v>NT</v>
      </c>
      <c r="AE50" s="82" t="str">
        <f aca="false">P28!$G45</f>
        <v>NT</v>
      </c>
      <c r="AF50" s="82" t="str">
        <f aca="false">P29!$G45</f>
        <v>NT</v>
      </c>
      <c r="AG50" s="82" t="str">
        <f aca="false">P30!$G45</f>
        <v>NT</v>
      </c>
      <c r="AH50" s="83" t="n">
        <f aca="false">COUNTIF(D50:AG50,"C")</f>
        <v>0</v>
      </c>
      <c r="AI50" s="83" t="n">
        <f aca="false">COUNTIF(D50:AG50,"NC")</f>
        <v>0</v>
      </c>
      <c r="AJ50" s="83" t="n">
        <f aca="false">COUNTIF(D50:AG50,"NA")</f>
        <v>0</v>
      </c>
      <c r="AK50" s="83" t="n">
        <f aca="false">COUNTIF(D50:AG50,"NT")</f>
        <v>30</v>
      </c>
      <c r="AL50" s="82" t="str">
        <f aca="false">IF(AI50&gt;0,"NC",IF(AH50&gt;0,"C",IF(AK50&gt;0,"NT","NA")))</f>
        <v>NT</v>
      </c>
      <c r="AM50" s="81" t="n">
        <v>7</v>
      </c>
      <c r="AN50" s="82" t="str">
        <f aca="false">'Critères (modèle)'!$B45</f>
        <v>7.5</v>
      </c>
      <c r="AO50" s="82" t="str">
        <f aca="false">'Critères (modèle)'!$A41</f>
        <v>SCRIPTS</v>
      </c>
      <c r="AP50" s="82" t="str">
        <f aca="false">P01!$H45</f>
        <v>N</v>
      </c>
      <c r="AQ50" s="82" t="str">
        <f aca="false">P02!$H45</f>
        <v>N</v>
      </c>
      <c r="AR50" s="82" t="str">
        <f aca="false">P03!$H45</f>
        <v>N</v>
      </c>
      <c r="AS50" s="82" t="str">
        <f aca="false">P04!$H45</f>
        <v>N</v>
      </c>
      <c r="AT50" s="82" t="str">
        <f aca="false">P05!$H45</f>
        <v>N</v>
      </c>
      <c r="AU50" s="82" t="str">
        <f aca="false">P06!$H45</f>
        <v>N</v>
      </c>
      <c r="AV50" s="82" t="str">
        <f aca="false">P07!$H45</f>
        <v>N</v>
      </c>
      <c r="AW50" s="82" t="str">
        <f aca="false">P08!$H45</f>
        <v>N</v>
      </c>
      <c r="AX50" s="82" t="str">
        <f aca="false">P09!$H45</f>
        <v>N</v>
      </c>
      <c r="AY50" s="82" t="str">
        <f aca="false">P10!$H45</f>
        <v>N</v>
      </c>
      <c r="AZ50" s="82" t="str">
        <f aca="false">P11!$H45</f>
        <v>N</v>
      </c>
      <c r="BA50" s="82" t="str">
        <f aca="false">P12!$H45</f>
        <v>N</v>
      </c>
      <c r="BB50" s="82" t="str">
        <f aca="false">P13!$H45</f>
        <v>N</v>
      </c>
      <c r="BC50" s="82" t="str">
        <f aca="false">P14!$H45</f>
        <v>N</v>
      </c>
      <c r="BD50" s="82" t="str">
        <f aca="false">P15!$H45</f>
        <v>N</v>
      </c>
      <c r="BE50" s="82" t="str">
        <f aca="false">P16!$H45</f>
        <v>N</v>
      </c>
      <c r="BF50" s="82" t="str">
        <f aca="false">P17!$H45</f>
        <v>N</v>
      </c>
      <c r="BG50" s="82" t="str">
        <f aca="false">P18!$H45</f>
        <v>N</v>
      </c>
      <c r="BH50" s="82" t="str">
        <f aca="false">P19!$H45</f>
        <v>N</v>
      </c>
      <c r="BI50" s="82" t="str">
        <f aca="false">P20!$H45</f>
        <v>N</v>
      </c>
      <c r="BJ50" s="82" t="str">
        <f aca="false">P21!$H45</f>
        <v>N</v>
      </c>
      <c r="BK50" s="82" t="str">
        <f aca="false">P22!$H45</f>
        <v>N</v>
      </c>
      <c r="BL50" s="82" t="str">
        <f aca="false">P23!$H45</f>
        <v>N</v>
      </c>
      <c r="BM50" s="82" t="str">
        <f aca="false">P24!$H45</f>
        <v>N</v>
      </c>
      <c r="BN50" s="82" t="str">
        <f aca="false">P25!$H45</f>
        <v>N</v>
      </c>
      <c r="BO50" s="82" t="str">
        <f aca="false">P26!$H45</f>
        <v>N</v>
      </c>
      <c r="BP50" s="82" t="str">
        <f aca="false">P27!$H45</f>
        <v>N</v>
      </c>
      <c r="BQ50" s="82" t="str">
        <f aca="false">P28!$H45</f>
        <v>N</v>
      </c>
      <c r="BR50" s="82" t="str">
        <f aca="false">P29!$H45</f>
        <v>N</v>
      </c>
      <c r="BS50" s="82" t="str">
        <f aca="false">P30!$H45</f>
        <v>N</v>
      </c>
      <c r="BT50" s="77" t="n">
        <f aca="false">COUNTIF(AP50:BS50,"D")</f>
        <v>0</v>
      </c>
    </row>
    <row r="51" customFormat="false" ht="13" hidden="false" customHeight="false" outlineLevel="0" collapsed="false">
      <c r="A51" s="84"/>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7" t="n">
        <f aca="false">SUM(AH46:AH50)</f>
        <v>0</v>
      </c>
      <c r="AI51" s="87" t="n">
        <f aca="false">SUM(AI46:AI50)</f>
        <v>0</v>
      </c>
      <c r="AJ51" s="87" t="n">
        <f aca="false">SUM(AJ46:AJ50)</f>
        <v>0</v>
      </c>
      <c r="AK51" s="87" t="n">
        <f aca="false">SUM(AK46:AK50)</f>
        <v>150</v>
      </c>
      <c r="AL51" s="82"/>
      <c r="AM51" s="84"/>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7" t="n">
        <f aca="false">SUM(BT46:BT50)</f>
        <v>0</v>
      </c>
    </row>
    <row r="52" customFormat="false" ht="13" hidden="false" customHeight="false" outlineLevel="0" collapsed="false">
      <c r="A52" s="81" t="n">
        <v>8</v>
      </c>
      <c r="B52" s="82" t="str">
        <f aca="false">'Critères (modèle)'!$B46</f>
        <v>8.1</v>
      </c>
      <c r="C52" s="82" t="str">
        <f aca="false">'Critères (modèle)'!$A46</f>
        <v>ÉLÉMENTS OBLIGATOIRES</v>
      </c>
      <c r="D52" s="82" t="str">
        <f aca="false">P01!$G46</f>
        <v>NT</v>
      </c>
      <c r="E52" s="82" t="str">
        <f aca="false">P02!$G46</f>
        <v>NT</v>
      </c>
      <c r="F52" s="82" t="str">
        <f aca="false">P03!$G46</f>
        <v>NT</v>
      </c>
      <c r="G52" s="82" t="str">
        <f aca="false">P04!$G46</f>
        <v>NT</v>
      </c>
      <c r="H52" s="82" t="str">
        <f aca="false">P05!$G46</f>
        <v>NT</v>
      </c>
      <c r="I52" s="82" t="str">
        <f aca="false">P06!$G46</f>
        <v>NT</v>
      </c>
      <c r="J52" s="82" t="str">
        <f aca="false">P07!$G46</f>
        <v>NT</v>
      </c>
      <c r="K52" s="82" t="str">
        <f aca="false">P08!$G46</f>
        <v>NT</v>
      </c>
      <c r="L52" s="82" t="str">
        <f aca="false">P09!$G46</f>
        <v>NT</v>
      </c>
      <c r="M52" s="82" t="str">
        <f aca="false">P10!$G46</f>
        <v>NT</v>
      </c>
      <c r="N52" s="82" t="str">
        <f aca="false">P11!$G46</f>
        <v>NT</v>
      </c>
      <c r="O52" s="82" t="str">
        <f aca="false">P12!$G46</f>
        <v>NT</v>
      </c>
      <c r="P52" s="82" t="str">
        <f aca="false">P13!$G46</f>
        <v>NT</v>
      </c>
      <c r="Q52" s="82" t="str">
        <f aca="false">P14!$G46</f>
        <v>NT</v>
      </c>
      <c r="R52" s="82" t="str">
        <f aca="false">P15!$G46</f>
        <v>NT</v>
      </c>
      <c r="S52" s="82" t="str">
        <f aca="false">P16!$G46</f>
        <v>NT</v>
      </c>
      <c r="T52" s="82" t="str">
        <f aca="false">P17!$G46</f>
        <v>NT</v>
      </c>
      <c r="U52" s="82" t="str">
        <f aca="false">P18!$G46</f>
        <v>NT</v>
      </c>
      <c r="V52" s="82" t="str">
        <f aca="false">P19!$G46</f>
        <v>NT</v>
      </c>
      <c r="W52" s="82" t="str">
        <f aca="false">P20!$G46</f>
        <v>NT</v>
      </c>
      <c r="X52" s="82" t="str">
        <f aca="false">P21!$G46</f>
        <v>NT</v>
      </c>
      <c r="Y52" s="82" t="str">
        <f aca="false">P22!$G46</f>
        <v>NT</v>
      </c>
      <c r="Z52" s="82" t="str">
        <f aca="false">P23!$G46</f>
        <v>NT</v>
      </c>
      <c r="AA52" s="82" t="str">
        <f aca="false">P24!$G46</f>
        <v>NT</v>
      </c>
      <c r="AB52" s="82" t="str">
        <f aca="false">P25!$G46</f>
        <v>NT</v>
      </c>
      <c r="AC52" s="82" t="str">
        <f aca="false">P26!$G46</f>
        <v>NT</v>
      </c>
      <c r="AD52" s="82" t="str">
        <f aca="false">P27!$G46</f>
        <v>NT</v>
      </c>
      <c r="AE52" s="82" t="str">
        <f aca="false">P28!$G46</f>
        <v>NT</v>
      </c>
      <c r="AF52" s="82" t="str">
        <f aca="false">P29!$G46</f>
        <v>NT</v>
      </c>
      <c r="AG52" s="82" t="str">
        <f aca="false">P30!$G46</f>
        <v>NT</v>
      </c>
      <c r="AH52" s="83" t="n">
        <f aca="false">COUNTIF(D52:AG52,"C")</f>
        <v>0</v>
      </c>
      <c r="AI52" s="83" t="n">
        <f aca="false">COUNTIF(D52:AG52,"NC")</f>
        <v>0</v>
      </c>
      <c r="AJ52" s="83" t="n">
        <f aca="false">COUNTIF(D52:AG52,"NA")</f>
        <v>0</v>
      </c>
      <c r="AK52" s="83" t="n">
        <f aca="false">COUNTIF(D52:AG52,"NT")</f>
        <v>30</v>
      </c>
      <c r="AL52" s="82" t="str">
        <f aca="false">IF(AI52&gt;0,"NC",IF(AH52&gt;0,"C",IF(AK52&gt;0,"NT","NA")))</f>
        <v>NT</v>
      </c>
      <c r="AM52" s="81" t="n">
        <v>8</v>
      </c>
      <c r="AN52" s="82" t="str">
        <f aca="false">'Critères (modèle)'!$B46</f>
        <v>8.1</v>
      </c>
      <c r="AO52" s="82" t="str">
        <f aca="false">'Critères (modèle)'!$A46</f>
        <v>ÉLÉMENTS OBLIGATOIRES</v>
      </c>
      <c r="AP52" s="82" t="str">
        <f aca="false">P01!$H46</f>
        <v>N</v>
      </c>
      <c r="AQ52" s="82" t="str">
        <f aca="false">P02!$H46</f>
        <v>N</v>
      </c>
      <c r="AR52" s="82" t="str">
        <f aca="false">P03!$H46</f>
        <v>N</v>
      </c>
      <c r="AS52" s="82" t="str">
        <f aca="false">P04!$H46</f>
        <v>N</v>
      </c>
      <c r="AT52" s="82" t="str">
        <f aca="false">P05!$H46</f>
        <v>N</v>
      </c>
      <c r="AU52" s="82" t="str">
        <f aca="false">P06!$H46</f>
        <v>N</v>
      </c>
      <c r="AV52" s="82" t="str">
        <f aca="false">P07!$H46</f>
        <v>N</v>
      </c>
      <c r="AW52" s="82" t="str">
        <f aca="false">P08!$H46</f>
        <v>N</v>
      </c>
      <c r="AX52" s="82" t="str">
        <f aca="false">P09!$H46</f>
        <v>N</v>
      </c>
      <c r="AY52" s="82" t="str">
        <f aca="false">P10!$H46</f>
        <v>N</v>
      </c>
      <c r="AZ52" s="82" t="str">
        <f aca="false">P11!$H46</f>
        <v>N</v>
      </c>
      <c r="BA52" s="82" t="str">
        <f aca="false">P12!$H46</f>
        <v>N</v>
      </c>
      <c r="BB52" s="82" t="str">
        <f aca="false">P13!$H46</f>
        <v>N</v>
      </c>
      <c r="BC52" s="82" t="str">
        <f aca="false">P14!$H46</f>
        <v>N</v>
      </c>
      <c r="BD52" s="82" t="str">
        <f aca="false">P15!$H46</f>
        <v>N</v>
      </c>
      <c r="BE52" s="82" t="str">
        <f aca="false">P16!$H46</f>
        <v>N</v>
      </c>
      <c r="BF52" s="82" t="str">
        <f aca="false">P17!$H46</f>
        <v>N</v>
      </c>
      <c r="BG52" s="82" t="str">
        <f aca="false">P18!$H46</f>
        <v>N</v>
      </c>
      <c r="BH52" s="82" t="str">
        <f aca="false">P19!$H46</f>
        <v>N</v>
      </c>
      <c r="BI52" s="82" t="str">
        <f aca="false">P20!$H46</f>
        <v>N</v>
      </c>
      <c r="BJ52" s="82" t="str">
        <f aca="false">P21!$H46</f>
        <v>N</v>
      </c>
      <c r="BK52" s="82" t="str">
        <f aca="false">P22!$H46</f>
        <v>N</v>
      </c>
      <c r="BL52" s="82" t="str">
        <f aca="false">P23!$H46</f>
        <v>N</v>
      </c>
      <c r="BM52" s="82" t="str">
        <f aca="false">P24!$H46</f>
        <v>N</v>
      </c>
      <c r="BN52" s="82" t="str">
        <f aca="false">P25!$H46</f>
        <v>N</v>
      </c>
      <c r="BO52" s="82" t="str">
        <f aca="false">P26!$H46</f>
        <v>N</v>
      </c>
      <c r="BP52" s="82" t="str">
        <f aca="false">P27!$H46</f>
        <v>N</v>
      </c>
      <c r="BQ52" s="82" t="str">
        <f aca="false">P28!$H46</f>
        <v>N</v>
      </c>
      <c r="BR52" s="82" t="str">
        <f aca="false">P29!$H46</f>
        <v>N</v>
      </c>
      <c r="BS52" s="82" t="str">
        <f aca="false">P30!$H46</f>
        <v>N</v>
      </c>
      <c r="BT52" s="77" t="n">
        <f aca="false">COUNTIF(AP52:BS52,"D")</f>
        <v>0</v>
      </c>
    </row>
    <row r="53" customFormat="false" ht="13" hidden="false" customHeight="false" outlineLevel="0" collapsed="false">
      <c r="A53" s="81" t="n">
        <v>8</v>
      </c>
      <c r="B53" s="82" t="str">
        <f aca="false">'Critères (modèle)'!$B47</f>
        <v>8.2</v>
      </c>
      <c r="C53" s="82" t="str">
        <f aca="false">'Critères (modèle)'!$A46</f>
        <v>ÉLÉMENTS OBLIGATOIRES</v>
      </c>
      <c r="D53" s="82" t="str">
        <f aca="false">P01!$G47</f>
        <v>NT</v>
      </c>
      <c r="E53" s="82" t="str">
        <f aca="false">P02!$G47</f>
        <v>NT</v>
      </c>
      <c r="F53" s="82" t="str">
        <f aca="false">P03!$G47</f>
        <v>NT</v>
      </c>
      <c r="G53" s="82" t="str">
        <f aca="false">P04!$G47</f>
        <v>NT</v>
      </c>
      <c r="H53" s="82" t="str">
        <f aca="false">P05!$G47</f>
        <v>NT</v>
      </c>
      <c r="I53" s="82" t="str">
        <f aca="false">P06!$G47</f>
        <v>NT</v>
      </c>
      <c r="J53" s="82" t="str">
        <f aca="false">P07!$G47</f>
        <v>NT</v>
      </c>
      <c r="K53" s="82" t="str">
        <f aca="false">P08!$G47</f>
        <v>NT</v>
      </c>
      <c r="L53" s="82" t="str">
        <f aca="false">P09!$G47</f>
        <v>NT</v>
      </c>
      <c r="M53" s="82" t="str">
        <f aca="false">P10!$G47</f>
        <v>NT</v>
      </c>
      <c r="N53" s="82" t="str">
        <f aca="false">P11!$G47</f>
        <v>NT</v>
      </c>
      <c r="O53" s="82" t="str">
        <f aca="false">P12!$G47</f>
        <v>NT</v>
      </c>
      <c r="P53" s="82" t="str">
        <f aca="false">P13!$G47</f>
        <v>NT</v>
      </c>
      <c r="Q53" s="82" t="str">
        <f aca="false">P14!$G47</f>
        <v>NT</v>
      </c>
      <c r="R53" s="82" t="str">
        <f aca="false">P15!$G47</f>
        <v>NT</v>
      </c>
      <c r="S53" s="82" t="str">
        <f aca="false">P16!$G47</f>
        <v>NT</v>
      </c>
      <c r="T53" s="82" t="str">
        <f aca="false">P17!$G47</f>
        <v>NT</v>
      </c>
      <c r="U53" s="82" t="str">
        <f aca="false">P18!$G47</f>
        <v>NT</v>
      </c>
      <c r="V53" s="82" t="str">
        <f aca="false">P19!$G47</f>
        <v>NT</v>
      </c>
      <c r="W53" s="82" t="str">
        <f aca="false">P20!$G47</f>
        <v>NT</v>
      </c>
      <c r="X53" s="82" t="str">
        <f aca="false">P21!$G47</f>
        <v>NT</v>
      </c>
      <c r="Y53" s="82" t="str">
        <f aca="false">P22!$G47</f>
        <v>NT</v>
      </c>
      <c r="Z53" s="82" t="str">
        <f aca="false">P23!$G47</f>
        <v>NT</v>
      </c>
      <c r="AA53" s="82" t="str">
        <f aca="false">P24!$G47</f>
        <v>NT</v>
      </c>
      <c r="AB53" s="82" t="str">
        <f aca="false">P25!$G47</f>
        <v>NT</v>
      </c>
      <c r="AC53" s="82" t="str">
        <f aca="false">P26!$G47</f>
        <v>NT</v>
      </c>
      <c r="AD53" s="82" t="str">
        <f aca="false">P27!$G47</f>
        <v>NT</v>
      </c>
      <c r="AE53" s="82" t="str">
        <f aca="false">P28!$G47</f>
        <v>NT</v>
      </c>
      <c r="AF53" s="82" t="str">
        <f aca="false">P29!$G47</f>
        <v>NT</v>
      </c>
      <c r="AG53" s="82" t="str">
        <f aca="false">P30!$G47</f>
        <v>NT</v>
      </c>
      <c r="AH53" s="83" t="n">
        <f aca="false">COUNTIF(D53:AG53,"C")</f>
        <v>0</v>
      </c>
      <c r="AI53" s="83" t="n">
        <f aca="false">COUNTIF(D53:AG53,"NC")</f>
        <v>0</v>
      </c>
      <c r="AJ53" s="83" t="n">
        <f aca="false">COUNTIF(D53:AG53,"NA")</f>
        <v>0</v>
      </c>
      <c r="AK53" s="83" t="n">
        <f aca="false">COUNTIF(D53:AG53,"NT")</f>
        <v>30</v>
      </c>
      <c r="AL53" s="82" t="str">
        <f aca="false">IF(AI53&gt;0,"NC",IF(AH53&gt;0,"C",IF(AK53&gt;0,"NT","NA")))</f>
        <v>NT</v>
      </c>
      <c r="AM53" s="81" t="n">
        <v>8</v>
      </c>
      <c r="AN53" s="82" t="str">
        <f aca="false">'Critères (modèle)'!$B47</f>
        <v>8.2</v>
      </c>
      <c r="AO53" s="82" t="str">
        <f aca="false">'Critères (modèle)'!$A46</f>
        <v>ÉLÉMENTS OBLIGATOIRES</v>
      </c>
      <c r="AP53" s="82" t="str">
        <f aca="false">P01!$H47</f>
        <v>N</v>
      </c>
      <c r="AQ53" s="82" t="str">
        <f aca="false">P02!$H47</f>
        <v>N</v>
      </c>
      <c r="AR53" s="82" t="str">
        <f aca="false">P03!$H47</f>
        <v>N</v>
      </c>
      <c r="AS53" s="82" t="str">
        <f aca="false">P04!$H47</f>
        <v>N</v>
      </c>
      <c r="AT53" s="82" t="str">
        <f aca="false">P05!$H47</f>
        <v>N</v>
      </c>
      <c r="AU53" s="82" t="str">
        <f aca="false">P06!$H47</f>
        <v>N</v>
      </c>
      <c r="AV53" s="82" t="str">
        <f aca="false">P07!$H47</f>
        <v>N</v>
      </c>
      <c r="AW53" s="82" t="str">
        <f aca="false">P08!$H47</f>
        <v>N</v>
      </c>
      <c r="AX53" s="82" t="str">
        <f aca="false">P09!$H47</f>
        <v>N</v>
      </c>
      <c r="AY53" s="82" t="str">
        <f aca="false">P10!$H47</f>
        <v>N</v>
      </c>
      <c r="AZ53" s="82" t="str">
        <f aca="false">P11!$H47</f>
        <v>N</v>
      </c>
      <c r="BA53" s="82" t="str">
        <f aca="false">P12!$H47</f>
        <v>N</v>
      </c>
      <c r="BB53" s="82" t="str">
        <f aca="false">P13!$H47</f>
        <v>N</v>
      </c>
      <c r="BC53" s="82" t="str">
        <f aca="false">P14!$H47</f>
        <v>N</v>
      </c>
      <c r="BD53" s="82" t="str">
        <f aca="false">P15!$H47</f>
        <v>N</v>
      </c>
      <c r="BE53" s="82" t="str">
        <f aca="false">P16!$H47</f>
        <v>N</v>
      </c>
      <c r="BF53" s="82" t="str">
        <f aca="false">P17!$H47</f>
        <v>N</v>
      </c>
      <c r="BG53" s="82" t="str">
        <f aca="false">P18!$H47</f>
        <v>N</v>
      </c>
      <c r="BH53" s="82" t="str">
        <f aca="false">P19!$H47</f>
        <v>N</v>
      </c>
      <c r="BI53" s="82" t="str">
        <f aca="false">P20!$H47</f>
        <v>N</v>
      </c>
      <c r="BJ53" s="82" t="str">
        <f aca="false">P21!$H47</f>
        <v>N</v>
      </c>
      <c r="BK53" s="82" t="str">
        <f aca="false">P22!$H47</f>
        <v>N</v>
      </c>
      <c r="BL53" s="82" t="str">
        <f aca="false">P23!$H47</f>
        <v>N</v>
      </c>
      <c r="BM53" s="82" t="str">
        <f aca="false">P24!$H47</f>
        <v>N</v>
      </c>
      <c r="BN53" s="82" t="str">
        <f aca="false">P25!$H47</f>
        <v>N</v>
      </c>
      <c r="BO53" s="82" t="str">
        <f aca="false">P26!$H47</f>
        <v>N</v>
      </c>
      <c r="BP53" s="82" t="str">
        <f aca="false">P27!$H47</f>
        <v>N</v>
      </c>
      <c r="BQ53" s="82" t="str">
        <f aca="false">P28!$H47</f>
        <v>N</v>
      </c>
      <c r="BR53" s="82" t="str">
        <f aca="false">P29!$H47</f>
        <v>N</v>
      </c>
      <c r="BS53" s="82" t="str">
        <f aca="false">P30!$H47</f>
        <v>N</v>
      </c>
      <c r="BT53" s="77" t="n">
        <f aca="false">COUNTIF(AP53:BS53,"D")</f>
        <v>0</v>
      </c>
    </row>
    <row r="54" customFormat="false" ht="13" hidden="false" customHeight="false" outlineLevel="0" collapsed="false">
      <c r="A54" s="81" t="n">
        <v>8</v>
      </c>
      <c r="B54" s="82" t="str">
        <f aca="false">'Critères (modèle)'!$B48</f>
        <v>8.3</v>
      </c>
      <c r="C54" s="82" t="str">
        <f aca="false">'Critères (modèle)'!$A46</f>
        <v>ÉLÉMENTS OBLIGATOIRES</v>
      </c>
      <c r="D54" s="82" t="str">
        <f aca="false">P01!$G48</f>
        <v>NT</v>
      </c>
      <c r="E54" s="82" t="str">
        <f aca="false">P02!$G48</f>
        <v>NT</v>
      </c>
      <c r="F54" s="82" t="str">
        <f aca="false">P03!$G48</f>
        <v>NT</v>
      </c>
      <c r="G54" s="82" t="str">
        <f aca="false">P04!$G48</f>
        <v>NT</v>
      </c>
      <c r="H54" s="82" t="str">
        <f aca="false">P05!$G48</f>
        <v>NT</v>
      </c>
      <c r="I54" s="82" t="str">
        <f aca="false">P06!$G48</f>
        <v>NT</v>
      </c>
      <c r="J54" s="82" t="str">
        <f aca="false">P07!$G48</f>
        <v>NT</v>
      </c>
      <c r="K54" s="82" t="str">
        <f aca="false">P08!$G48</f>
        <v>NT</v>
      </c>
      <c r="L54" s="82" t="str">
        <f aca="false">P09!$G48</f>
        <v>NT</v>
      </c>
      <c r="M54" s="82" t="str">
        <f aca="false">P10!$G48</f>
        <v>NT</v>
      </c>
      <c r="N54" s="82" t="str">
        <f aca="false">P11!$G48</f>
        <v>NT</v>
      </c>
      <c r="O54" s="82" t="str">
        <f aca="false">P12!$G48</f>
        <v>NT</v>
      </c>
      <c r="P54" s="82" t="str">
        <f aca="false">P13!$G48</f>
        <v>NT</v>
      </c>
      <c r="Q54" s="82" t="str">
        <f aca="false">P14!$G48</f>
        <v>NT</v>
      </c>
      <c r="R54" s="82" t="str">
        <f aca="false">P15!$G48</f>
        <v>NT</v>
      </c>
      <c r="S54" s="82" t="str">
        <f aca="false">P16!$G48</f>
        <v>NT</v>
      </c>
      <c r="T54" s="82" t="str">
        <f aca="false">P17!$G48</f>
        <v>NT</v>
      </c>
      <c r="U54" s="82" t="str">
        <f aca="false">P18!$G48</f>
        <v>NT</v>
      </c>
      <c r="V54" s="82" t="str">
        <f aca="false">P19!$G48</f>
        <v>NT</v>
      </c>
      <c r="W54" s="82" t="str">
        <f aca="false">P20!$G48</f>
        <v>NT</v>
      </c>
      <c r="X54" s="82" t="str">
        <f aca="false">P21!$G48</f>
        <v>NT</v>
      </c>
      <c r="Y54" s="82" t="str">
        <f aca="false">P22!$G48</f>
        <v>NT</v>
      </c>
      <c r="Z54" s="82" t="str">
        <f aca="false">P23!$G48</f>
        <v>NT</v>
      </c>
      <c r="AA54" s="82" t="str">
        <f aca="false">P24!$G48</f>
        <v>NT</v>
      </c>
      <c r="AB54" s="82" t="str">
        <f aca="false">P25!$G48</f>
        <v>NT</v>
      </c>
      <c r="AC54" s="82" t="str">
        <f aca="false">P26!$G48</f>
        <v>NT</v>
      </c>
      <c r="AD54" s="82" t="str">
        <f aca="false">P27!$G48</f>
        <v>NT</v>
      </c>
      <c r="AE54" s="82" t="str">
        <f aca="false">P28!$G48</f>
        <v>NT</v>
      </c>
      <c r="AF54" s="82" t="str">
        <f aca="false">P29!$G48</f>
        <v>NT</v>
      </c>
      <c r="AG54" s="82" t="str">
        <f aca="false">P30!$G48</f>
        <v>NT</v>
      </c>
      <c r="AH54" s="83" t="n">
        <f aca="false">COUNTIF(D54:AG54,"C")</f>
        <v>0</v>
      </c>
      <c r="AI54" s="83" t="n">
        <f aca="false">COUNTIF(D54:AG54,"NC")</f>
        <v>0</v>
      </c>
      <c r="AJ54" s="83" t="n">
        <f aca="false">COUNTIF(D54:AG54,"NA")</f>
        <v>0</v>
      </c>
      <c r="AK54" s="83" t="n">
        <f aca="false">COUNTIF(D54:AG54,"NT")</f>
        <v>30</v>
      </c>
      <c r="AL54" s="82" t="str">
        <f aca="false">IF(AI54&gt;0,"NC",IF(AH54&gt;0,"C",IF(AK54&gt;0,"NT","NA")))</f>
        <v>NT</v>
      </c>
      <c r="AM54" s="81" t="n">
        <v>8</v>
      </c>
      <c r="AN54" s="82" t="str">
        <f aca="false">'Critères (modèle)'!$B48</f>
        <v>8.3</v>
      </c>
      <c r="AO54" s="82" t="str">
        <f aca="false">'Critères (modèle)'!$A46</f>
        <v>ÉLÉMENTS OBLIGATOIRES</v>
      </c>
      <c r="AP54" s="82" t="str">
        <f aca="false">P01!$H48</f>
        <v>N</v>
      </c>
      <c r="AQ54" s="82" t="str">
        <f aca="false">P02!$H48</f>
        <v>N</v>
      </c>
      <c r="AR54" s="82" t="str">
        <f aca="false">P03!$H48</f>
        <v>N</v>
      </c>
      <c r="AS54" s="82" t="str">
        <f aca="false">P04!$H48</f>
        <v>N</v>
      </c>
      <c r="AT54" s="82" t="str">
        <f aca="false">P05!$H48</f>
        <v>N</v>
      </c>
      <c r="AU54" s="82" t="str">
        <f aca="false">P06!$H48</f>
        <v>N</v>
      </c>
      <c r="AV54" s="82" t="str">
        <f aca="false">P07!$H48</f>
        <v>N</v>
      </c>
      <c r="AW54" s="82" t="str">
        <f aca="false">P08!$H48</f>
        <v>N</v>
      </c>
      <c r="AX54" s="82" t="str">
        <f aca="false">P09!$H48</f>
        <v>N</v>
      </c>
      <c r="AY54" s="82" t="str">
        <f aca="false">P10!$H48</f>
        <v>N</v>
      </c>
      <c r="AZ54" s="82" t="str">
        <f aca="false">P11!$H48</f>
        <v>N</v>
      </c>
      <c r="BA54" s="82" t="str">
        <f aca="false">P12!$H48</f>
        <v>N</v>
      </c>
      <c r="BB54" s="82" t="str">
        <f aca="false">P13!$H48</f>
        <v>N</v>
      </c>
      <c r="BC54" s="82" t="str">
        <f aca="false">P14!$H48</f>
        <v>N</v>
      </c>
      <c r="BD54" s="82" t="str">
        <f aca="false">P15!$H48</f>
        <v>N</v>
      </c>
      <c r="BE54" s="82" t="str">
        <f aca="false">P16!$H48</f>
        <v>N</v>
      </c>
      <c r="BF54" s="82" t="str">
        <f aca="false">P17!$H48</f>
        <v>N</v>
      </c>
      <c r="BG54" s="82" t="str">
        <f aca="false">P18!$H48</f>
        <v>N</v>
      </c>
      <c r="BH54" s="82" t="str">
        <f aca="false">P19!$H48</f>
        <v>N</v>
      </c>
      <c r="BI54" s="82" t="str">
        <f aca="false">P20!$H48</f>
        <v>N</v>
      </c>
      <c r="BJ54" s="82" t="str">
        <f aca="false">P21!$H48</f>
        <v>N</v>
      </c>
      <c r="BK54" s="82" t="str">
        <f aca="false">P22!$H48</f>
        <v>N</v>
      </c>
      <c r="BL54" s="82" t="str">
        <f aca="false">P23!$H48</f>
        <v>N</v>
      </c>
      <c r="BM54" s="82" t="str">
        <f aca="false">P24!$H48</f>
        <v>N</v>
      </c>
      <c r="BN54" s="82" t="str">
        <f aca="false">P25!$H48</f>
        <v>N</v>
      </c>
      <c r="BO54" s="82" t="str">
        <f aca="false">P26!$H48</f>
        <v>N</v>
      </c>
      <c r="BP54" s="82" t="str">
        <f aca="false">P27!$H48</f>
        <v>N</v>
      </c>
      <c r="BQ54" s="82" t="str">
        <f aca="false">P28!$H48</f>
        <v>N</v>
      </c>
      <c r="BR54" s="82" t="str">
        <f aca="false">P29!$H48</f>
        <v>N</v>
      </c>
      <c r="BS54" s="82" t="str">
        <f aca="false">P30!$H48</f>
        <v>N</v>
      </c>
      <c r="BT54" s="77" t="n">
        <f aca="false">COUNTIF(AP54:BS54,"D")</f>
        <v>0</v>
      </c>
    </row>
    <row r="55" customFormat="false" ht="13" hidden="false" customHeight="false" outlineLevel="0" collapsed="false">
      <c r="A55" s="81" t="n">
        <v>8</v>
      </c>
      <c r="B55" s="82" t="str">
        <f aca="false">'Critères (modèle)'!$B49</f>
        <v>8.4</v>
      </c>
      <c r="C55" s="82" t="str">
        <f aca="false">'Critères (modèle)'!$A46</f>
        <v>ÉLÉMENTS OBLIGATOIRES</v>
      </c>
      <c r="D55" s="82" t="str">
        <f aca="false">P01!$G49</f>
        <v>NT</v>
      </c>
      <c r="E55" s="82" t="str">
        <f aca="false">P02!$G49</f>
        <v>NT</v>
      </c>
      <c r="F55" s="82" t="str">
        <f aca="false">P03!$G49</f>
        <v>NT</v>
      </c>
      <c r="G55" s="82" t="str">
        <f aca="false">P04!$G49</f>
        <v>NT</v>
      </c>
      <c r="H55" s="82" t="str">
        <f aca="false">P05!$G49</f>
        <v>NT</v>
      </c>
      <c r="I55" s="82" t="str">
        <f aca="false">P06!$G49</f>
        <v>NT</v>
      </c>
      <c r="J55" s="82" t="str">
        <f aca="false">P07!$G49</f>
        <v>NT</v>
      </c>
      <c r="K55" s="82" t="str">
        <f aca="false">P08!$G49</f>
        <v>NT</v>
      </c>
      <c r="L55" s="82" t="str">
        <f aca="false">P09!$G49</f>
        <v>NT</v>
      </c>
      <c r="M55" s="82" t="str">
        <f aca="false">P10!$G49</f>
        <v>NT</v>
      </c>
      <c r="N55" s="82" t="str">
        <f aca="false">P11!$G49</f>
        <v>NT</v>
      </c>
      <c r="O55" s="82" t="str">
        <f aca="false">P12!$G49</f>
        <v>NT</v>
      </c>
      <c r="P55" s="82" t="str">
        <f aca="false">P13!$G49</f>
        <v>NT</v>
      </c>
      <c r="Q55" s="82" t="str">
        <f aca="false">P14!$G49</f>
        <v>NT</v>
      </c>
      <c r="R55" s="82" t="str">
        <f aca="false">P15!$G49</f>
        <v>NT</v>
      </c>
      <c r="S55" s="82" t="str">
        <f aca="false">P16!$G49</f>
        <v>NT</v>
      </c>
      <c r="T55" s="82" t="str">
        <f aca="false">P17!$G49</f>
        <v>NT</v>
      </c>
      <c r="U55" s="82" t="str">
        <f aca="false">P18!$G49</f>
        <v>NT</v>
      </c>
      <c r="V55" s="82" t="str">
        <f aca="false">P19!$G49</f>
        <v>NT</v>
      </c>
      <c r="W55" s="82" t="str">
        <f aca="false">P20!$G49</f>
        <v>NT</v>
      </c>
      <c r="X55" s="82" t="str">
        <f aca="false">P21!$G49</f>
        <v>NT</v>
      </c>
      <c r="Y55" s="82" t="str">
        <f aca="false">P22!$G49</f>
        <v>NT</v>
      </c>
      <c r="Z55" s="82" t="str">
        <f aca="false">P23!$G49</f>
        <v>NT</v>
      </c>
      <c r="AA55" s="82" t="str">
        <f aca="false">P24!$G49</f>
        <v>NT</v>
      </c>
      <c r="AB55" s="82" t="str">
        <f aca="false">P25!$G49</f>
        <v>NT</v>
      </c>
      <c r="AC55" s="82" t="str">
        <f aca="false">P26!$G49</f>
        <v>NT</v>
      </c>
      <c r="AD55" s="82" t="str">
        <f aca="false">P27!$G49</f>
        <v>NT</v>
      </c>
      <c r="AE55" s="82" t="str">
        <f aca="false">P28!$G49</f>
        <v>NT</v>
      </c>
      <c r="AF55" s="82" t="str">
        <f aca="false">P29!$G49</f>
        <v>NT</v>
      </c>
      <c r="AG55" s="82" t="str">
        <f aca="false">P30!$G49</f>
        <v>NT</v>
      </c>
      <c r="AH55" s="83" t="n">
        <f aca="false">COUNTIF(D55:AG55,"C")</f>
        <v>0</v>
      </c>
      <c r="AI55" s="83" t="n">
        <f aca="false">COUNTIF(D55:AG55,"NC")</f>
        <v>0</v>
      </c>
      <c r="AJ55" s="83" t="n">
        <f aca="false">COUNTIF(D55:AG55,"NA")</f>
        <v>0</v>
      </c>
      <c r="AK55" s="83" t="n">
        <f aca="false">COUNTIF(D55:AG55,"NT")</f>
        <v>30</v>
      </c>
      <c r="AL55" s="82" t="str">
        <f aca="false">IF(AI55&gt;0,"NC",IF(AH55&gt;0,"C",IF(AK55&gt;0,"NT","NA")))</f>
        <v>NT</v>
      </c>
      <c r="AM55" s="81" t="n">
        <v>8</v>
      </c>
      <c r="AN55" s="82" t="str">
        <f aca="false">'Critères (modèle)'!$B49</f>
        <v>8.4</v>
      </c>
      <c r="AO55" s="82" t="str">
        <f aca="false">'Critères (modèle)'!$A46</f>
        <v>ÉLÉMENTS OBLIGATOIRES</v>
      </c>
      <c r="AP55" s="82" t="str">
        <f aca="false">P01!$H49</f>
        <v>N</v>
      </c>
      <c r="AQ55" s="82" t="str">
        <f aca="false">P02!$H49</f>
        <v>N</v>
      </c>
      <c r="AR55" s="82" t="str">
        <f aca="false">P03!$H49</f>
        <v>N</v>
      </c>
      <c r="AS55" s="82" t="str">
        <f aca="false">P04!$H49</f>
        <v>N</v>
      </c>
      <c r="AT55" s="82" t="str">
        <f aca="false">P05!$H49</f>
        <v>N</v>
      </c>
      <c r="AU55" s="82" t="str">
        <f aca="false">P06!$H49</f>
        <v>N</v>
      </c>
      <c r="AV55" s="82" t="str">
        <f aca="false">P07!$H49</f>
        <v>N</v>
      </c>
      <c r="AW55" s="82" t="str">
        <f aca="false">P08!$H49</f>
        <v>N</v>
      </c>
      <c r="AX55" s="82" t="str">
        <f aca="false">P09!$H49</f>
        <v>N</v>
      </c>
      <c r="AY55" s="82" t="str">
        <f aca="false">P10!$H49</f>
        <v>N</v>
      </c>
      <c r="AZ55" s="82" t="str">
        <f aca="false">P11!$H49</f>
        <v>N</v>
      </c>
      <c r="BA55" s="82" t="str">
        <f aca="false">P12!$H49</f>
        <v>N</v>
      </c>
      <c r="BB55" s="82" t="str">
        <f aca="false">P13!$H49</f>
        <v>N</v>
      </c>
      <c r="BC55" s="82" t="str">
        <f aca="false">P14!$H49</f>
        <v>N</v>
      </c>
      <c r="BD55" s="82" t="str">
        <f aca="false">P15!$H49</f>
        <v>N</v>
      </c>
      <c r="BE55" s="82" t="str">
        <f aca="false">P16!$H49</f>
        <v>N</v>
      </c>
      <c r="BF55" s="82" t="str">
        <f aca="false">P17!$H49</f>
        <v>N</v>
      </c>
      <c r="BG55" s="82" t="str">
        <f aca="false">P18!$H49</f>
        <v>N</v>
      </c>
      <c r="BH55" s="82" t="str">
        <f aca="false">P19!$H49</f>
        <v>N</v>
      </c>
      <c r="BI55" s="82" t="str">
        <f aca="false">P20!$H49</f>
        <v>N</v>
      </c>
      <c r="BJ55" s="82" t="str">
        <f aca="false">P21!$H49</f>
        <v>N</v>
      </c>
      <c r="BK55" s="82" t="str">
        <f aca="false">P22!$H49</f>
        <v>N</v>
      </c>
      <c r="BL55" s="82" t="str">
        <f aca="false">P23!$H49</f>
        <v>N</v>
      </c>
      <c r="BM55" s="82" t="str">
        <f aca="false">P24!$H49</f>
        <v>N</v>
      </c>
      <c r="BN55" s="82" t="str">
        <f aca="false">P25!$H49</f>
        <v>N</v>
      </c>
      <c r="BO55" s="82" t="str">
        <f aca="false">P26!$H49</f>
        <v>N</v>
      </c>
      <c r="BP55" s="82" t="str">
        <f aca="false">P27!$H49</f>
        <v>N</v>
      </c>
      <c r="BQ55" s="82" t="str">
        <f aca="false">P28!$H49</f>
        <v>N</v>
      </c>
      <c r="BR55" s="82" t="str">
        <f aca="false">P29!$H49</f>
        <v>N</v>
      </c>
      <c r="BS55" s="82" t="str">
        <f aca="false">P30!$H49</f>
        <v>N</v>
      </c>
      <c r="BT55" s="77" t="n">
        <f aca="false">COUNTIF(AP55:BS55,"D")</f>
        <v>0</v>
      </c>
    </row>
    <row r="56" customFormat="false" ht="13" hidden="false" customHeight="false" outlineLevel="0" collapsed="false">
      <c r="A56" s="81" t="n">
        <v>8</v>
      </c>
      <c r="B56" s="82" t="str">
        <f aca="false">'Critères (modèle)'!$B50</f>
        <v>8.5</v>
      </c>
      <c r="C56" s="82" t="str">
        <f aca="false">'Critères (modèle)'!$A46</f>
        <v>ÉLÉMENTS OBLIGATOIRES</v>
      </c>
      <c r="D56" s="82" t="str">
        <f aca="false">P01!$G50</f>
        <v>NT</v>
      </c>
      <c r="E56" s="82" t="str">
        <f aca="false">P02!$G50</f>
        <v>NT</v>
      </c>
      <c r="F56" s="82" t="str">
        <f aca="false">P03!$G50</f>
        <v>NT</v>
      </c>
      <c r="G56" s="82" t="str">
        <f aca="false">P04!$G50</f>
        <v>NT</v>
      </c>
      <c r="H56" s="82" t="str">
        <f aca="false">P05!$G50</f>
        <v>NT</v>
      </c>
      <c r="I56" s="82" t="str">
        <f aca="false">P06!$G50</f>
        <v>NT</v>
      </c>
      <c r="J56" s="82" t="str">
        <f aca="false">P07!$G50</f>
        <v>NT</v>
      </c>
      <c r="K56" s="82" t="str">
        <f aca="false">P08!$G50</f>
        <v>NT</v>
      </c>
      <c r="L56" s="82" t="str">
        <f aca="false">P09!$G50</f>
        <v>NT</v>
      </c>
      <c r="M56" s="82" t="str">
        <f aca="false">P10!$G50</f>
        <v>NT</v>
      </c>
      <c r="N56" s="82" t="str">
        <f aca="false">P11!$G50</f>
        <v>NT</v>
      </c>
      <c r="O56" s="82" t="str">
        <f aca="false">P12!$G50</f>
        <v>NT</v>
      </c>
      <c r="P56" s="82" t="str">
        <f aca="false">P13!$G50</f>
        <v>NT</v>
      </c>
      <c r="Q56" s="82" t="str">
        <f aca="false">P14!$G50</f>
        <v>NT</v>
      </c>
      <c r="R56" s="82" t="str">
        <f aca="false">P15!$G50</f>
        <v>NT</v>
      </c>
      <c r="S56" s="82" t="str">
        <f aca="false">P16!$G50</f>
        <v>NT</v>
      </c>
      <c r="T56" s="82" t="str">
        <f aca="false">P17!$G50</f>
        <v>NT</v>
      </c>
      <c r="U56" s="82" t="str">
        <f aca="false">P18!$G50</f>
        <v>NT</v>
      </c>
      <c r="V56" s="82" t="str">
        <f aca="false">P19!$G50</f>
        <v>NT</v>
      </c>
      <c r="W56" s="82" t="str">
        <f aca="false">P20!$G50</f>
        <v>NT</v>
      </c>
      <c r="X56" s="82" t="str">
        <f aca="false">P21!$G50</f>
        <v>NT</v>
      </c>
      <c r="Y56" s="82" t="str">
        <f aca="false">P22!$G50</f>
        <v>NT</v>
      </c>
      <c r="Z56" s="82" t="str">
        <f aca="false">P23!$G50</f>
        <v>NT</v>
      </c>
      <c r="AA56" s="82" t="str">
        <f aca="false">P24!$G50</f>
        <v>NT</v>
      </c>
      <c r="AB56" s="82" t="str">
        <f aca="false">P25!$G50</f>
        <v>NT</v>
      </c>
      <c r="AC56" s="82" t="str">
        <f aca="false">P26!$G50</f>
        <v>NT</v>
      </c>
      <c r="AD56" s="82" t="str">
        <f aca="false">P27!$G50</f>
        <v>NT</v>
      </c>
      <c r="AE56" s="82" t="str">
        <f aca="false">P28!$G50</f>
        <v>NT</v>
      </c>
      <c r="AF56" s="82" t="str">
        <f aca="false">P29!$G50</f>
        <v>NT</v>
      </c>
      <c r="AG56" s="82" t="str">
        <f aca="false">P30!$G50</f>
        <v>NT</v>
      </c>
      <c r="AH56" s="83" t="n">
        <f aca="false">COUNTIF(D56:AG56,"C")</f>
        <v>0</v>
      </c>
      <c r="AI56" s="83" t="n">
        <f aca="false">COUNTIF(D56:AG56,"NC")</f>
        <v>0</v>
      </c>
      <c r="AJ56" s="83" t="n">
        <f aca="false">COUNTIF(D56:AG56,"NA")</f>
        <v>0</v>
      </c>
      <c r="AK56" s="83" t="n">
        <f aca="false">COUNTIF(D56:AG56,"NT")</f>
        <v>30</v>
      </c>
      <c r="AL56" s="82" t="str">
        <f aca="false">IF(AI56&gt;0,"NC",IF(AH56&gt;0,"C",IF(AK56&gt;0,"NT","NA")))</f>
        <v>NT</v>
      </c>
      <c r="AM56" s="81" t="n">
        <v>8</v>
      </c>
      <c r="AN56" s="82" t="str">
        <f aca="false">'Critères (modèle)'!$B50</f>
        <v>8.5</v>
      </c>
      <c r="AO56" s="82" t="str">
        <f aca="false">'Critères (modèle)'!$A46</f>
        <v>ÉLÉMENTS OBLIGATOIRES</v>
      </c>
      <c r="AP56" s="82" t="str">
        <f aca="false">P01!$H50</f>
        <v>N</v>
      </c>
      <c r="AQ56" s="82" t="str">
        <f aca="false">P02!$H50</f>
        <v>N</v>
      </c>
      <c r="AR56" s="82" t="str">
        <f aca="false">P03!$H50</f>
        <v>N</v>
      </c>
      <c r="AS56" s="82" t="str">
        <f aca="false">P04!$H50</f>
        <v>N</v>
      </c>
      <c r="AT56" s="82" t="str">
        <f aca="false">P05!$H50</f>
        <v>N</v>
      </c>
      <c r="AU56" s="82" t="str">
        <f aca="false">P06!$H50</f>
        <v>N</v>
      </c>
      <c r="AV56" s="82" t="str">
        <f aca="false">P07!$H50</f>
        <v>N</v>
      </c>
      <c r="AW56" s="82" t="str">
        <f aca="false">P08!$H50</f>
        <v>N</v>
      </c>
      <c r="AX56" s="82" t="str">
        <f aca="false">P09!$H50</f>
        <v>N</v>
      </c>
      <c r="AY56" s="82" t="str">
        <f aca="false">P10!$H50</f>
        <v>N</v>
      </c>
      <c r="AZ56" s="82" t="str">
        <f aca="false">P11!$H50</f>
        <v>N</v>
      </c>
      <c r="BA56" s="82" t="str">
        <f aca="false">P12!$H50</f>
        <v>N</v>
      </c>
      <c r="BB56" s="82" t="str">
        <f aca="false">P13!$H50</f>
        <v>N</v>
      </c>
      <c r="BC56" s="82" t="str">
        <f aca="false">P14!$H50</f>
        <v>N</v>
      </c>
      <c r="BD56" s="82" t="str">
        <f aca="false">P15!$H50</f>
        <v>N</v>
      </c>
      <c r="BE56" s="82" t="str">
        <f aca="false">P16!$H50</f>
        <v>N</v>
      </c>
      <c r="BF56" s="82" t="str">
        <f aca="false">P17!$H50</f>
        <v>N</v>
      </c>
      <c r="BG56" s="82" t="str">
        <f aca="false">P18!$H50</f>
        <v>N</v>
      </c>
      <c r="BH56" s="82" t="str">
        <f aca="false">P19!$H50</f>
        <v>N</v>
      </c>
      <c r="BI56" s="82" t="str">
        <f aca="false">P20!$H50</f>
        <v>N</v>
      </c>
      <c r="BJ56" s="82" t="str">
        <f aca="false">P21!$H50</f>
        <v>N</v>
      </c>
      <c r="BK56" s="82" t="str">
        <f aca="false">P22!$H50</f>
        <v>N</v>
      </c>
      <c r="BL56" s="82" t="str">
        <f aca="false">P23!$H50</f>
        <v>N</v>
      </c>
      <c r="BM56" s="82" t="str">
        <f aca="false">P24!$H50</f>
        <v>N</v>
      </c>
      <c r="BN56" s="82" t="str">
        <f aca="false">P25!$H50</f>
        <v>N</v>
      </c>
      <c r="BO56" s="82" t="str">
        <f aca="false">P26!$H50</f>
        <v>N</v>
      </c>
      <c r="BP56" s="82" t="str">
        <f aca="false">P27!$H50</f>
        <v>N</v>
      </c>
      <c r="BQ56" s="82" t="str">
        <f aca="false">P28!$H50</f>
        <v>N</v>
      </c>
      <c r="BR56" s="82" t="str">
        <f aca="false">P29!$H50</f>
        <v>N</v>
      </c>
      <c r="BS56" s="82" t="str">
        <f aca="false">P30!$H50</f>
        <v>N</v>
      </c>
      <c r="BT56" s="77" t="n">
        <f aca="false">COUNTIF(AP56:BS56,"D")</f>
        <v>0</v>
      </c>
    </row>
    <row r="57" customFormat="false" ht="13" hidden="false" customHeight="false" outlineLevel="0" collapsed="false">
      <c r="A57" s="81" t="n">
        <v>8</v>
      </c>
      <c r="B57" s="82" t="str">
        <f aca="false">'Critères (modèle)'!$B51</f>
        <v>8.6</v>
      </c>
      <c r="C57" s="82" t="str">
        <f aca="false">'Critères (modèle)'!$A46</f>
        <v>ÉLÉMENTS OBLIGATOIRES</v>
      </c>
      <c r="D57" s="82" t="str">
        <f aca="false">P01!$G51</f>
        <v>NT</v>
      </c>
      <c r="E57" s="82" t="str">
        <f aca="false">P02!$G51</f>
        <v>NT</v>
      </c>
      <c r="F57" s="82" t="str">
        <f aca="false">P03!$G51</f>
        <v>NT</v>
      </c>
      <c r="G57" s="82" t="str">
        <f aca="false">P04!$G51</f>
        <v>NT</v>
      </c>
      <c r="H57" s="82" t="str">
        <f aca="false">P05!$G51</f>
        <v>NT</v>
      </c>
      <c r="I57" s="82" t="str">
        <f aca="false">P06!$G51</f>
        <v>NT</v>
      </c>
      <c r="J57" s="82" t="str">
        <f aca="false">P07!$G51</f>
        <v>NT</v>
      </c>
      <c r="K57" s="82" t="str">
        <f aca="false">P08!$G51</f>
        <v>NT</v>
      </c>
      <c r="L57" s="82" t="str">
        <f aca="false">P09!$G51</f>
        <v>NT</v>
      </c>
      <c r="M57" s="82" t="str">
        <f aca="false">P10!$G51</f>
        <v>NT</v>
      </c>
      <c r="N57" s="82" t="str">
        <f aca="false">P11!$G51</f>
        <v>NT</v>
      </c>
      <c r="O57" s="82" t="str">
        <f aca="false">P12!$G51</f>
        <v>NT</v>
      </c>
      <c r="P57" s="82" t="str">
        <f aca="false">P13!$G51</f>
        <v>NT</v>
      </c>
      <c r="Q57" s="82" t="str">
        <f aca="false">P14!$G51</f>
        <v>NT</v>
      </c>
      <c r="R57" s="82" t="str">
        <f aca="false">P15!$G51</f>
        <v>NT</v>
      </c>
      <c r="S57" s="82" t="str">
        <f aca="false">P16!$G51</f>
        <v>NT</v>
      </c>
      <c r="T57" s="82" t="str">
        <f aca="false">P17!$G51</f>
        <v>NT</v>
      </c>
      <c r="U57" s="82" t="str">
        <f aca="false">P18!$G51</f>
        <v>NT</v>
      </c>
      <c r="V57" s="82" t="str">
        <f aca="false">P19!$G51</f>
        <v>NT</v>
      </c>
      <c r="W57" s="82" t="str">
        <f aca="false">P20!$G51</f>
        <v>NT</v>
      </c>
      <c r="X57" s="82" t="str">
        <f aca="false">P21!$G51</f>
        <v>NT</v>
      </c>
      <c r="Y57" s="82" t="str">
        <f aca="false">P22!$G51</f>
        <v>NT</v>
      </c>
      <c r="Z57" s="82" t="str">
        <f aca="false">P23!$G51</f>
        <v>NT</v>
      </c>
      <c r="AA57" s="82" t="str">
        <f aca="false">P24!$G51</f>
        <v>NT</v>
      </c>
      <c r="AB57" s="82" t="str">
        <f aca="false">P25!$G51</f>
        <v>NT</v>
      </c>
      <c r="AC57" s="82" t="str">
        <f aca="false">P26!$G51</f>
        <v>NT</v>
      </c>
      <c r="AD57" s="82" t="str">
        <f aca="false">P27!$G51</f>
        <v>NT</v>
      </c>
      <c r="AE57" s="82" t="str">
        <f aca="false">P28!$G51</f>
        <v>NT</v>
      </c>
      <c r="AF57" s="82" t="str">
        <f aca="false">P29!$G51</f>
        <v>NT</v>
      </c>
      <c r="AG57" s="82" t="str">
        <f aca="false">P30!$G51</f>
        <v>NT</v>
      </c>
      <c r="AH57" s="83" t="n">
        <f aca="false">COUNTIF(D57:AG57,"C")</f>
        <v>0</v>
      </c>
      <c r="AI57" s="83" t="n">
        <f aca="false">COUNTIF(D57:AG57,"NC")</f>
        <v>0</v>
      </c>
      <c r="AJ57" s="83" t="n">
        <f aca="false">COUNTIF(D57:AG57,"NA")</f>
        <v>0</v>
      </c>
      <c r="AK57" s="83" t="n">
        <f aca="false">COUNTIF(D57:AG57,"NT")</f>
        <v>30</v>
      </c>
      <c r="AL57" s="82" t="str">
        <f aca="false">IF(AI57&gt;0,"NC",IF(AH57&gt;0,"C",IF(AK57&gt;0,"NT","NA")))</f>
        <v>NT</v>
      </c>
      <c r="AM57" s="81" t="n">
        <v>8</v>
      </c>
      <c r="AN57" s="82" t="str">
        <f aca="false">'Critères (modèle)'!$B51</f>
        <v>8.6</v>
      </c>
      <c r="AO57" s="82" t="str">
        <f aca="false">'Critères (modèle)'!$A46</f>
        <v>ÉLÉMENTS OBLIGATOIRES</v>
      </c>
      <c r="AP57" s="82" t="str">
        <f aca="false">P01!$H51</f>
        <v>N</v>
      </c>
      <c r="AQ57" s="82" t="str">
        <f aca="false">P02!$H51</f>
        <v>N</v>
      </c>
      <c r="AR57" s="82" t="str">
        <f aca="false">P03!$H51</f>
        <v>N</v>
      </c>
      <c r="AS57" s="82" t="str">
        <f aca="false">P04!$H51</f>
        <v>N</v>
      </c>
      <c r="AT57" s="82" t="str">
        <f aca="false">P05!$H51</f>
        <v>N</v>
      </c>
      <c r="AU57" s="82" t="str">
        <f aca="false">P06!$H51</f>
        <v>N</v>
      </c>
      <c r="AV57" s="82" t="str">
        <f aca="false">P07!$H51</f>
        <v>N</v>
      </c>
      <c r="AW57" s="82" t="str">
        <f aca="false">P08!$H51</f>
        <v>N</v>
      </c>
      <c r="AX57" s="82" t="str">
        <f aca="false">P09!$H51</f>
        <v>N</v>
      </c>
      <c r="AY57" s="82" t="str">
        <f aca="false">P10!$H51</f>
        <v>N</v>
      </c>
      <c r="AZ57" s="82" t="str">
        <f aca="false">P11!$H51</f>
        <v>N</v>
      </c>
      <c r="BA57" s="82" t="str">
        <f aca="false">P12!$H51</f>
        <v>N</v>
      </c>
      <c r="BB57" s="82" t="str">
        <f aca="false">P13!$H51</f>
        <v>N</v>
      </c>
      <c r="BC57" s="82" t="str">
        <f aca="false">P14!$H51</f>
        <v>N</v>
      </c>
      <c r="BD57" s="82" t="str">
        <f aca="false">P15!$H51</f>
        <v>N</v>
      </c>
      <c r="BE57" s="82" t="str">
        <f aca="false">P16!$H51</f>
        <v>N</v>
      </c>
      <c r="BF57" s="82" t="str">
        <f aca="false">P17!$H51</f>
        <v>N</v>
      </c>
      <c r="BG57" s="82" t="str">
        <f aca="false">P18!$H51</f>
        <v>N</v>
      </c>
      <c r="BH57" s="82" t="str">
        <f aca="false">P19!$H51</f>
        <v>N</v>
      </c>
      <c r="BI57" s="82" t="str">
        <f aca="false">P20!$H51</f>
        <v>N</v>
      </c>
      <c r="BJ57" s="82" t="str">
        <f aca="false">P21!$H51</f>
        <v>N</v>
      </c>
      <c r="BK57" s="82" t="str">
        <f aca="false">P22!$H51</f>
        <v>N</v>
      </c>
      <c r="BL57" s="82" t="str">
        <f aca="false">P23!$H51</f>
        <v>N</v>
      </c>
      <c r="BM57" s="82" t="str">
        <f aca="false">P24!$H51</f>
        <v>N</v>
      </c>
      <c r="BN57" s="82" t="str">
        <f aca="false">P25!$H51</f>
        <v>N</v>
      </c>
      <c r="BO57" s="82" t="str">
        <f aca="false">P26!$H51</f>
        <v>N</v>
      </c>
      <c r="BP57" s="82" t="str">
        <f aca="false">P27!$H51</f>
        <v>N</v>
      </c>
      <c r="BQ57" s="82" t="str">
        <f aca="false">P28!$H51</f>
        <v>N</v>
      </c>
      <c r="BR57" s="82" t="str">
        <f aca="false">P29!$H51</f>
        <v>N</v>
      </c>
      <c r="BS57" s="82" t="str">
        <f aca="false">P30!$H51</f>
        <v>N</v>
      </c>
      <c r="BT57" s="77" t="n">
        <f aca="false">COUNTIF(AP57:BS57,"D")</f>
        <v>0</v>
      </c>
    </row>
    <row r="58" customFormat="false" ht="13" hidden="false" customHeight="false" outlineLevel="0" collapsed="false">
      <c r="A58" s="81" t="n">
        <v>8</v>
      </c>
      <c r="B58" s="82" t="str">
        <f aca="false">'Critères (modèle)'!$B52</f>
        <v>8.7</v>
      </c>
      <c r="C58" s="82" t="str">
        <f aca="false">'Critères (modèle)'!$A46</f>
        <v>ÉLÉMENTS OBLIGATOIRES</v>
      </c>
      <c r="D58" s="82" t="str">
        <f aca="false">P01!$G52</f>
        <v>NT</v>
      </c>
      <c r="E58" s="82" t="str">
        <f aca="false">P02!$G52</f>
        <v>NT</v>
      </c>
      <c r="F58" s="82" t="str">
        <f aca="false">P03!$G52</f>
        <v>NT</v>
      </c>
      <c r="G58" s="82" t="str">
        <f aca="false">P04!$G52</f>
        <v>NT</v>
      </c>
      <c r="H58" s="82" t="str">
        <f aca="false">P05!$G52</f>
        <v>NT</v>
      </c>
      <c r="I58" s="82" t="str">
        <f aca="false">P06!$G52</f>
        <v>NT</v>
      </c>
      <c r="J58" s="82" t="str">
        <f aca="false">P07!$G52</f>
        <v>NT</v>
      </c>
      <c r="K58" s="82" t="str">
        <f aca="false">P08!$G52</f>
        <v>NT</v>
      </c>
      <c r="L58" s="82" t="str">
        <f aca="false">P09!$G52</f>
        <v>NT</v>
      </c>
      <c r="M58" s="82" t="str">
        <f aca="false">P10!$G52</f>
        <v>NT</v>
      </c>
      <c r="N58" s="82" t="str">
        <f aca="false">P11!$G52</f>
        <v>NT</v>
      </c>
      <c r="O58" s="82" t="str">
        <f aca="false">P12!$G52</f>
        <v>NT</v>
      </c>
      <c r="P58" s="82" t="str">
        <f aca="false">P13!$G52</f>
        <v>NT</v>
      </c>
      <c r="Q58" s="82" t="str">
        <f aca="false">P14!$G52</f>
        <v>NT</v>
      </c>
      <c r="R58" s="82" t="str">
        <f aca="false">P15!$G52</f>
        <v>NT</v>
      </c>
      <c r="S58" s="82" t="str">
        <f aca="false">P16!$G52</f>
        <v>NT</v>
      </c>
      <c r="T58" s="82" t="str">
        <f aca="false">P17!$G52</f>
        <v>NT</v>
      </c>
      <c r="U58" s="82" t="str">
        <f aca="false">P18!$G52</f>
        <v>NT</v>
      </c>
      <c r="V58" s="82" t="str">
        <f aca="false">P19!$G52</f>
        <v>NT</v>
      </c>
      <c r="W58" s="82" t="str">
        <f aca="false">P20!$G52</f>
        <v>NT</v>
      </c>
      <c r="X58" s="82" t="str">
        <f aca="false">P21!$G52</f>
        <v>NT</v>
      </c>
      <c r="Y58" s="82" t="str">
        <f aca="false">P22!$G52</f>
        <v>NT</v>
      </c>
      <c r="Z58" s="82" t="str">
        <f aca="false">P23!$G52</f>
        <v>NT</v>
      </c>
      <c r="AA58" s="82" t="str">
        <f aca="false">P24!$G52</f>
        <v>NT</v>
      </c>
      <c r="AB58" s="82" t="str">
        <f aca="false">P25!$G52</f>
        <v>NT</v>
      </c>
      <c r="AC58" s="82" t="str">
        <f aca="false">P26!$G52</f>
        <v>NT</v>
      </c>
      <c r="AD58" s="82" t="str">
        <f aca="false">P27!$G52</f>
        <v>NT</v>
      </c>
      <c r="AE58" s="82" t="str">
        <f aca="false">P28!$G52</f>
        <v>NT</v>
      </c>
      <c r="AF58" s="82" t="str">
        <f aca="false">P29!$G52</f>
        <v>NT</v>
      </c>
      <c r="AG58" s="82" t="str">
        <f aca="false">P30!$G52</f>
        <v>NT</v>
      </c>
      <c r="AH58" s="83" t="n">
        <f aca="false">COUNTIF(D58:AG58,"C")</f>
        <v>0</v>
      </c>
      <c r="AI58" s="83" t="n">
        <f aca="false">COUNTIF(D58:AG58,"NC")</f>
        <v>0</v>
      </c>
      <c r="AJ58" s="83" t="n">
        <f aca="false">COUNTIF(D58:AG58,"NA")</f>
        <v>0</v>
      </c>
      <c r="AK58" s="83" t="n">
        <f aca="false">COUNTIF(D58:AG58,"NT")</f>
        <v>30</v>
      </c>
      <c r="AL58" s="82" t="str">
        <f aca="false">IF(AI58&gt;0,"NC",IF(AH58&gt;0,"C",IF(AK58&gt;0,"NT","NA")))</f>
        <v>NT</v>
      </c>
      <c r="AM58" s="81" t="n">
        <v>8</v>
      </c>
      <c r="AN58" s="82" t="str">
        <f aca="false">'Critères (modèle)'!$B52</f>
        <v>8.7</v>
      </c>
      <c r="AO58" s="82" t="str">
        <f aca="false">'Critères (modèle)'!$A46</f>
        <v>ÉLÉMENTS OBLIGATOIRES</v>
      </c>
      <c r="AP58" s="82" t="str">
        <f aca="false">P01!$H52</f>
        <v>N</v>
      </c>
      <c r="AQ58" s="82" t="str">
        <f aca="false">P02!$H52</f>
        <v>N</v>
      </c>
      <c r="AR58" s="82" t="str">
        <f aca="false">P03!$H52</f>
        <v>N</v>
      </c>
      <c r="AS58" s="82" t="str">
        <f aca="false">P04!$H52</f>
        <v>N</v>
      </c>
      <c r="AT58" s="82" t="str">
        <f aca="false">P05!$H52</f>
        <v>N</v>
      </c>
      <c r="AU58" s="82" t="str">
        <f aca="false">P06!$H52</f>
        <v>N</v>
      </c>
      <c r="AV58" s="82" t="str">
        <f aca="false">P07!$H52</f>
        <v>N</v>
      </c>
      <c r="AW58" s="82" t="str">
        <f aca="false">P08!$H52</f>
        <v>N</v>
      </c>
      <c r="AX58" s="82" t="str">
        <f aca="false">P09!$H52</f>
        <v>N</v>
      </c>
      <c r="AY58" s="82" t="str">
        <f aca="false">P10!$H52</f>
        <v>N</v>
      </c>
      <c r="AZ58" s="82" t="str">
        <f aca="false">P11!$H52</f>
        <v>N</v>
      </c>
      <c r="BA58" s="82" t="str">
        <f aca="false">P12!$H52</f>
        <v>N</v>
      </c>
      <c r="BB58" s="82" t="str">
        <f aca="false">P13!$H52</f>
        <v>N</v>
      </c>
      <c r="BC58" s="82" t="str">
        <f aca="false">P14!$H52</f>
        <v>N</v>
      </c>
      <c r="BD58" s="82" t="str">
        <f aca="false">P15!$H52</f>
        <v>N</v>
      </c>
      <c r="BE58" s="82" t="str">
        <f aca="false">P16!$H52</f>
        <v>N</v>
      </c>
      <c r="BF58" s="82" t="str">
        <f aca="false">P17!$H52</f>
        <v>N</v>
      </c>
      <c r="BG58" s="82" t="str">
        <f aca="false">P18!$H52</f>
        <v>N</v>
      </c>
      <c r="BH58" s="82" t="str">
        <f aca="false">P19!$H52</f>
        <v>N</v>
      </c>
      <c r="BI58" s="82" t="str">
        <f aca="false">P20!$H52</f>
        <v>N</v>
      </c>
      <c r="BJ58" s="82" t="str">
        <f aca="false">P21!$H52</f>
        <v>N</v>
      </c>
      <c r="BK58" s="82" t="str">
        <f aca="false">P22!$H52</f>
        <v>N</v>
      </c>
      <c r="BL58" s="82" t="str">
        <f aca="false">P23!$H52</f>
        <v>N</v>
      </c>
      <c r="BM58" s="82" t="str">
        <f aca="false">P24!$H52</f>
        <v>N</v>
      </c>
      <c r="BN58" s="82" t="str">
        <f aca="false">P25!$H52</f>
        <v>N</v>
      </c>
      <c r="BO58" s="82" t="str">
        <f aca="false">P26!$H52</f>
        <v>N</v>
      </c>
      <c r="BP58" s="82" t="str">
        <f aca="false">P27!$H52</f>
        <v>N</v>
      </c>
      <c r="BQ58" s="82" t="str">
        <f aca="false">P28!$H52</f>
        <v>N</v>
      </c>
      <c r="BR58" s="82" t="str">
        <f aca="false">P29!$H52</f>
        <v>N</v>
      </c>
      <c r="BS58" s="82" t="str">
        <f aca="false">P30!$H52</f>
        <v>N</v>
      </c>
      <c r="BT58" s="77" t="n">
        <f aca="false">COUNTIF(AP58:BS58,"D")</f>
        <v>0</v>
      </c>
    </row>
    <row r="59" customFormat="false" ht="13" hidden="false" customHeight="false" outlineLevel="0" collapsed="false">
      <c r="A59" s="81" t="n">
        <v>8</v>
      </c>
      <c r="B59" s="82" t="str">
        <f aca="false">'Critères (modèle)'!$B53</f>
        <v>8.8</v>
      </c>
      <c r="C59" s="82" t="str">
        <f aca="false">'Critères (modèle)'!$A46</f>
        <v>ÉLÉMENTS OBLIGATOIRES</v>
      </c>
      <c r="D59" s="82" t="str">
        <f aca="false">P01!$G53</f>
        <v>NT</v>
      </c>
      <c r="E59" s="82" t="str">
        <f aca="false">P02!$G53</f>
        <v>NT</v>
      </c>
      <c r="F59" s="82" t="str">
        <f aca="false">P03!$G53</f>
        <v>NT</v>
      </c>
      <c r="G59" s="82" t="str">
        <f aca="false">P04!$G53</f>
        <v>NT</v>
      </c>
      <c r="H59" s="82" t="str">
        <f aca="false">P05!$G53</f>
        <v>NT</v>
      </c>
      <c r="I59" s="82" t="str">
        <f aca="false">P06!$G53</f>
        <v>NT</v>
      </c>
      <c r="J59" s="82" t="str">
        <f aca="false">P07!$G53</f>
        <v>NT</v>
      </c>
      <c r="K59" s="82" t="str">
        <f aca="false">P08!$G53</f>
        <v>NT</v>
      </c>
      <c r="L59" s="82" t="str">
        <f aca="false">P09!$G53</f>
        <v>NT</v>
      </c>
      <c r="M59" s="82" t="str">
        <f aca="false">P10!$G53</f>
        <v>NT</v>
      </c>
      <c r="N59" s="82" t="str">
        <f aca="false">P11!$G53</f>
        <v>NT</v>
      </c>
      <c r="O59" s="82" t="str">
        <f aca="false">P12!$G53</f>
        <v>NT</v>
      </c>
      <c r="P59" s="82" t="str">
        <f aca="false">P13!$G53</f>
        <v>NT</v>
      </c>
      <c r="Q59" s="82" t="str">
        <f aca="false">P14!$G53</f>
        <v>NT</v>
      </c>
      <c r="R59" s="82" t="str">
        <f aca="false">P15!$G53</f>
        <v>NT</v>
      </c>
      <c r="S59" s="82" t="str">
        <f aca="false">P16!$G53</f>
        <v>NT</v>
      </c>
      <c r="T59" s="82" t="str">
        <f aca="false">P17!$G53</f>
        <v>NT</v>
      </c>
      <c r="U59" s="82" t="str">
        <f aca="false">P18!$G53</f>
        <v>NT</v>
      </c>
      <c r="V59" s="82" t="str">
        <f aca="false">P19!$G53</f>
        <v>NT</v>
      </c>
      <c r="W59" s="82" t="str">
        <f aca="false">P20!$G53</f>
        <v>NT</v>
      </c>
      <c r="X59" s="82" t="str">
        <f aca="false">P21!$G53</f>
        <v>NT</v>
      </c>
      <c r="Y59" s="82" t="str">
        <f aca="false">P22!$G53</f>
        <v>NT</v>
      </c>
      <c r="Z59" s="82" t="str">
        <f aca="false">P23!$G53</f>
        <v>NT</v>
      </c>
      <c r="AA59" s="82" t="str">
        <f aca="false">P24!$G53</f>
        <v>NT</v>
      </c>
      <c r="AB59" s="82" t="str">
        <f aca="false">P25!$G53</f>
        <v>NT</v>
      </c>
      <c r="AC59" s="82" t="str">
        <f aca="false">P26!$G53</f>
        <v>NT</v>
      </c>
      <c r="AD59" s="82" t="str">
        <f aca="false">P27!$G53</f>
        <v>NT</v>
      </c>
      <c r="AE59" s="82" t="str">
        <f aca="false">P28!$G53</f>
        <v>NT</v>
      </c>
      <c r="AF59" s="82" t="str">
        <f aca="false">P29!$G53</f>
        <v>NT</v>
      </c>
      <c r="AG59" s="82" t="str">
        <f aca="false">P30!$G53</f>
        <v>NT</v>
      </c>
      <c r="AH59" s="83" t="n">
        <f aca="false">COUNTIF(D59:AG59,"C")</f>
        <v>0</v>
      </c>
      <c r="AI59" s="83" t="n">
        <f aca="false">COUNTIF(D59:AG59,"NC")</f>
        <v>0</v>
      </c>
      <c r="AJ59" s="83" t="n">
        <f aca="false">COUNTIF(D59:AG59,"NA")</f>
        <v>0</v>
      </c>
      <c r="AK59" s="83" t="n">
        <f aca="false">COUNTIF(D59:AG59,"NT")</f>
        <v>30</v>
      </c>
      <c r="AL59" s="82" t="str">
        <f aca="false">IF(AI59&gt;0,"NC",IF(AH59&gt;0,"C",IF(AK59&gt;0,"NT","NA")))</f>
        <v>NT</v>
      </c>
      <c r="AM59" s="81" t="n">
        <v>8</v>
      </c>
      <c r="AN59" s="82" t="str">
        <f aca="false">'Critères (modèle)'!$B53</f>
        <v>8.8</v>
      </c>
      <c r="AO59" s="82" t="str">
        <f aca="false">'Critères (modèle)'!$A46</f>
        <v>ÉLÉMENTS OBLIGATOIRES</v>
      </c>
      <c r="AP59" s="82" t="str">
        <f aca="false">P01!$H53</f>
        <v>N</v>
      </c>
      <c r="AQ59" s="82" t="str">
        <f aca="false">P02!$H53</f>
        <v>N</v>
      </c>
      <c r="AR59" s="82" t="str">
        <f aca="false">P03!$H53</f>
        <v>N</v>
      </c>
      <c r="AS59" s="82" t="str">
        <f aca="false">P04!$H53</f>
        <v>N</v>
      </c>
      <c r="AT59" s="82" t="str">
        <f aca="false">P05!$H53</f>
        <v>N</v>
      </c>
      <c r="AU59" s="82" t="str">
        <f aca="false">P06!$H53</f>
        <v>N</v>
      </c>
      <c r="AV59" s="82" t="str">
        <f aca="false">P07!$H53</f>
        <v>N</v>
      </c>
      <c r="AW59" s="82" t="str">
        <f aca="false">P08!$H53</f>
        <v>N</v>
      </c>
      <c r="AX59" s="82" t="str">
        <f aca="false">P09!$H53</f>
        <v>N</v>
      </c>
      <c r="AY59" s="82" t="str">
        <f aca="false">P10!$H53</f>
        <v>N</v>
      </c>
      <c r="AZ59" s="82" t="str">
        <f aca="false">P11!$H53</f>
        <v>N</v>
      </c>
      <c r="BA59" s="82" t="str">
        <f aca="false">P12!$H53</f>
        <v>N</v>
      </c>
      <c r="BB59" s="82" t="str">
        <f aca="false">P13!$H53</f>
        <v>N</v>
      </c>
      <c r="BC59" s="82" t="str">
        <f aca="false">P14!$H53</f>
        <v>N</v>
      </c>
      <c r="BD59" s="82" t="str">
        <f aca="false">P15!$H53</f>
        <v>N</v>
      </c>
      <c r="BE59" s="82" t="str">
        <f aca="false">P16!$H53</f>
        <v>N</v>
      </c>
      <c r="BF59" s="82" t="str">
        <f aca="false">P17!$H53</f>
        <v>N</v>
      </c>
      <c r="BG59" s="82" t="str">
        <f aca="false">P18!$H53</f>
        <v>N</v>
      </c>
      <c r="BH59" s="82" t="str">
        <f aca="false">P19!$H53</f>
        <v>N</v>
      </c>
      <c r="BI59" s="82" t="str">
        <f aca="false">P20!$H53</f>
        <v>N</v>
      </c>
      <c r="BJ59" s="82" t="str">
        <f aca="false">P21!$H53</f>
        <v>N</v>
      </c>
      <c r="BK59" s="82" t="str">
        <f aca="false">P22!$H53</f>
        <v>N</v>
      </c>
      <c r="BL59" s="82" t="str">
        <f aca="false">P23!$H53</f>
        <v>N</v>
      </c>
      <c r="BM59" s="82" t="str">
        <f aca="false">P24!$H53</f>
        <v>N</v>
      </c>
      <c r="BN59" s="82" t="str">
        <f aca="false">P25!$H53</f>
        <v>N</v>
      </c>
      <c r="BO59" s="82" t="str">
        <f aca="false">P26!$H53</f>
        <v>N</v>
      </c>
      <c r="BP59" s="82" t="str">
        <f aca="false">P27!$H53</f>
        <v>N</v>
      </c>
      <c r="BQ59" s="82" t="str">
        <f aca="false">P28!$H53</f>
        <v>N</v>
      </c>
      <c r="BR59" s="82" t="str">
        <f aca="false">P29!$H53</f>
        <v>N</v>
      </c>
      <c r="BS59" s="82" t="str">
        <f aca="false">P30!$H53</f>
        <v>N</v>
      </c>
      <c r="BT59" s="77" t="n">
        <f aca="false">COUNTIF(AP59:BS59,"D")</f>
        <v>0</v>
      </c>
    </row>
    <row r="60" customFormat="false" ht="13" hidden="false" customHeight="false" outlineLevel="0" collapsed="false">
      <c r="A60" s="81" t="n">
        <v>8</v>
      </c>
      <c r="B60" s="82" t="str">
        <f aca="false">'Critères (modèle)'!$B54</f>
        <v>8.9</v>
      </c>
      <c r="C60" s="82" t="str">
        <f aca="false">'Critères (modèle)'!$A46</f>
        <v>ÉLÉMENTS OBLIGATOIRES</v>
      </c>
      <c r="D60" s="82" t="str">
        <f aca="false">P01!$G54</f>
        <v>NT</v>
      </c>
      <c r="E60" s="82" t="str">
        <f aca="false">P02!$G54</f>
        <v>NT</v>
      </c>
      <c r="F60" s="82" t="str">
        <f aca="false">P03!$G54</f>
        <v>NT</v>
      </c>
      <c r="G60" s="82" t="str">
        <f aca="false">P04!$G54</f>
        <v>NT</v>
      </c>
      <c r="H60" s="82" t="str">
        <f aca="false">P05!$G54</f>
        <v>NT</v>
      </c>
      <c r="I60" s="82" t="str">
        <f aca="false">P06!$G54</f>
        <v>NT</v>
      </c>
      <c r="J60" s="82" t="str">
        <f aca="false">P07!$G54</f>
        <v>NT</v>
      </c>
      <c r="K60" s="82" t="str">
        <f aca="false">P08!$G54</f>
        <v>NT</v>
      </c>
      <c r="L60" s="82" t="str">
        <f aca="false">P09!$G54</f>
        <v>NT</v>
      </c>
      <c r="M60" s="82" t="str">
        <f aca="false">P10!$G54</f>
        <v>NT</v>
      </c>
      <c r="N60" s="82" t="str">
        <f aca="false">P11!$G54</f>
        <v>NT</v>
      </c>
      <c r="O60" s="82" t="str">
        <f aca="false">P12!$G54</f>
        <v>NT</v>
      </c>
      <c r="P60" s="82" t="str">
        <f aca="false">P13!$G54</f>
        <v>NT</v>
      </c>
      <c r="Q60" s="82" t="str">
        <f aca="false">P14!$G54</f>
        <v>NT</v>
      </c>
      <c r="R60" s="82" t="str">
        <f aca="false">P15!$G54</f>
        <v>NT</v>
      </c>
      <c r="S60" s="82" t="str">
        <f aca="false">P16!$G54</f>
        <v>NT</v>
      </c>
      <c r="T60" s="82" t="str">
        <f aca="false">P17!$G54</f>
        <v>NT</v>
      </c>
      <c r="U60" s="82" t="str">
        <f aca="false">P18!$G54</f>
        <v>NT</v>
      </c>
      <c r="V60" s="82" t="str">
        <f aca="false">P19!$G54</f>
        <v>NT</v>
      </c>
      <c r="W60" s="82" t="str">
        <f aca="false">P20!$G54</f>
        <v>NT</v>
      </c>
      <c r="X60" s="82" t="str">
        <f aca="false">P21!$G54</f>
        <v>NT</v>
      </c>
      <c r="Y60" s="82" t="str">
        <f aca="false">P22!$G54</f>
        <v>NT</v>
      </c>
      <c r="Z60" s="82" t="str">
        <f aca="false">P23!$G54</f>
        <v>NT</v>
      </c>
      <c r="AA60" s="82" t="str">
        <f aca="false">P24!$G54</f>
        <v>NT</v>
      </c>
      <c r="AB60" s="82" t="str">
        <f aca="false">P25!$G54</f>
        <v>NT</v>
      </c>
      <c r="AC60" s="82" t="str">
        <f aca="false">P26!$G54</f>
        <v>NT</v>
      </c>
      <c r="AD60" s="82" t="str">
        <f aca="false">P27!$G54</f>
        <v>NT</v>
      </c>
      <c r="AE60" s="82" t="str">
        <f aca="false">P28!$G54</f>
        <v>NT</v>
      </c>
      <c r="AF60" s="82" t="str">
        <f aca="false">P29!$G54</f>
        <v>NT</v>
      </c>
      <c r="AG60" s="82" t="str">
        <f aca="false">P30!$G54</f>
        <v>NT</v>
      </c>
      <c r="AH60" s="83" t="n">
        <f aca="false">COUNTIF(D60:AG60,"C")</f>
        <v>0</v>
      </c>
      <c r="AI60" s="83" t="n">
        <f aca="false">COUNTIF(D60:AG60,"NC")</f>
        <v>0</v>
      </c>
      <c r="AJ60" s="83" t="n">
        <f aca="false">COUNTIF(D60:AG60,"NA")</f>
        <v>0</v>
      </c>
      <c r="AK60" s="83" t="n">
        <f aca="false">COUNTIF(D60:AG60,"NT")</f>
        <v>30</v>
      </c>
      <c r="AL60" s="82" t="str">
        <f aca="false">IF(AI60&gt;0,"NC",IF(AH60&gt;0,"C",IF(AK60&gt;0,"NT","NA")))</f>
        <v>NT</v>
      </c>
      <c r="AM60" s="81" t="n">
        <v>8</v>
      </c>
      <c r="AN60" s="82" t="str">
        <f aca="false">'Critères (modèle)'!$B54</f>
        <v>8.9</v>
      </c>
      <c r="AO60" s="82" t="str">
        <f aca="false">'Critères (modèle)'!$A46</f>
        <v>ÉLÉMENTS OBLIGATOIRES</v>
      </c>
      <c r="AP60" s="82" t="str">
        <f aca="false">P01!$H54</f>
        <v>N</v>
      </c>
      <c r="AQ60" s="82" t="str">
        <f aca="false">P02!$H54</f>
        <v>N</v>
      </c>
      <c r="AR60" s="82" t="str">
        <f aca="false">P03!$H54</f>
        <v>N</v>
      </c>
      <c r="AS60" s="82" t="str">
        <f aca="false">P04!$H54</f>
        <v>N</v>
      </c>
      <c r="AT60" s="82" t="str">
        <f aca="false">P05!$H54</f>
        <v>N</v>
      </c>
      <c r="AU60" s="82" t="str">
        <f aca="false">P06!$H54</f>
        <v>N</v>
      </c>
      <c r="AV60" s="82" t="str">
        <f aca="false">P07!$H54</f>
        <v>N</v>
      </c>
      <c r="AW60" s="82" t="str">
        <f aca="false">P08!$H54</f>
        <v>N</v>
      </c>
      <c r="AX60" s="82" t="str">
        <f aca="false">P09!$H54</f>
        <v>N</v>
      </c>
      <c r="AY60" s="82" t="str">
        <f aca="false">P10!$H54</f>
        <v>N</v>
      </c>
      <c r="AZ60" s="82" t="str">
        <f aca="false">P11!$H54</f>
        <v>N</v>
      </c>
      <c r="BA60" s="82" t="str">
        <f aca="false">P12!$H54</f>
        <v>N</v>
      </c>
      <c r="BB60" s="82" t="str">
        <f aca="false">P13!$H54</f>
        <v>N</v>
      </c>
      <c r="BC60" s="82" t="str">
        <f aca="false">P14!$H54</f>
        <v>N</v>
      </c>
      <c r="BD60" s="82" t="str">
        <f aca="false">P15!$H54</f>
        <v>N</v>
      </c>
      <c r="BE60" s="82" t="str">
        <f aca="false">P16!$H54</f>
        <v>N</v>
      </c>
      <c r="BF60" s="82" t="str">
        <f aca="false">P17!$H54</f>
        <v>N</v>
      </c>
      <c r="BG60" s="82" t="str">
        <f aca="false">P18!$H54</f>
        <v>N</v>
      </c>
      <c r="BH60" s="82" t="str">
        <f aca="false">P19!$H54</f>
        <v>N</v>
      </c>
      <c r="BI60" s="82" t="str">
        <f aca="false">P20!$H54</f>
        <v>N</v>
      </c>
      <c r="BJ60" s="82" t="str">
        <f aca="false">P21!$H54</f>
        <v>N</v>
      </c>
      <c r="BK60" s="82" t="str">
        <f aca="false">P22!$H54</f>
        <v>N</v>
      </c>
      <c r="BL60" s="82" t="str">
        <f aca="false">P23!$H54</f>
        <v>N</v>
      </c>
      <c r="BM60" s="82" t="str">
        <f aca="false">P24!$H54</f>
        <v>N</v>
      </c>
      <c r="BN60" s="82" t="str">
        <f aca="false">P25!$H54</f>
        <v>N</v>
      </c>
      <c r="BO60" s="82" t="str">
        <f aca="false">P26!$H54</f>
        <v>N</v>
      </c>
      <c r="BP60" s="82" t="str">
        <f aca="false">P27!$H54</f>
        <v>N</v>
      </c>
      <c r="BQ60" s="82" t="str">
        <f aca="false">P28!$H54</f>
        <v>N</v>
      </c>
      <c r="BR60" s="82" t="str">
        <f aca="false">P29!$H54</f>
        <v>N</v>
      </c>
      <c r="BS60" s="82" t="str">
        <f aca="false">P30!$H54</f>
        <v>N</v>
      </c>
      <c r="BT60" s="77" t="n">
        <f aca="false">COUNTIF(AP60:BS60,"D")</f>
        <v>0</v>
      </c>
    </row>
    <row r="61" customFormat="false" ht="13" hidden="false" customHeight="false" outlineLevel="0" collapsed="false">
      <c r="A61" s="81" t="n">
        <v>8</v>
      </c>
      <c r="B61" s="82" t="str">
        <f aca="false">'Critères (modèle)'!$B55</f>
        <v>8.10</v>
      </c>
      <c r="C61" s="82" t="str">
        <f aca="false">'Critères (modèle)'!$A46</f>
        <v>ÉLÉMENTS OBLIGATOIRES</v>
      </c>
      <c r="D61" s="82" t="str">
        <f aca="false">P01!$G55</f>
        <v>NT</v>
      </c>
      <c r="E61" s="82" t="str">
        <f aca="false">P02!$G55</f>
        <v>NT</v>
      </c>
      <c r="F61" s="82" t="str">
        <f aca="false">P03!$G55</f>
        <v>NT</v>
      </c>
      <c r="G61" s="82" t="str">
        <f aca="false">P04!$G55</f>
        <v>NT</v>
      </c>
      <c r="H61" s="82" t="str">
        <f aca="false">P05!$G55</f>
        <v>NT</v>
      </c>
      <c r="I61" s="82" t="str">
        <f aca="false">P06!$G55</f>
        <v>NT</v>
      </c>
      <c r="J61" s="82" t="str">
        <f aca="false">P07!$G55</f>
        <v>NT</v>
      </c>
      <c r="K61" s="82" t="str">
        <f aca="false">P08!$G55</f>
        <v>NT</v>
      </c>
      <c r="L61" s="82" t="str">
        <f aca="false">P09!$G55</f>
        <v>NT</v>
      </c>
      <c r="M61" s="82" t="str">
        <f aca="false">P10!$G55</f>
        <v>NT</v>
      </c>
      <c r="N61" s="82" t="str">
        <f aca="false">P11!$G55</f>
        <v>NT</v>
      </c>
      <c r="O61" s="82" t="str">
        <f aca="false">P12!$G55</f>
        <v>NT</v>
      </c>
      <c r="P61" s="82" t="str">
        <f aca="false">P13!$G55</f>
        <v>NT</v>
      </c>
      <c r="Q61" s="82" t="str">
        <f aca="false">P14!$G55</f>
        <v>NT</v>
      </c>
      <c r="R61" s="82" t="str">
        <f aca="false">P15!$G55</f>
        <v>NT</v>
      </c>
      <c r="S61" s="82" t="str">
        <f aca="false">P16!$G55</f>
        <v>NT</v>
      </c>
      <c r="T61" s="82" t="str">
        <f aca="false">P17!$G55</f>
        <v>NT</v>
      </c>
      <c r="U61" s="82" t="str">
        <f aca="false">P18!$G55</f>
        <v>NT</v>
      </c>
      <c r="V61" s="82" t="str">
        <f aca="false">P19!$G55</f>
        <v>NT</v>
      </c>
      <c r="W61" s="82" t="str">
        <f aca="false">P20!$G55</f>
        <v>NT</v>
      </c>
      <c r="X61" s="82" t="str">
        <f aca="false">P21!$G55</f>
        <v>NT</v>
      </c>
      <c r="Y61" s="82" t="str">
        <f aca="false">P22!$G55</f>
        <v>NT</v>
      </c>
      <c r="Z61" s="82" t="str">
        <f aca="false">P23!$G55</f>
        <v>NT</v>
      </c>
      <c r="AA61" s="82" t="str">
        <f aca="false">P24!$G55</f>
        <v>NT</v>
      </c>
      <c r="AB61" s="82" t="str">
        <f aca="false">P25!$G55</f>
        <v>NT</v>
      </c>
      <c r="AC61" s="82" t="str">
        <f aca="false">P26!$G55</f>
        <v>NT</v>
      </c>
      <c r="AD61" s="82" t="str">
        <f aca="false">P27!$G55</f>
        <v>NT</v>
      </c>
      <c r="AE61" s="82" t="str">
        <f aca="false">P28!$G55</f>
        <v>NT</v>
      </c>
      <c r="AF61" s="82" t="str">
        <f aca="false">P29!$G55</f>
        <v>NT</v>
      </c>
      <c r="AG61" s="82" t="str">
        <f aca="false">P30!$G55</f>
        <v>NT</v>
      </c>
      <c r="AH61" s="83" t="n">
        <f aca="false">COUNTIF(D61:AG61,"C")</f>
        <v>0</v>
      </c>
      <c r="AI61" s="83" t="n">
        <f aca="false">COUNTIF(D61:AG61,"NC")</f>
        <v>0</v>
      </c>
      <c r="AJ61" s="83" t="n">
        <f aca="false">COUNTIF(D61:AG61,"NA")</f>
        <v>0</v>
      </c>
      <c r="AK61" s="83" t="n">
        <f aca="false">COUNTIF(D61:AG61,"NT")</f>
        <v>30</v>
      </c>
      <c r="AL61" s="82" t="str">
        <f aca="false">IF(AI61&gt;0,"NC",IF(AH61&gt;0,"C",IF(AK61&gt;0,"NT","NA")))</f>
        <v>NT</v>
      </c>
      <c r="AM61" s="81" t="n">
        <v>8</v>
      </c>
      <c r="AN61" s="82" t="str">
        <f aca="false">'Critères (modèle)'!$B55</f>
        <v>8.10</v>
      </c>
      <c r="AO61" s="82" t="str">
        <f aca="false">'Critères (modèle)'!$A46</f>
        <v>ÉLÉMENTS OBLIGATOIRES</v>
      </c>
      <c r="AP61" s="82" t="str">
        <f aca="false">P01!$H55</f>
        <v>N</v>
      </c>
      <c r="AQ61" s="82" t="str">
        <f aca="false">P02!$H55</f>
        <v>N</v>
      </c>
      <c r="AR61" s="82" t="str">
        <f aca="false">P03!$H55</f>
        <v>N</v>
      </c>
      <c r="AS61" s="82" t="str">
        <f aca="false">P04!$H55</f>
        <v>N</v>
      </c>
      <c r="AT61" s="82" t="str">
        <f aca="false">P05!$H55</f>
        <v>N</v>
      </c>
      <c r="AU61" s="82" t="str">
        <f aca="false">P06!$H55</f>
        <v>N</v>
      </c>
      <c r="AV61" s="82" t="str">
        <f aca="false">P07!$H55</f>
        <v>N</v>
      </c>
      <c r="AW61" s="82" t="str">
        <f aca="false">P08!$H55</f>
        <v>N</v>
      </c>
      <c r="AX61" s="82" t="str">
        <f aca="false">P09!$H55</f>
        <v>N</v>
      </c>
      <c r="AY61" s="82" t="str">
        <f aca="false">P10!$H55</f>
        <v>N</v>
      </c>
      <c r="AZ61" s="82" t="str">
        <f aca="false">P11!$H55</f>
        <v>N</v>
      </c>
      <c r="BA61" s="82" t="str">
        <f aca="false">P12!$H55</f>
        <v>N</v>
      </c>
      <c r="BB61" s="82" t="str">
        <f aca="false">P13!$H55</f>
        <v>N</v>
      </c>
      <c r="BC61" s="82" t="str">
        <f aca="false">P14!$H55</f>
        <v>N</v>
      </c>
      <c r="BD61" s="82" t="str">
        <f aca="false">P15!$H55</f>
        <v>N</v>
      </c>
      <c r="BE61" s="82" t="str">
        <f aca="false">P16!$H55</f>
        <v>N</v>
      </c>
      <c r="BF61" s="82" t="str">
        <f aca="false">P17!$H55</f>
        <v>N</v>
      </c>
      <c r="BG61" s="82" t="str">
        <f aca="false">P18!$H55</f>
        <v>N</v>
      </c>
      <c r="BH61" s="82" t="str">
        <f aca="false">P19!$H55</f>
        <v>N</v>
      </c>
      <c r="BI61" s="82" t="str">
        <f aca="false">P20!$H55</f>
        <v>N</v>
      </c>
      <c r="BJ61" s="82" t="str">
        <f aca="false">P21!$H55</f>
        <v>N</v>
      </c>
      <c r="BK61" s="82" t="str">
        <f aca="false">P22!$H55</f>
        <v>N</v>
      </c>
      <c r="BL61" s="82" t="str">
        <f aca="false">P23!$H55</f>
        <v>N</v>
      </c>
      <c r="BM61" s="82" t="str">
        <f aca="false">P24!$H55</f>
        <v>N</v>
      </c>
      <c r="BN61" s="82" t="str">
        <f aca="false">P25!$H55</f>
        <v>N</v>
      </c>
      <c r="BO61" s="82" t="str">
        <f aca="false">P26!$H55</f>
        <v>N</v>
      </c>
      <c r="BP61" s="82" t="str">
        <f aca="false">P27!$H55</f>
        <v>N</v>
      </c>
      <c r="BQ61" s="82" t="str">
        <f aca="false">P28!$H55</f>
        <v>N</v>
      </c>
      <c r="BR61" s="82" t="str">
        <f aca="false">P29!$H55</f>
        <v>N</v>
      </c>
      <c r="BS61" s="82" t="str">
        <f aca="false">P30!$H55</f>
        <v>N</v>
      </c>
      <c r="BT61" s="77" t="n">
        <f aca="false">COUNTIF(AP61:BS61,"D")</f>
        <v>0</v>
      </c>
    </row>
    <row r="62" customFormat="false" ht="13" hidden="false" customHeight="false" outlineLevel="0" collapsed="false">
      <c r="A62" s="84"/>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6" t="n">
        <f aca="false">SUM(AH52:AH61)</f>
        <v>0</v>
      </c>
      <c r="AI62" s="86" t="n">
        <f aca="false">SUM(AI52:AI61)</f>
        <v>0</v>
      </c>
      <c r="AJ62" s="86" t="n">
        <f aca="false">SUM(AJ52:AJ61)</f>
        <v>0</v>
      </c>
      <c r="AK62" s="86" t="n">
        <f aca="false">SUM(AK52:AK61)</f>
        <v>300</v>
      </c>
      <c r="AL62" s="82"/>
      <c r="AM62" s="84"/>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6" t="n">
        <f aca="false">SUM(BT52:BT61)</f>
        <v>0</v>
      </c>
    </row>
    <row r="63" customFormat="false" ht="13" hidden="false" customHeight="false" outlineLevel="0" collapsed="false">
      <c r="A63" s="81" t="n">
        <v>9</v>
      </c>
      <c r="B63" s="82" t="str">
        <f aca="false">'Critères (modèle)'!$B56</f>
        <v>9.1</v>
      </c>
      <c r="C63" s="82" t="str">
        <f aca="false">'Critères (modèle)'!$A56</f>
        <v>STRUCTURATION</v>
      </c>
      <c r="D63" s="82" t="str">
        <f aca="false">P01!$G56</f>
        <v>NT</v>
      </c>
      <c r="E63" s="82" t="str">
        <f aca="false">P02!$G56</f>
        <v>NT</v>
      </c>
      <c r="F63" s="82" t="str">
        <f aca="false">P03!$G56</f>
        <v>NT</v>
      </c>
      <c r="G63" s="82" t="str">
        <f aca="false">P04!$G56</f>
        <v>NT</v>
      </c>
      <c r="H63" s="82" t="str">
        <f aca="false">P05!$G56</f>
        <v>NT</v>
      </c>
      <c r="I63" s="82" t="str">
        <f aca="false">P06!$G56</f>
        <v>NT</v>
      </c>
      <c r="J63" s="82" t="str">
        <f aca="false">P07!$G56</f>
        <v>NT</v>
      </c>
      <c r="K63" s="82" t="str">
        <f aca="false">P08!$G56</f>
        <v>NT</v>
      </c>
      <c r="L63" s="82" t="str">
        <f aca="false">P09!$G56</f>
        <v>NT</v>
      </c>
      <c r="M63" s="82" t="str">
        <f aca="false">P10!$G56</f>
        <v>NT</v>
      </c>
      <c r="N63" s="82" t="str">
        <f aca="false">P11!$G56</f>
        <v>NT</v>
      </c>
      <c r="O63" s="82" t="str">
        <f aca="false">P12!$G56</f>
        <v>NT</v>
      </c>
      <c r="P63" s="82" t="str">
        <f aca="false">P13!$G56</f>
        <v>NT</v>
      </c>
      <c r="Q63" s="82" t="str">
        <f aca="false">P14!$G56</f>
        <v>NT</v>
      </c>
      <c r="R63" s="82" t="str">
        <f aca="false">P15!$G56</f>
        <v>NT</v>
      </c>
      <c r="S63" s="82" t="str">
        <f aca="false">P16!$G56</f>
        <v>NT</v>
      </c>
      <c r="T63" s="82" t="str">
        <f aca="false">P17!$G56</f>
        <v>NT</v>
      </c>
      <c r="U63" s="82" t="str">
        <f aca="false">P18!$G56</f>
        <v>NT</v>
      </c>
      <c r="V63" s="82" t="str">
        <f aca="false">P19!$G56</f>
        <v>NT</v>
      </c>
      <c r="W63" s="82" t="str">
        <f aca="false">P20!$G56</f>
        <v>NT</v>
      </c>
      <c r="X63" s="82" t="str">
        <f aca="false">P21!$G56</f>
        <v>NT</v>
      </c>
      <c r="Y63" s="82" t="str">
        <f aca="false">P22!$G56</f>
        <v>NT</v>
      </c>
      <c r="Z63" s="82" t="str">
        <f aca="false">P23!$G56</f>
        <v>NT</v>
      </c>
      <c r="AA63" s="82" t="str">
        <f aca="false">P24!$G56</f>
        <v>NT</v>
      </c>
      <c r="AB63" s="82" t="str">
        <f aca="false">P25!$G56</f>
        <v>NT</v>
      </c>
      <c r="AC63" s="82" t="str">
        <f aca="false">P26!$G56</f>
        <v>NT</v>
      </c>
      <c r="AD63" s="82" t="str">
        <f aca="false">P27!$G56</f>
        <v>NT</v>
      </c>
      <c r="AE63" s="82" t="str">
        <f aca="false">P28!$G56</f>
        <v>NT</v>
      </c>
      <c r="AF63" s="82" t="str">
        <f aca="false">P29!$G56</f>
        <v>NT</v>
      </c>
      <c r="AG63" s="82" t="str">
        <f aca="false">P30!$G56</f>
        <v>NT</v>
      </c>
      <c r="AH63" s="83" t="n">
        <f aca="false">COUNTIF(D63:AG63,"C")</f>
        <v>0</v>
      </c>
      <c r="AI63" s="83" t="n">
        <f aca="false">COUNTIF(D63:AG63,"NC")</f>
        <v>0</v>
      </c>
      <c r="AJ63" s="83" t="n">
        <f aca="false">COUNTIF(D63:AG63,"NA")</f>
        <v>0</v>
      </c>
      <c r="AK63" s="83" t="n">
        <f aca="false">COUNTIF(D63:AG63,"NT")</f>
        <v>30</v>
      </c>
      <c r="AL63" s="82" t="str">
        <f aca="false">IF(AI63&gt;0,"NC",IF(AH63&gt;0,"C",IF(AK63&gt;0,"NT","NA")))</f>
        <v>NT</v>
      </c>
      <c r="AM63" s="81" t="n">
        <v>9</v>
      </c>
      <c r="AN63" s="82" t="str">
        <f aca="false">'Critères (modèle)'!$B56</f>
        <v>9.1</v>
      </c>
      <c r="AO63" s="82" t="str">
        <f aca="false">'Critères (modèle)'!$A56</f>
        <v>STRUCTURATION</v>
      </c>
      <c r="AP63" s="82" t="str">
        <f aca="false">P01!$H56</f>
        <v>N</v>
      </c>
      <c r="AQ63" s="82" t="str">
        <f aca="false">P02!$H56</f>
        <v>N</v>
      </c>
      <c r="AR63" s="82" t="str">
        <f aca="false">P03!$H56</f>
        <v>N</v>
      </c>
      <c r="AS63" s="82" t="str">
        <f aca="false">P04!$H56</f>
        <v>N</v>
      </c>
      <c r="AT63" s="82" t="str">
        <f aca="false">P05!$H56</f>
        <v>N</v>
      </c>
      <c r="AU63" s="82" t="str">
        <f aca="false">P06!$H56</f>
        <v>N</v>
      </c>
      <c r="AV63" s="82" t="str">
        <f aca="false">P07!$H56</f>
        <v>N</v>
      </c>
      <c r="AW63" s="82" t="str">
        <f aca="false">P08!$H56</f>
        <v>N</v>
      </c>
      <c r="AX63" s="82" t="str">
        <f aca="false">P09!$H56</f>
        <v>N</v>
      </c>
      <c r="AY63" s="82" t="str">
        <f aca="false">P10!$H56</f>
        <v>N</v>
      </c>
      <c r="AZ63" s="82" t="str">
        <f aca="false">P11!$H56</f>
        <v>N</v>
      </c>
      <c r="BA63" s="82" t="str">
        <f aca="false">P12!$H56</f>
        <v>N</v>
      </c>
      <c r="BB63" s="82" t="str">
        <f aca="false">P13!$H56</f>
        <v>N</v>
      </c>
      <c r="BC63" s="82" t="str">
        <f aca="false">P14!$H56</f>
        <v>N</v>
      </c>
      <c r="BD63" s="82" t="str">
        <f aca="false">P15!$H56</f>
        <v>N</v>
      </c>
      <c r="BE63" s="82" t="str">
        <f aca="false">P16!$H56</f>
        <v>N</v>
      </c>
      <c r="BF63" s="82" t="str">
        <f aca="false">P17!$H56</f>
        <v>N</v>
      </c>
      <c r="BG63" s="82" t="str">
        <f aca="false">P18!$H56</f>
        <v>N</v>
      </c>
      <c r="BH63" s="82" t="str">
        <f aca="false">P19!$H56</f>
        <v>N</v>
      </c>
      <c r="BI63" s="82" t="str">
        <f aca="false">P20!$H56</f>
        <v>N</v>
      </c>
      <c r="BJ63" s="82" t="str">
        <f aca="false">P21!$H56</f>
        <v>N</v>
      </c>
      <c r="BK63" s="82" t="str">
        <f aca="false">P22!$H56</f>
        <v>N</v>
      </c>
      <c r="BL63" s="82" t="str">
        <f aca="false">P23!$H56</f>
        <v>N</v>
      </c>
      <c r="BM63" s="82" t="str">
        <f aca="false">P24!$H56</f>
        <v>N</v>
      </c>
      <c r="BN63" s="82" t="str">
        <f aca="false">P25!$H56</f>
        <v>N</v>
      </c>
      <c r="BO63" s="82" t="str">
        <f aca="false">P26!$H56</f>
        <v>N</v>
      </c>
      <c r="BP63" s="82" t="str">
        <f aca="false">P27!$H56</f>
        <v>N</v>
      </c>
      <c r="BQ63" s="82" t="str">
        <f aca="false">P28!$H56</f>
        <v>N</v>
      </c>
      <c r="BR63" s="82" t="str">
        <f aca="false">P29!$H56</f>
        <v>N</v>
      </c>
      <c r="BS63" s="82" t="str">
        <f aca="false">P30!$H56</f>
        <v>N</v>
      </c>
      <c r="BT63" s="77" t="n">
        <f aca="false">COUNTIF(AP63:BS63,"D")</f>
        <v>0</v>
      </c>
    </row>
    <row r="64" customFormat="false" ht="13" hidden="false" customHeight="false" outlineLevel="0" collapsed="false">
      <c r="A64" s="81" t="n">
        <v>9</v>
      </c>
      <c r="B64" s="82" t="str">
        <f aca="false">'Critères (modèle)'!$B57</f>
        <v>9.2</v>
      </c>
      <c r="C64" s="82" t="str">
        <f aca="false">'Critères (modèle)'!$A56</f>
        <v>STRUCTURATION</v>
      </c>
      <c r="D64" s="82" t="str">
        <f aca="false">P01!$G57</f>
        <v>NT</v>
      </c>
      <c r="E64" s="82" t="str">
        <f aca="false">P02!$G57</f>
        <v>NT</v>
      </c>
      <c r="F64" s="82" t="str">
        <f aca="false">P03!$G57</f>
        <v>NT</v>
      </c>
      <c r="G64" s="82" t="str">
        <f aca="false">P04!$G57</f>
        <v>NT</v>
      </c>
      <c r="H64" s="82" t="str">
        <f aca="false">P05!$G57</f>
        <v>NT</v>
      </c>
      <c r="I64" s="82" t="str">
        <f aca="false">P06!$G57</f>
        <v>NT</v>
      </c>
      <c r="J64" s="82" t="str">
        <f aca="false">P07!$G57</f>
        <v>NT</v>
      </c>
      <c r="K64" s="82" t="str">
        <f aca="false">P08!$G57</f>
        <v>NT</v>
      </c>
      <c r="L64" s="82" t="str">
        <f aca="false">P09!$G57</f>
        <v>NT</v>
      </c>
      <c r="M64" s="82" t="str">
        <f aca="false">P10!$G57</f>
        <v>NT</v>
      </c>
      <c r="N64" s="82" t="str">
        <f aca="false">P11!$G57</f>
        <v>NT</v>
      </c>
      <c r="O64" s="82" t="str">
        <f aca="false">P12!$G57</f>
        <v>NT</v>
      </c>
      <c r="P64" s="82" t="str">
        <f aca="false">P13!$G57</f>
        <v>NT</v>
      </c>
      <c r="Q64" s="82" t="str">
        <f aca="false">P14!$G57</f>
        <v>NT</v>
      </c>
      <c r="R64" s="82" t="str">
        <f aca="false">P15!$G57</f>
        <v>NT</v>
      </c>
      <c r="S64" s="82" t="str">
        <f aca="false">P16!$G57</f>
        <v>NT</v>
      </c>
      <c r="T64" s="82" t="str">
        <f aca="false">P17!$G57</f>
        <v>NT</v>
      </c>
      <c r="U64" s="82" t="str">
        <f aca="false">P18!$G57</f>
        <v>NT</v>
      </c>
      <c r="V64" s="82" t="str">
        <f aca="false">P19!$G57</f>
        <v>NT</v>
      </c>
      <c r="W64" s="82" t="str">
        <f aca="false">P20!$G57</f>
        <v>NT</v>
      </c>
      <c r="X64" s="82" t="str">
        <f aca="false">P21!$G57</f>
        <v>NT</v>
      </c>
      <c r="Y64" s="82" t="str">
        <f aca="false">P22!$G57</f>
        <v>NT</v>
      </c>
      <c r="Z64" s="82" t="str">
        <f aca="false">P23!$G57</f>
        <v>NT</v>
      </c>
      <c r="AA64" s="82" t="str">
        <f aca="false">P24!$G57</f>
        <v>NT</v>
      </c>
      <c r="AB64" s="82" t="str">
        <f aca="false">P25!$G57</f>
        <v>NT</v>
      </c>
      <c r="AC64" s="82" t="str">
        <f aca="false">P26!$G57</f>
        <v>NT</v>
      </c>
      <c r="AD64" s="82" t="str">
        <f aca="false">P27!$G57</f>
        <v>NT</v>
      </c>
      <c r="AE64" s="82" t="str">
        <f aca="false">P28!$G57</f>
        <v>NT</v>
      </c>
      <c r="AF64" s="82" t="str">
        <f aca="false">P29!$G57</f>
        <v>NT</v>
      </c>
      <c r="AG64" s="82" t="str">
        <f aca="false">P30!$G57</f>
        <v>NT</v>
      </c>
      <c r="AH64" s="83" t="n">
        <f aca="false">COUNTIF(D64:AG64,"C")</f>
        <v>0</v>
      </c>
      <c r="AI64" s="83" t="n">
        <f aca="false">COUNTIF(D64:AG64,"NC")</f>
        <v>0</v>
      </c>
      <c r="AJ64" s="83" t="n">
        <f aca="false">COUNTIF(D64:AG64,"NA")</f>
        <v>0</v>
      </c>
      <c r="AK64" s="83" t="n">
        <f aca="false">COUNTIF(D64:AG64,"NT")</f>
        <v>30</v>
      </c>
      <c r="AL64" s="82" t="str">
        <f aca="false">IF(AI64&gt;0,"NC",IF(AH64&gt;0,"C",IF(AK64&gt;0,"NT","NA")))</f>
        <v>NT</v>
      </c>
      <c r="AM64" s="81" t="n">
        <v>9</v>
      </c>
      <c r="AN64" s="82" t="str">
        <f aca="false">'Critères (modèle)'!$B57</f>
        <v>9.2</v>
      </c>
      <c r="AO64" s="82" t="str">
        <f aca="false">'Critères (modèle)'!$A56</f>
        <v>STRUCTURATION</v>
      </c>
      <c r="AP64" s="82" t="str">
        <f aca="false">P01!$H57</f>
        <v>N</v>
      </c>
      <c r="AQ64" s="82" t="str">
        <f aca="false">P02!$H57</f>
        <v>N</v>
      </c>
      <c r="AR64" s="82" t="str">
        <f aca="false">P03!$H57</f>
        <v>N</v>
      </c>
      <c r="AS64" s="82" t="str">
        <f aca="false">P04!$H57</f>
        <v>N</v>
      </c>
      <c r="AT64" s="82" t="str">
        <f aca="false">P05!$H57</f>
        <v>N</v>
      </c>
      <c r="AU64" s="82" t="str">
        <f aca="false">P06!$H57</f>
        <v>N</v>
      </c>
      <c r="AV64" s="82" t="str">
        <f aca="false">P07!$H57</f>
        <v>N</v>
      </c>
      <c r="AW64" s="82" t="str">
        <f aca="false">P08!$H57</f>
        <v>N</v>
      </c>
      <c r="AX64" s="82" t="str">
        <f aca="false">P09!$H57</f>
        <v>N</v>
      </c>
      <c r="AY64" s="82" t="str">
        <f aca="false">P10!$H57</f>
        <v>N</v>
      </c>
      <c r="AZ64" s="82" t="str">
        <f aca="false">P11!$H57</f>
        <v>N</v>
      </c>
      <c r="BA64" s="82" t="str">
        <f aca="false">P12!$H57</f>
        <v>N</v>
      </c>
      <c r="BB64" s="82" t="str">
        <f aca="false">P13!$H57</f>
        <v>N</v>
      </c>
      <c r="BC64" s="82" t="str">
        <f aca="false">P14!$H57</f>
        <v>N</v>
      </c>
      <c r="BD64" s="82" t="str">
        <f aca="false">P15!$H57</f>
        <v>N</v>
      </c>
      <c r="BE64" s="82" t="str">
        <f aca="false">P16!$H57</f>
        <v>N</v>
      </c>
      <c r="BF64" s="82" t="str">
        <f aca="false">P17!$H57</f>
        <v>N</v>
      </c>
      <c r="BG64" s="82" t="str">
        <f aca="false">P18!$H57</f>
        <v>N</v>
      </c>
      <c r="BH64" s="82" t="str">
        <f aca="false">P19!$H57</f>
        <v>N</v>
      </c>
      <c r="BI64" s="82" t="str">
        <f aca="false">P20!$H57</f>
        <v>N</v>
      </c>
      <c r="BJ64" s="82" t="str">
        <f aca="false">P21!$H57</f>
        <v>N</v>
      </c>
      <c r="BK64" s="82" t="str">
        <f aca="false">P22!$H57</f>
        <v>N</v>
      </c>
      <c r="BL64" s="82" t="str">
        <f aca="false">P23!$H57</f>
        <v>N</v>
      </c>
      <c r="BM64" s="82" t="str">
        <f aca="false">P24!$H57</f>
        <v>N</v>
      </c>
      <c r="BN64" s="82" t="str">
        <f aca="false">P25!$H57</f>
        <v>N</v>
      </c>
      <c r="BO64" s="82" t="str">
        <f aca="false">P26!$H57</f>
        <v>N</v>
      </c>
      <c r="BP64" s="82" t="str">
        <f aca="false">P27!$H57</f>
        <v>N</v>
      </c>
      <c r="BQ64" s="82" t="str">
        <f aca="false">P28!$H57</f>
        <v>N</v>
      </c>
      <c r="BR64" s="82" t="str">
        <f aca="false">P29!$H57</f>
        <v>N</v>
      </c>
      <c r="BS64" s="82" t="str">
        <f aca="false">P30!$H57</f>
        <v>N</v>
      </c>
      <c r="BT64" s="77" t="n">
        <f aca="false">COUNTIF(AP64:BS64,"D")</f>
        <v>0</v>
      </c>
    </row>
    <row r="65" customFormat="false" ht="13" hidden="false" customHeight="false" outlineLevel="0" collapsed="false">
      <c r="A65" s="81" t="n">
        <v>9</v>
      </c>
      <c r="B65" s="82" t="str">
        <f aca="false">'Critères (modèle)'!$B58</f>
        <v>9.3</v>
      </c>
      <c r="C65" s="82" t="str">
        <f aca="false">'Critères (modèle)'!$A56</f>
        <v>STRUCTURATION</v>
      </c>
      <c r="D65" s="82" t="str">
        <f aca="false">P01!$G58</f>
        <v>NT</v>
      </c>
      <c r="E65" s="82" t="str">
        <f aca="false">P02!$G58</f>
        <v>NT</v>
      </c>
      <c r="F65" s="82" t="str">
        <f aca="false">P03!$G58</f>
        <v>NT</v>
      </c>
      <c r="G65" s="82" t="str">
        <f aca="false">P04!$G58</f>
        <v>NT</v>
      </c>
      <c r="H65" s="82" t="str">
        <f aca="false">P05!$G58</f>
        <v>NT</v>
      </c>
      <c r="I65" s="82" t="str">
        <f aca="false">P06!$G58</f>
        <v>NT</v>
      </c>
      <c r="J65" s="82" t="str">
        <f aca="false">P07!$G58</f>
        <v>NT</v>
      </c>
      <c r="K65" s="82" t="str">
        <f aca="false">P08!$G58</f>
        <v>NT</v>
      </c>
      <c r="L65" s="82" t="str">
        <f aca="false">P09!$G58</f>
        <v>NT</v>
      </c>
      <c r="M65" s="82" t="str">
        <f aca="false">P10!$G58</f>
        <v>NT</v>
      </c>
      <c r="N65" s="82" t="str">
        <f aca="false">P11!$G58</f>
        <v>NT</v>
      </c>
      <c r="O65" s="82" t="str">
        <f aca="false">P12!$G58</f>
        <v>NT</v>
      </c>
      <c r="P65" s="82" t="str">
        <f aca="false">P13!$G58</f>
        <v>NT</v>
      </c>
      <c r="Q65" s="82" t="str">
        <f aca="false">P14!$G58</f>
        <v>NT</v>
      </c>
      <c r="R65" s="82" t="str">
        <f aca="false">P15!$G58</f>
        <v>NT</v>
      </c>
      <c r="S65" s="82" t="str">
        <f aca="false">P16!$G58</f>
        <v>NT</v>
      </c>
      <c r="T65" s="82" t="str">
        <f aca="false">P17!$G58</f>
        <v>NT</v>
      </c>
      <c r="U65" s="82" t="str">
        <f aca="false">P18!$G58</f>
        <v>NT</v>
      </c>
      <c r="V65" s="82" t="str">
        <f aca="false">P19!$G58</f>
        <v>NT</v>
      </c>
      <c r="W65" s="82" t="str">
        <f aca="false">P20!$G58</f>
        <v>NT</v>
      </c>
      <c r="X65" s="82" t="str">
        <f aca="false">P21!$G58</f>
        <v>NT</v>
      </c>
      <c r="Y65" s="82" t="str">
        <f aca="false">P22!$G58</f>
        <v>NT</v>
      </c>
      <c r="Z65" s="82" t="str">
        <f aca="false">P23!$G58</f>
        <v>NT</v>
      </c>
      <c r="AA65" s="82" t="str">
        <f aca="false">P24!$G58</f>
        <v>NT</v>
      </c>
      <c r="AB65" s="82" t="str">
        <f aca="false">P25!$G58</f>
        <v>NT</v>
      </c>
      <c r="AC65" s="82" t="str">
        <f aca="false">P26!$G58</f>
        <v>NT</v>
      </c>
      <c r="AD65" s="82" t="str">
        <f aca="false">P27!$G58</f>
        <v>NT</v>
      </c>
      <c r="AE65" s="82" t="str">
        <f aca="false">P28!$G58</f>
        <v>NT</v>
      </c>
      <c r="AF65" s="82" t="str">
        <f aca="false">P29!$G58</f>
        <v>NT</v>
      </c>
      <c r="AG65" s="82" t="str">
        <f aca="false">P30!$G58</f>
        <v>NT</v>
      </c>
      <c r="AH65" s="83" t="n">
        <f aca="false">COUNTIF(D65:AG65,"C")</f>
        <v>0</v>
      </c>
      <c r="AI65" s="83" t="n">
        <f aca="false">COUNTIF(D65:AG65,"NC")</f>
        <v>0</v>
      </c>
      <c r="AJ65" s="83" t="n">
        <f aca="false">COUNTIF(D65:AG65,"NA")</f>
        <v>0</v>
      </c>
      <c r="AK65" s="83" t="n">
        <f aca="false">COUNTIF(D65:AG65,"NT")</f>
        <v>30</v>
      </c>
      <c r="AL65" s="82" t="str">
        <f aca="false">IF(AI65&gt;0,"NC",IF(AH65&gt;0,"C",IF(AK65&gt;0,"NT","NA")))</f>
        <v>NT</v>
      </c>
      <c r="AM65" s="81" t="n">
        <v>9</v>
      </c>
      <c r="AN65" s="82" t="str">
        <f aca="false">'Critères (modèle)'!$B58</f>
        <v>9.3</v>
      </c>
      <c r="AO65" s="82" t="str">
        <f aca="false">'Critères (modèle)'!$A56</f>
        <v>STRUCTURATION</v>
      </c>
      <c r="AP65" s="82" t="str">
        <f aca="false">P01!$H58</f>
        <v>N</v>
      </c>
      <c r="AQ65" s="82" t="str">
        <f aca="false">P02!$H58</f>
        <v>N</v>
      </c>
      <c r="AR65" s="82" t="str">
        <f aca="false">P03!$H58</f>
        <v>N</v>
      </c>
      <c r="AS65" s="82" t="str">
        <f aca="false">P04!$H58</f>
        <v>N</v>
      </c>
      <c r="AT65" s="82" t="str">
        <f aca="false">P05!$H58</f>
        <v>N</v>
      </c>
      <c r="AU65" s="82" t="str">
        <f aca="false">P06!$H58</f>
        <v>N</v>
      </c>
      <c r="AV65" s="82" t="str">
        <f aca="false">P07!$H58</f>
        <v>N</v>
      </c>
      <c r="AW65" s="82" t="str">
        <f aca="false">P08!$H58</f>
        <v>N</v>
      </c>
      <c r="AX65" s="82" t="str">
        <f aca="false">P09!$H58</f>
        <v>N</v>
      </c>
      <c r="AY65" s="82" t="str">
        <f aca="false">P10!$H58</f>
        <v>N</v>
      </c>
      <c r="AZ65" s="82" t="str">
        <f aca="false">P11!$H58</f>
        <v>N</v>
      </c>
      <c r="BA65" s="82" t="str">
        <f aca="false">P12!$H58</f>
        <v>N</v>
      </c>
      <c r="BB65" s="82" t="str">
        <f aca="false">P13!$H58</f>
        <v>N</v>
      </c>
      <c r="BC65" s="82" t="str">
        <f aca="false">P14!$H58</f>
        <v>N</v>
      </c>
      <c r="BD65" s="82" t="str">
        <f aca="false">P15!$H58</f>
        <v>N</v>
      </c>
      <c r="BE65" s="82" t="str">
        <f aca="false">P16!$H58</f>
        <v>N</v>
      </c>
      <c r="BF65" s="82" t="str">
        <f aca="false">P17!$H58</f>
        <v>N</v>
      </c>
      <c r="BG65" s="82" t="str">
        <f aca="false">P18!$H58</f>
        <v>N</v>
      </c>
      <c r="BH65" s="82" t="str">
        <f aca="false">P19!$H58</f>
        <v>N</v>
      </c>
      <c r="BI65" s="82" t="str">
        <f aca="false">P20!$H58</f>
        <v>N</v>
      </c>
      <c r="BJ65" s="82" t="str">
        <f aca="false">P21!$H58</f>
        <v>N</v>
      </c>
      <c r="BK65" s="82" t="str">
        <f aca="false">P22!$H58</f>
        <v>N</v>
      </c>
      <c r="BL65" s="82" t="str">
        <f aca="false">P23!$H58</f>
        <v>N</v>
      </c>
      <c r="BM65" s="82" t="str">
        <f aca="false">P24!$H58</f>
        <v>N</v>
      </c>
      <c r="BN65" s="82" t="str">
        <f aca="false">P25!$H58</f>
        <v>N</v>
      </c>
      <c r="BO65" s="82" t="str">
        <f aca="false">P26!$H58</f>
        <v>N</v>
      </c>
      <c r="BP65" s="82" t="str">
        <f aca="false">P27!$H58</f>
        <v>N</v>
      </c>
      <c r="BQ65" s="82" t="str">
        <f aca="false">P28!$H58</f>
        <v>N</v>
      </c>
      <c r="BR65" s="82" t="str">
        <f aca="false">P29!$H58</f>
        <v>N</v>
      </c>
      <c r="BS65" s="82" t="str">
        <f aca="false">P30!$H58</f>
        <v>N</v>
      </c>
      <c r="BT65" s="77" t="n">
        <f aca="false">COUNTIF(AP65:BS65,"D")</f>
        <v>0</v>
      </c>
    </row>
    <row r="66" customFormat="false" ht="13" hidden="false" customHeight="false" outlineLevel="0" collapsed="false">
      <c r="A66" s="81" t="n">
        <v>9</v>
      </c>
      <c r="B66" s="82" t="str">
        <f aca="false">'Critères (modèle)'!$B59</f>
        <v>9.4</v>
      </c>
      <c r="C66" s="82" t="str">
        <f aca="false">'Critères (modèle)'!$A56</f>
        <v>STRUCTURATION</v>
      </c>
      <c r="D66" s="82" t="str">
        <f aca="false">P01!$G59</f>
        <v>NT</v>
      </c>
      <c r="E66" s="82" t="str">
        <f aca="false">P02!$G59</f>
        <v>NT</v>
      </c>
      <c r="F66" s="82" t="str">
        <f aca="false">P03!$G59</f>
        <v>NT</v>
      </c>
      <c r="G66" s="82" t="str">
        <f aca="false">P04!$G59</f>
        <v>NT</v>
      </c>
      <c r="H66" s="82" t="str">
        <f aca="false">P05!$G59</f>
        <v>NT</v>
      </c>
      <c r="I66" s="82" t="str">
        <f aca="false">P06!$G59</f>
        <v>NT</v>
      </c>
      <c r="J66" s="82" t="str">
        <f aca="false">P07!$G59</f>
        <v>NT</v>
      </c>
      <c r="K66" s="82" t="str">
        <f aca="false">P08!$G59</f>
        <v>NT</v>
      </c>
      <c r="L66" s="82" t="str">
        <f aca="false">P09!$G59</f>
        <v>NT</v>
      </c>
      <c r="M66" s="82" t="str">
        <f aca="false">P10!$G59</f>
        <v>NT</v>
      </c>
      <c r="N66" s="82" t="str">
        <f aca="false">P11!$G59</f>
        <v>NT</v>
      </c>
      <c r="O66" s="82" t="str">
        <f aca="false">P12!$G59</f>
        <v>NT</v>
      </c>
      <c r="P66" s="82" t="str">
        <f aca="false">P13!$G59</f>
        <v>NT</v>
      </c>
      <c r="Q66" s="82" t="str">
        <f aca="false">P14!$G59</f>
        <v>NT</v>
      </c>
      <c r="R66" s="82" t="str">
        <f aca="false">P15!$G59</f>
        <v>NT</v>
      </c>
      <c r="S66" s="82" t="str">
        <f aca="false">P16!$G59</f>
        <v>NT</v>
      </c>
      <c r="T66" s="82" t="str">
        <f aca="false">P17!$G59</f>
        <v>NT</v>
      </c>
      <c r="U66" s="82" t="str">
        <f aca="false">P18!$G59</f>
        <v>NT</v>
      </c>
      <c r="V66" s="82" t="str">
        <f aca="false">P19!$G59</f>
        <v>NT</v>
      </c>
      <c r="W66" s="82" t="str">
        <f aca="false">P20!$G59</f>
        <v>NT</v>
      </c>
      <c r="X66" s="82" t="str">
        <f aca="false">P21!$G59</f>
        <v>NT</v>
      </c>
      <c r="Y66" s="82" t="str">
        <f aca="false">P22!$G59</f>
        <v>NT</v>
      </c>
      <c r="Z66" s="82" t="str">
        <f aca="false">P23!$G59</f>
        <v>NT</v>
      </c>
      <c r="AA66" s="82" t="str">
        <f aca="false">P24!$G59</f>
        <v>NT</v>
      </c>
      <c r="AB66" s="82" t="str">
        <f aca="false">P25!$G59</f>
        <v>NT</v>
      </c>
      <c r="AC66" s="82" t="str">
        <f aca="false">P26!$G59</f>
        <v>NT</v>
      </c>
      <c r="AD66" s="82" t="str">
        <f aca="false">P27!$G59</f>
        <v>NT</v>
      </c>
      <c r="AE66" s="82" t="str">
        <f aca="false">P28!$G59</f>
        <v>NT</v>
      </c>
      <c r="AF66" s="82" t="str">
        <f aca="false">P29!$G59</f>
        <v>NT</v>
      </c>
      <c r="AG66" s="82" t="str">
        <f aca="false">P30!$G59</f>
        <v>NT</v>
      </c>
      <c r="AH66" s="83" t="n">
        <f aca="false">COUNTIF(D66:AG66,"C")</f>
        <v>0</v>
      </c>
      <c r="AI66" s="83" t="n">
        <f aca="false">COUNTIF(D66:AG66,"NC")</f>
        <v>0</v>
      </c>
      <c r="AJ66" s="83" t="n">
        <f aca="false">COUNTIF(D66:AG66,"NA")</f>
        <v>0</v>
      </c>
      <c r="AK66" s="83" t="n">
        <f aca="false">COUNTIF(D66:AG66,"NT")</f>
        <v>30</v>
      </c>
      <c r="AL66" s="82" t="str">
        <f aca="false">IF(AI66&gt;0,"NC",IF(AH66&gt;0,"C",IF(AK66&gt;0,"NT","NA")))</f>
        <v>NT</v>
      </c>
      <c r="AM66" s="81" t="n">
        <v>9</v>
      </c>
      <c r="AN66" s="82" t="str">
        <f aca="false">'Critères (modèle)'!$B59</f>
        <v>9.4</v>
      </c>
      <c r="AO66" s="82" t="str">
        <f aca="false">'Critères (modèle)'!$A56</f>
        <v>STRUCTURATION</v>
      </c>
      <c r="AP66" s="82" t="str">
        <f aca="false">P01!$H59</f>
        <v>N</v>
      </c>
      <c r="AQ66" s="82" t="str">
        <f aca="false">P02!$H59</f>
        <v>N</v>
      </c>
      <c r="AR66" s="82" t="str">
        <f aca="false">P03!$H59</f>
        <v>N</v>
      </c>
      <c r="AS66" s="82" t="str">
        <f aca="false">P04!$H59</f>
        <v>N</v>
      </c>
      <c r="AT66" s="82" t="str">
        <f aca="false">P05!$H59</f>
        <v>N</v>
      </c>
      <c r="AU66" s="82" t="str">
        <f aca="false">P06!$H59</f>
        <v>N</v>
      </c>
      <c r="AV66" s="82" t="str">
        <f aca="false">P07!$H59</f>
        <v>N</v>
      </c>
      <c r="AW66" s="82" t="str">
        <f aca="false">P08!$H59</f>
        <v>N</v>
      </c>
      <c r="AX66" s="82" t="str">
        <f aca="false">P09!$H59</f>
        <v>N</v>
      </c>
      <c r="AY66" s="82" t="str">
        <f aca="false">P10!$H59</f>
        <v>N</v>
      </c>
      <c r="AZ66" s="82" t="str">
        <f aca="false">P11!$H59</f>
        <v>N</v>
      </c>
      <c r="BA66" s="82" t="str">
        <f aca="false">P12!$H59</f>
        <v>N</v>
      </c>
      <c r="BB66" s="82" t="str">
        <f aca="false">P13!$H59</f>
        <v>N</v>
      </c>
      <c r="BC66" s="82" t="str">
        <f aca="false">P14!$H59</f>
        <v>N</v>
      </c>
      <c r="BD66" s="82" t="str">
        <f aca="false">P15!$H59</f>
        <v>N</v>
      </c>
      <c r="BE66" s="82" t="str">
        <f aca="false">P16!$H59</f>
        <v>N</v>
      </c>
      <c r="BF66" s="82" t="str">
        <f aca="false">P17!$H59</f>
        <v>N</v>
      </c>
      <c r="BG66" s="82" t="str">
        <f aca="false">P18!$H59</f>
        <v>N</v>
      </c>
      <c r="BH66" s="82" t="str">
        <f aca="false">P19!$H59</f>
        <v>N</v>
      </c>
      <c r="BI66" s="82" t="str">
        <f aca="false">P20!$H59</f>
        <v>N</v>
      </c>
      <c r="BJ66" s="82" t="str">
        <f aca="false">P21!$H59</f>
        <v>N</v>
      </c>
      <c r="BK66" s="82" t="str">
        <f aca="false">P22!$H59</f>
        <v>N</v>
      </c>
      <c r="BL66" s="82" t="str">
        <f aca="false">P23!$H59</f>
        <v>N</v>
      </c>
      <c r="BM66" s="82" t="str">
        <f aca="false">P24!$H59</f>
        <v>N</v>
      </c>
      <c r="BN66" s="82" t="str">
        <f aca="false">P25!$H59</f>
        <v>N</v>
      </c>
      <c r="BO66" s="82" t="str">
        <f aca="false">P26!$H59</f>
        <v>N</v>
      </c>
      <c r="BP66" s="82" t="str">
        <f aca="false">P27!$H59</f>
        <v>N</v>
      </c>
      <c r="BQ66" s="82" t="str">
        <f aca="false">P28!$H59</f>
        <v>N</v>
      </c>
      <c r="BR66" s="82" t="str">
        <f aca="false">P29!$H59</f>
        <v>N</v>
      </c>
      <c r="BS66" s="82" t="str">
        <f aca="false">P30!$H59</f>
        <v>N</v>
      </c>
      <c r="BT66" s="77" t="n">
        <f aca="false">COUNTIF(AP66:BS66,"D")</f>
        <v>0</v>
      </c>
    </row>
    <row r="67" customFormat="false" ht="13" hidden="false" customHeight="false" outlineLevel="0" collapsed="false">
      <c r="A67" s="84"/>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6" t="n">
        <f aca="false">SUM(AH63:AH66)</f>
        <v>0</v>
      </c>
      <c r="AI67" s="86" t="n">
        <f aca="false">SUM(AI63:AI66)</f>
        <v>0</v>
      </c>
      <c r="AJ67" s="86" t="n">
        <f aca="false">SUM(AJ63:AJ66)</f>
        <v>0</v>
      </c>
      <c r="AK67" s="86" t="n">
        <f aca="false">SUM(AK63:AK66)</f>
        <v>120</v>
      </c>
      <c r="AL67" s="82"/>
      <c r="AM67" s="84"/>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6" t="n">
        <f aca="false">SUM(BT63:BT66)</f>
        <v>0</v>
      </c>
    </row>
    <row r="68" customFormat="false" ht="13" hidden="false" customHeight="false" outlineLevel="0" collapsed="false">
      <c r="A68" s="81" t="n">
        <v>10</v>
      </c>
      <c r="B68" s="82" t="str">
        <f aca="false">'Critères (modèle)'!$B60</f>
        <v>10.1</v>
      </c>
      <c r="C68" s="82" t="str">
        <f aca="false">'Critères (modèle)'!$A60</f>
        <v>PRÉSENTATION</v>
      </c>
      <c r="D68" s="82" t="str">
        <f aca="false">P01!$G60</f>
        <v>NT</v>
      </c>
      <c r="E68" s="82" t="str">
        <f aca="false">P02!$G60</f>
        <v>NT</v>
      </c>
      <c r="F68" s="82" t="str">
        <f aca="false">P03!$G60</f>
        <v>NT</v>
      </c>
      <c r="G68" s="82" t="str">
        <f aca="false">P04!$G60</f>
        <v>NT</v>
      </c>
      <c r="H68" s="82" t="str">
        <f aca="false">P05!$G60</f>
        <v>NT</v>
      </c>
      <c r="I68" s="82" t="str">
        <f aca="false">P06!$G60</f>
        <v>NT</v>
      </c>
      <c r="J68" s="82" t="str">
        <f aca="false">P07!$G60</f>
        <v>NT</v>
      </c>
      <c r="K68" s="82" t="str">
        <f aca="false">P08!$G60</f>
        <v>NT</v>
      </c>
      <c r="L68" s="82" t="str">
        <f aca="false">P09!$G60</f>
        <v>NT</v>
      </c>
      <c r="M68" s="82" t="str">
        <f aca="false">P10!$G60</f>
        <v>NT</v>
      </c>
      <c r="N68" s="82" t="str">
        <f aca="false">P11!$G60</f>
        <v>NT</v>
      </c>
      <c r="O68" s="82" t="str">
        <f aca="false">P12!$G60</f>
        <v>NT</v>
      </c>
      <c r="P68" s="82" t="str">
        <f aca="false">P13!$G60</f>
        <v>NT</v>
      </c>
      <c r="Q68" s="82" t="str">
        <f aca="false">P14!$G60</f>
        <v>NT</v>
      </c>
      <c r="R68" s="82" t="str">
        <f aca="false">P15!$G60</f>
        <v>NT</v>
      </c>
      <c r="S68" s="82" t="str">
        <f aca="false">P16!$G60</f>
        <v>NT</v>
      </c>
      <c r="T68" s="82" t="str">
        <f aca="false">P17!$G60</f>
        <v>NT</v>
      </c>
      <c r="U68" s="82" t="str">
        <f aca="false">P18!$G60</f>
        <v>NT</v>
      </c>
      <c r="V68" s="82" t="str">
        <f aca="false">P19!$G60</f>
        <v>NT</v>
      </c>
      <c r="W68" s="82" t="str">
        <f aca="false">P20!$G60</f>
        <v>NT</v>
      </c>
      <c r="X68" s="82" t="str">
        <f aca="false">P21!$G60</f>
        <v>NT</v>
      </c>
      <c r="Y68" s="82" t="str">
        <f aca="false">P22!$G60</f>
        <v>NT</v>
      </c>
      <c r="Z68" s="82" t="str">
        <f aca="false">P23!$G60</f>
        <v>NT</v>
      </c>
      <c r="AA68" s="82" t="str">
        <f aca="false">P24!$G60</f>
        <v>NT</v>
      </c>
      <c r="AB68" s="82" t="str">
        <f aca="false">P25!$G60</f>
        <v>NT</v>
      </c>
      <c r="AC68" s="82" t="str">
        <f aca="false">P26!$G60</f>
        <v>NT</v>
      </c>
      <c r="AD68" s="82" t="str">
        <f aca="false">P27!$G60</f>
        <v>NT</v>
      </c>
      <c r="AE68" s="82" t="str">
        <f aca="false">P28!$G60</f>
        <v>NT</v>
      </c>
      <c r="AF68" s="82" t="str">
        <f aca="false">P29!$G60</f>
        <v>NT</v>
      </c>
      <c r="AG68" s="82" t="str">
        <f aca="false">P30!$G60</f>
        <v>NT</v>
      </c>
      <c r="AH68" s="83" t="n">
        <f aca="false">COUNTIF(D68:AG68,"C")</f>
        <v>0</v>
      </c>
      <c r="AI68" s="83" t="n">
        <f aca="false">COUNTIF(D68:AG68,"NC")</f>
        <v>0</v>
      </c>
      <c r="AJ68" s="83" t="n">
        <f aca="false">COUNTIF(D68:AG68,"NA")</f>
        <v>0</v>
      </c>
      <c r="AK68" s="83" t="n">
        <f aca="false">COUNTIF(D68:AG68,"NT")</f>
        <v>30</v>
      </c>
      <c r="AL68" s="82" t="str">
        <f aca="false">IF(AI68&gt;0,"NC",IF(AH68&gt;0,"C",IF(AK68&gt;0,"NT","NA")))</f>
        <v>NT</v>
      </c>
      <c r="AM68" s="81" t="n">
        <v>10</v>
      </c>
      <c r="AN68" s="82" t="str">
        <f aca="false">'Critères (modèle)'!$B60</f>
        <v>10.1</v>
      </c>
      <c r="AO68" s="82" t="str">
        <f aca="false">'Critères (modèle)'!$A60</f>
        <v>PRÉSENTATION</v>
      </c>
      <c r="AP68" s="82" t="str">
        <f aca="false">P01!$H60</f>
        <v>N</v>
      </c>
      <c r="AQ68" s="82" t="str">
        <f aca="false">P02!$H60</f>
        <v>N</v>
      </c>
      <c r="AR68" s="82" t="str">
        <f aca="false">P03!$H60</f>
        <v>N</v>
      </c>
      <c r="AS68" s="82" t="str">
        <f aca="false">P04!$H60</f>
        <v>N</v>
      </c>
      <c r="AT68" s="82" t="str">
        <f aca="false">P05!$H60</f>
        <v>N</v>
      </c>
      <c r="AU68" s="82" t="str">
        <f aca="false">P06!$H60</f>
        <v>N</v>
      </c>
      <c r="AV68" s="82" t="str">
        <f aca="false">P07!$H60</f>
        <v>N</v>
      </c>
      <c r="AW68" s="82" t="str">
        <f aca="false">P08!$H60</f>
        <v>N</v>
      </c>
      <c r="AX68" s="82" t="str">
        <f aca="false">P09!$H60</f>
        <v>N</v>
      </c>
      <c r="AY68" s="82" t="str">
        <f aca="false">P10!$H60</f>
        <v>N</v>
      </c>
      <c r="AZ68" s="82" t="str">
        <f aca="false">P11!$H60</f>
        <v>N</v>
      </c>
      <c r="BA68" s="82" t="str">
        <f aca="false">P12!$H60</f>
        <v>N</v>
      </c>
      <c r="BB68" s="82" t="str">
        <f aca="false">P13!$H60</f>
        <v>N</v>
      </c>
      <c r="BC68" s="82" t="str">
        <f aca="false">P14!$H60</f>
        <v>N</v>
      </c>
      <c r="BD68" s="82" t="str">
        <f aca="false">P15!$H60</f>
        <v>N</v>
      </c>
      <c r="BE68" s="82" t="str">
        <f aca="false">P16!$H60</f>
        <v>N</v>
      </c>
      <c r="BF68" s="82" t="str">
        <f aca="false">P17!$H60</f>
        <v>N</v>
      </c>
      <c r="BG68" s="82" t="str">
        <f aca="false">P18!$H60</f>
        <v>N</v>
      </c>
      <c r="BH68" s="82" t="str">
        <f aca="false">P19!$H60</f>
        <v>N</v>
      </c>
      <c r="BI68" s="82" t="str">
        <f aca="false">P20!$H60</f>
        <v>N</v>
      </c>
      <c r="BJ68" s="82" t="str">
        <f aca="false">P21!$H60</f>
        <v>N</v>
      </c>
      <c r="BK68" s="82" t="str">
        <f aca="false">P22!$H60</f>
        <v>N</v>
      </c>
      <c r="BL68" s="82" t="str">
        <f aca="false">P23!$H60</f>
        <v>N</v>
      </c>
      <c r="BM68" s="82" t="str">
        <f aca="false">P24!$H60</f>
        <v>N</v>
      </c>
      <c r="BN68" s="82" t="str">
        <f aca="false">P25!$H60</f>
        <v>N</v>
      </c>
      <c r="BO68" s="82" t="str">
        <f aca="false">P26!$H60</f>
        <v>N</v>
      </c>
      <c r="BP68" s="82" t="str">
        <f aca="false">P27!$H60</f>
        <v>N</v>
      </c>
      <c r="BQ68" s="82" t="str">
        <f aca="false">P28!$H60</f>
        <v>N</v>
      </c>
      <c r="BR68" s="82" t="str">
        <f aca="false">P29!$H60</f>
        <v>N</v>
      </c>
      <c r="BS68" s="82" t="str">
        <f aca="false">P30!$H60</f>
        <v>N</v>
      </c>
      <c r="BT68" s="77" t="n">
        <f aca="false">COUNTIF(AP68:BS68,"D")</f>
        <v>0</v>
      </c>
    </row>
    <row r="69" customFormat="false" ht="13" hidden="false" customHeight="false" outlineLevel="0" collapsed="false">
      <c r="A69" s="81" t="n">
        <v>10</v>
      </c>
      <c r="B69" s="82" t="str">
        <f aca="false">'Critères (modèle)'!$B61</f>
        <v>10.2</v>
      </c>
      <c r="C69" s="82" t="str">
        <f aca="false">'Critères (modèle)'!$A60</f>
        <v>PRÉSENTATION</v>
      </c>
      <c r="D69" s="82" t="str">
        <f aca="false">P01!$G61</f>
        <v>NT</v>
      </c>
      <c r="E69" s="82" t="str">
        <f aca="false">P02!$G61</f>
        <v>NT</v>
      </c>
      <c r="F69" s="82" t="str">
        <f aca="false">P03!$G61</f>
        <v>NT</v>
      </c>
      <c r="G69" s="82" t="str">
        <f aca="false">P04!$G61</f>
        <v>NT</v>
      </c>
      <c r="H69" s="82" t="str">
        <f aca="false">P05!$G61</f>
        <v>NT</v>
      </c>
      <c r="I69" s="82" t="str">
        <f aca="false">P06!$G61</f>
        <v>NT</v>
      </c>
      <c r="J69" s="82" t="str">
        <f aca="false">P07!$G61</f>
        <v>NT</v>
      </c>
      <c r="K69" s="82" t="str">
        <f aca="false">P08!$G61</f>
        <v>NT</v>
      </c>
      <c r="L69" s="82" t="str">
        <f aca="false">P09!$G61</f>
        <v>NT</v>
      </c>
      <c r="M69" s="82" t="str">
        <f aca="false">P10!$G61</f>
        <v>NT</v>
      </c>
      <c r="N69" s="82" t="str">
        <f aca="false">P11!$G61</f>
        <v>NT</v>
      </c>
      <c r="O69" s="82" t="str">
        <f aca="false">P12!$G61</f>
        <v>NT</v>
      </c>
      <c r="P69" s="82" t="str">
        <f aca="false">P13!$G61</f>
        <v>NT</v>
      </c>
      <c r="Q69" s="82" t="str">
        <f aca="false">P14!$G61</f>
        <v>NT</v>
      </c>
      <c r="R69" s="82" t="str">
        <f aca="false">P15!$G61</f>
        <v>NT</v>
      </c>
      <c r="S69" s="82" t="str">
        <f aca="false">P16!$G61</f>
        <v>NT</v>
      </c>
      <c r="T69" s="82" t="str">
        <f aca="false">P17!$G61</f>
        <v>NT</v>
      </c>
      <c r="U69" s="82" t="str">
        <f aca="false">P18!$G61</f>
        <v>NT</v>
      </c>
      <c r="V69" s="82" t="str">
        <f aca="false">P19!$G61</f>
        <v>NT</v>
      </c>
      <c r="W69" s="82" t="str">
        <f aca="false">P20!$G61</f>
        <v>NT</v>
      </c>
      <c r="X69" s="82" t="str">
        <f aca="false">P21!$G61</f>
        <v>NT</v>
      </c>
      <c r="Y69" s="82" t="str">
        <f aca="false">P22!$G61</f>
        <v>NT</v>
      </c>
      <c r="Z69" s="82" t="str">
        <f aca="false">P23!$G61</f>
        <v>NT</v>
      </c>
      <c r="AA69" s="82" t="str">
        <f aca="false">P24!$G61</f>
        <v>NT</v>
      </c>
      <c r="AB69" s="82" t="str">
        <f aca="false">P25!$G61</f>
        <v>NT</v>
      </c>
      <c r="AC69" s="82" t="str">
        <f aca="false">P26!$G61</f>
        <v>NT</v>
      </c>
      <c r="AD69" s="82" t="str">
        <f aca="false">P27!$G61</f>
        <v>NT</v>
      </c>
      <c r="AE69" s="82" t="str">
        <f aca="false">P28!$G61</f>
        <v>NT</v>
      </c>
      <c r="AF69" s="82" t="str">
        <f aca="false">P29!$G61</f>
        <v>NT</v>
      </c>
      <c r="AG69" s="82" t="str">
        <f aca="false">P30!$G61</f>
        <v>NT</v>
      </c>
      <c r="AH69" s="83" t="n">
        <f aca="false">COUNTIF(D69:AG69,"C")</f>
        <v>0</v>
      </c>
      <c r="AI69" s="83" t="n">
        <f aca="false">COUNTIF(D69:AG69,"NC")</f>
        <v>0</v>
      </c>
      <c r="AJ69" s="83" t="n">
        <f aca="false">COUNTIF(D69:AG69,"NA")</f>
        <v>0</v>
      </c>
      <c r="AK69" s="83" t="n">
        <f aca="false">COUNTIF(D69:AG69,"NT")</f>
        <v>30</v>
      </c>
      <c r="AL69" s="82" t="str">
        <f aca="false">IF(AI69&gt;0,"NC",IF(AH69&gt;0,"C",IF(AK69&gt;0,"NT","NA")))</f>
        <v>NT</v>
      </c>
      <c r="AM69" s="81" t="n">
        <v>10</v>
      </c>
      <c r="AN69" s="82" t="str">
        <f aca="false">'Critères (modèle)'!$B61</f>
        <v>10.2</v>
      </c>
      <c r="AO69" s="82" t="str">
        <f aca="false">'Critères (modèle)'!$A60</f>
        <v>PRÉSENTATION</v>
      </c>
      <c r="AP69" s="82" t="str">
        <f aca="false">P01!$H61</f>
        <v>N</v>
      </c>
      <c r="AQ69" s="82" t="str">
        <f aca="false">P02!$H61</f>
        <v>N</v>
      </c>
      <c r="AR69" s="82" t="str">
        <f aca="false">P03!$H61</f>
        <v>N</v>
      </c>
      <c r="AS69" s="82" t="str">
        <f aca="false">P04!$H61</f>
        <v>N</v>
      </c>
      <c r="AT69" s="82" t="str">
        <f aca="false">P05!$H61</f>
        <v>N</v>
      </c>
      <c r="AU69" s="82" t="str">
        <f aca="false">P06!$H61</f>
        <v>N</v>
      </c>
      <c r="AV69" s="82" t="str">
        <f aca="false">P07!$H61</f>
        <v>N</v>
      </c>
      <c r="AW69" s="82" t="str">
        <f aca="false">P08!$H61</f>
        <v>N</v>
      </c>
      <c r="AX69" s="82" t="str">
        <f aca="false">P09!$H61</f>
        <v>N</v>
      </c>
      <c r="AY69" s="82" t="str">
        <f aca="false">P10!$H61</f>
        <v>N</v>
      </c>
      <c r="AZ69" s="82" t="str">
        <f aca="false">P11!$H61</f>
        <v>N</v>
      </c>
      <c r="BA69" s="82" t="str">
        <f aca="false">P12!$H61</f>
        <v>N</v>
      </c>
      <c r="BB69" s="82" t="str">
        <f aca="false">P13!$H61</f>
        <v>N</v>
      </c>
      <c r="BC69" s="82" t="str">
        <f aca="false">P14!$H61</f>
        <v>N</v>
      </c>
      <c r="BD69" s="82" t="str">
        <f aca="false">P15!$H61</f>
        <v>N</v>
      </c>
      <c r="BE69" s="82" t="str">
        <f aca="false">P16!$H61</f>
        <v>N</v>
      </c>
      <c r="BF69" s="82" t="str">
        <f aca="false">P17!$H61</f>
        <v>N</v>
      </c>
      <c r="BG69" s="82" t="str">
        <f aca="false">P18!$H61</f>
        <v>N</v>
      </c>
      <c r="BH69" s="82" t="str">
        <f aca="false">P19!$H61</f>
        <v>N</v>
      </c>
      <c r="BI69" s="82" t="str">
        <f aca="false">P20!$H61</f>
        <v>N</v>
      </c>
      <c r="BJ69" s="82" t="str">
        <f aca="false">P21!$H61</f>
        <v>N</v>
      </c>
      <c r="BK69" s="82" t="str">
        <f aca="false">P22!$H61</f>
        <v>N</v>
      </c>
      <c r="BL69" s="82" t="str">
        <f aca="false">P23!$H61</f>
        <v>N</v>
      </c>
      <c r="BM69" s="82" t="str">
        <f aca="false">P24!$H61</f>
        <v>N</v>
      </c>
      <c r="BN69" s="82" t="str">
        <f aca="false">P25!$H61</f>
        <v>N</v>
      </c>
      <c r="BO69" s="82" t="str">
        <f aca="false">P26!$H61</f>
        <v>N</v>
      </c>
      <c r="BP69" s="82" t="str">
        <f aca="false">P27!$H61</f>
        <v>N</v>
      </c>
      <c r="BQ69" s="82" t="str">
        <f aca="false">P28!$H61</f>
        <v>N</v>
      </c>
      <c r="BR69" s="82" t="str">
        <f aca="false">P29!$H61</f>
        <v>N</v>
      </c>
      <c r="BS69" s="82" t="str">
        <f aca="false">P30!$H61</f>
        <v>N</v>
      </c>
      <c r="BT69" s="77" t="n">
        <f aca="false">COUNTIF(AP69:BS69,"D")</f>
        <v>0</v>
      </c>
    </row>
    <row r="70" customFormat="false" ht="13" hidden="false" customHeight="false" outlineLevel="0" collapsed="false">
      <c r="A70" s="81" t="n">
        <v>10</v>
      </c>
      <c r="B70" s="82" t="str">
        <f aca="false">'Critères (modèle)'!$B62</f>
        <v>10.3</v>
      </c>
      <c r="C70" s="82" t="str">
        <f aca="false">'Critères (modèle)'!$A60</f>
        <v>PRÉSENTATION</v>
      </c>
      <c r="D70" s="82" t="str">
        <f aca="false">P01!$G62</f>
        <v>NT</v>
      </c>
      <c r="E70" s="82" t="str">
        <f aca="false">P02!$G62</f>
        <v>NT</v>
      </c>
      <c r="F70" s="82" t="str">
        <f aca="false">P03!$G62</f>
        <v>NT</v>
      </c>
      <c r="G70" s="82" t="str">
        <f aca="false">P04!$G62</f>
        <v>NT</v>
      </c>
      <c r="H70" s="82" t="str">
        <f aca="false">P05!$G62</f>
        <v>NT</v>
      </c>
      <c r="I70" s="82" t="str">
        <f aca="false">P06!$G62</f>
        <v>NT</v>
      </c>
      <c r="J70" s="82" t="str">
        <f aca="false">P07!$G62</f>
        <v>NT</v>
      </c>
      <c r="K70" s="82" t="str">
        <f aca="false">P08!$G62</f>
        <v>NT</v>
      </c>
      <c r="L70" s="82" t="str">
        <f aca="false">P09!$G62</f>
        <v>NT</v>
      </c>
      <c r="M70" s="82" t="str">
        <f aca="false">P10!$G62</f>
        <v>NT</v>
      </c>
      <c r="N70" s="82" t="str">
        <f aca="false">P11!$G62</f>
        <v>NT</v>
      </c>
      <c r="O70" s="82" t="str">
        <f aca="false">P12!$G62</f>
        <v>NT</v>
      </c>
      <c r="P70" s="82" t="str">
        <f aca="false">P13!$G62</f>
        <v>NT</v>
      </c>
      <c r="Q70" s="82" t="str">
        <f aca="false">P14!$G62</f>
        <v>NT</v>
      </c>
      <c r="R70" s="82" t="str">
        <f aca="false">P15!$G62</f>
        <v>NT</v>
      </c>
      <c r="S70" s="82" t="str">
        <f aca="false">P16!$G62</f>
        <v>NT</v>
      </c>
      <c r="T70" s="82" t="str">
        <f aca="false">P17!$G62</f>
        <v>NT</v>
      </c>
      <c r="U70" s="82" t="str">
        <f aca="false">P18!$G62</f>
        <v>NT</v>
      </c>
      <c r="V70" s="82" t="str">
        <f aca="false">P19!$G62</f>
        <v>NT</v>
      </c>
      <c r="W70" s="82" t="str">
        <f aca="false">P20!$G62</f>
        <v>NT</v>
      </c>
      <c r="X70" s="82" t="str">
        <f aca="false">P21!$G62</f>
        <v>NT</v>
      </c>
      <c r="Y70" s="82" t="str">
        <f aca="false">P22!$G62</f>
        <v>NT</v>
      </c>
      <c r="Z70" s="82" t="str">
        <f aca="false">P23!$G62</f>
        <v>NT</v>
      </c>
      <c r="AA70" s="82" t="str">
        <f aca="false">P24!$G62</f>
        <v>NT</v>
      </c>
      <c r="AB70" s="82" t="str">
        <f aca="false">P25!$G62</f>
        <v>NT</v>
      </c>
      <c r="AC70" s="82" t="str">
        <f aca="false">P26!$G62</f>
        <v>NT</v>
      </c>
      <c r="AD70" s="82" t="str">
        <f aca="false">P27!$G62</f>
        <v>NT</v>
      </c>
      <c r="AE70" s="82" t="str">
        <f aca="false">P28!$G62</f>
        <v>NT</v>
      </c>
      <c r="AF70" s="82" t="str">
        <f aca="false">P29!$G62</f>
        <v>NT</v>
      </c>
      <c r="AG70" s="82" t="str">
        <f aca="false">P30!$G62</f>
        <v>NT</v>
      </c>
      <c r="AH70" s="83" t="n">
        <f aca="false">COUNTIF(D70:AG70,"C")</f>
        <v>0</v>
      </c>
      <c r="AI70" s="83" t="n">
        <f aca="false">COUNTIF(D70:AG70,"NC")</f>
        <v>0</v>
      </c>
      <c r="AJ70" s="83" t="n">
        <f aca="false">COUNTIF(D70:AG70,"NA")</f>
        <v>0</v>
      </c>
      <c r="AK70" s="83" t="n">
        <f aca="false">COUNTIF(D70:AG70,"NT")</f>
        <v>30</v>
      </c>
      <c r="AL70" s="82" t="str">
        <f aca="false">IF(AI70&gt;0,"NC",IF(AH70&gt;0,"C",IF(AK70&gt;0,"NT","NA")))</f>
        <v>NT</v>
      </c>
      <c r="AM70" s="81" t="n">
        <v>10</v>
      </c>
      <c r="AN70" s="82" t="str">
        <f aca="false">'Critères (modèle)'!$B62</f>
        <v>10.3</v>
      </c>
      <c r="AO70" s="82" t="str">
        <f aca="false">'Critères (modèle)'!$A60</f>
        <v>PRÉSENTATION</v>
      </c>
      <c r="AP70" s="82" t="str">
        <f aca="false">P01!$H62</f>
        <v>N</v>
      </c>
      <c r="AQ70" s="82" t="str">
        <f aca="false">P02!$H62</f>
        <v>N</v>
      </c>
      <c r="AR70" s="82" t="str">
        <f aca="false">P03!$H62</f>
        <v>N</v>
      </c>
      <c r="AS70" s="82" t="str">
        <f aca="false">P04!$H62</f>
        <v>N</v>
      </c>
      <c r="AT70" s="82" t="str">
        <f aca="false">P05!$H62</f>
        <v>N</v>
      </c>
      <c r="AU70" s="82" t="str">
        <f aca="false">P06!$H62</f>
        <v>N</v>
      </c>
      <c r="AV70" s="82" t="str">
        <f aca="false">P07!$H62</f>
        <v>N</v>
      </c>
      <c r="AW70" s="82" t="str">
        <f aca="false">P08!$H62</f>
        <v>N</v>
      </c>
      <c r="AX70" s="82" t="str">
        <f aca="false">P09!$H62</f>
        <v>N</v>
      </c>
      <c r="AY70" s="82" t="str">
        <f aca="false">P10!$H62</f>
        <v>N</v>
      </c>
      <c r="AZ70" s="82" t="str">
        <f aca="false">P11!$H62</f>
        <v>N</v>
      </c>
      <c r="BA70" s="82" t="str">
        <f aca="false">P12!$H62</f>
        <v>N</v>
      </c>
      <c r="BB70" s="82" t="str">
        <f aca="false">P13!$H62</f>
        <v>N</v>
      </c>
      <c r="BC70" s="82" t="str">
        <f aca="false">P14!$H62</f>
        <v>N</v>
      </c>
      <c r="BD70" s="82" t="str">
        <f aca="false">P15!$H62</f>
        <v>N</v>
      </c>
      <c r="BE70" s="82" t="str">
        <f aca="false">P16!$H62</f>
        <v>N</v>
      </c>
      <c r="BF70" s="82" t="str">
        <f aca="false">P17!$H62</f>
        <v>N</v>
      </c>
      <c r="BG70" s="82" t="str">
        <f aca="false">P18!$H62</f>
        <v>N</v>
      </c>
      <c r="BH70" s="82" t="str">
        <f aca="false">P19!$H62</f>
        <v>N</v>
      </c>
      <c r="BI70" s="82" t="str">
        <f aca="false">P20!$H62</f>
        <v>N</v>
      </c>
      <c r="BJ70" s="82" t="str">
        <f aca="false">P21!$H62</f>
        <v>N</v>
      </c>
      <c r="BK70" s="82" t="str">
        <f aca="false">P22!$H62</f>
        <v>N</v>
      </c>
      <c r="BL70" s="82" t="str">
        <f aca="false">P23!$H62</f>
        <v>N</v>
      </c>
      <c r="BM70" s="82" t="str">
        <f aca="false">P24!$H62</f>
        <v>N</v>
      </c>
      <c r="BN70" s="82" t="str">
        <f aca="false">P25!$H62</f>
        <v>N</v>
      </c>
      <c r="BO70" s="82" t="str">
        <f aca="false">P26!$H62</f>
        <v>N</v>
      </c>
      <c r="BP70" s="82" t="str">
        <f aca="false">P27!$H62</f>
        <v>N</v>
      </c>
      <c r="BQ70" s="82" t="str">
        <f aca="false">P28!$H62</f>
        <v>N</v>
      </c>
      <c r="BR70" s="82" t="str">
        <f aca="false">P29!$H62</f>
        <v>N</v>
      </c>
      <c r="BS70" s="82" t="str">
        <f aca="false">P30!$H62</f>
        <v>N</v>
      </c>
      <c r="BT70" s="77" t="n">
        <f aca="false">COUNTIF(AP70:BS70,"D")</f>
        <v>0</v>
      </c>
    </row>
    <row r="71" customFormat="false" ht="13" hidden="false" customHeight="false" outlineLevel="0" collapsed="false">
      <c r="A71" s="81" t="n">
        <v>10</v>
      </c>
      <c r="B71" s="82" t="str">
        <f aca="false">'Critères (modèle)'!$B63</f>
        <v>10.4</v>
      </c>
      <c r="C71" s="82" t="str">
        <f aca="false">'Critères (modèle)'!$A60</f>
        <v>PRÉSENTATION</v>
      </c>
      <c r="D71" s="82" t="str">
        <f aca="false">P01!$G63</f>
        <v>NT</v>
      </c>
      <c r="E71" s="82" t="str">
        <f aca="false">P02!$G63</f>
        <v>NT</v>
      </c>
      <c r="F71" s="82" t="str">
        <f aca="false">P03!$G63</f>
        <v>NT</v>
      </c>
      <c r="G71" s="82" t="str">
        <f aca="false">P04!$G63</f>
        <v>NT</v>
      </c>
      <c r="H71" s="82" t="str">
        <f aca="false">P05!$G63</f>
        <v>NT</v>
      </c>
      <c r="I71" s="82" t="str">
        <f aca="false">P06!$G63</f>
        <v>NT</v>
      </c>
      <c r="J71" s="82" t="str">
        <f aca="false">P07!$G63</f>
        <v>NT</v>
      </c>
      <c r="K71" s="82" t="str">
        <f aca="false">P08!$G63</f>
        <v>NT</v>
      </c>
      <c r="L71" s="82" t="str">
        <f aca="false">P09!$G63</f>
        <v>NT</v>
      </c>
      <c r="M71" s="82" t="str">
        <f aca="false">P10!$G63</f>
        <v>NT</v>
      </c>
      <c r="N71" s="82" t="str">
        <f aca="false">P11!$G63</f>
        <v>NT</v>
      </c>
      <c r="O71" s="82" t="str">
        <f aca="false">P12!$G63</f>
        <v>NT</v>
      </c>
      <c r="P71" s="82" t="str">
        <f aca="false">P13!$G63</f>
        <v>NT</v>
      </c>
      <c r="Q71" s="82" t="str">
        <f aca="false">P14!$G63</f>
        <v>NT</v>
      </c>
      <c r="R71" s="82" t="str">
        <f aca="false">P15!$G63</f>
        <v>NT</v>
      </c>
      <c r="S71" s="82" t="str">
        <f aca="false">P16!$G63</f>
        <v>NT</v>
      </c>
      <c r="T71" s="82" t="str">
        <f aca="false">P17!$G63</f>
        <v>NT</v>
      </c>
      <c r="U71" s="82" t="str">
        <f aca="false">P18!$G63</f>
        <v>NT</v>
      </c>
      <c r="V71" s="82" t="str">
        <f aca="false">P19!$G63</f>
        <v>NT</v>
      </c>
      <c r="W71" s="82" t="str">
        <f aca="false">P20!$G63</f>
        <v>NT</v>
      </c>
      <c r="X71" s="82" t="str">
        <f aca="false">P21!$G63</f>
        <v>NT</v>
      </c>
      <c r="Y71" s="82" t="str">
        <f aca="false">P22!$G63</f>
        <v>NT</v>
      </c>
      <c r="Z71" s="82" t="str">
        <f aca="false">P23!$G63</f>
        <v>NT</v>
      </c>
      <c r="AA71" s="82" t="str">
        <f aca="false">P24!$G63</f>
        <v>NT</v>
      </c>
      <c r="AB71" s="82" t="str">
        <f aca="false">P25!$G63</f>
        <v>NT</v>
      </c>
      <c r="AC71" s="82" t="str">
        <f aca="false">P26!$G63</f>
        <v>NT</v>
      </c>
      <c r="AD71" s="82" t="str">
        <f aca="false">P27!$G63</f>
        <v>NT</v>
      </c>
      <c r="AE71" s="82" t="str">
        <f aca="false">P28!$G63</f>
        <v>NT</v>
      </c>
      <c r="AF71" s="82" t="str">
        <f aca="false">P29!$G63</f>
        <v>NT</v>
      </c>
      <c r="AG71" s="82" t="str">
        <f aca="false">P30!$G63</f>
        <v>NT</v>
      </c>
      <c r="AH71" s="83" t="n">
        <f aca="false">COUNTIF(D71:AG71,"C")</f>
        <v>0</v>
      </c>
      <c r="AI71" s="83" t="n">
        <f aca="false">COUNTIF(D71:AG71,"NC")</f>
        <v>0</v>
      </c>
      <c r="AJ71" s="83" t="n">
        <f aca="false">COUNTIF(D71:AG71,"NA")</f>
        <v>0</v>
      </c>
      <c r="AK71" s="83" t="n">
        <f aca="false">COUNTIF(D71:AG71,"NT")</f>
        <v>30</v>
      </c>
      <c r="AL71" s="82" t="str">
        <f aca="false">IF(AI71&gt;0,"NC",IF(AH71&gt;0,"C",IF(AK71&gt;0,"NT","NA")))</f>
        <v>NT</v>
      </c>
      <c r="AM71" s="81" t="n">
        <v>10</v>
      </c>
      <c r="AN71" s="82" t="str">
        <f aca="false">'Critères (modèle)'!$B63</f>
        <v>10.4</v>
      </c>
      <c r="AO71" s="82" t="str">
        <f aca="false">'Critères (modèle)'!$A60</f>
        <v>PRÉSENTATION</v>
      </c>
      <c r="AP71" s="82" t="str">
        <f aca="false">P01!$H63</f>
        <v>N</v>
      </c>
      <c r="AQ71" s="82" t="str">
        <f aca="false">P02!$H63</f>
        <v>N</v>
      </c>
      <c r="AR71" s="82" t="str">
        <f aca="false">P03!$H63</f>
        <v>N</v>
      </c>
      <c r="AS71" s="82" t="str">
        <f aca="false">P04!$H63</f>
        <v>N</v>
      </c>
      <c r="AT71" s="82" t="str">
        <f aca="false">P05!$H63</f>
        <v>N</v>
      </c>
      <c r="AU71" s="82" t="str">
        <f aca="false">P06!$H63</f>
        <v>N</v>
      </c>
      <c r="AV71" s="82" t="str">
        <f aca="false">P07!$H63</f>
        <v>N</v>
      </c>
      <c r="AW71" s="82" t="str">
        <f aca="false">P08!$H63</f>
        <v>N</v>
      </c>
      <c r="AX71" s="82" t="str">
        <f aca="false">P09!$H63</f>
        <v>N</v>
      </c>
      <c r="AY71" s="82" t="str">
        <f aca="false">P10!$H63</f>
        <v>N</v>
      </c>
      <c r="AZ71" s="82" t="str">
        <f aca="false">P11!$H63</f>
        <v>N</v>
      </c>
      <c r="BA71" s="82" t="str">
        <f aca="false">P12!$H63</f>
        <v>N</v>
      </c>
      <c r="BB71" s="82" t="str">
        <f aca="false">P13!$H63</f>
        <v>N</v>
      </c>
      <c r="BC71" s="82" t="str">
        <f aca="false">P14!$H63</f>
        <v>N</v>
      </c>
      <c r="BD71" s="82" t="str">
        <f aca="false">P15!$H63</f>
        <v>N</v>
      </c>
      <c r="BE71" s="82" t="str">
        <f aca="false">P16!$H63</f>
        <v>N</v>
      </c>
      <c r="BF71" s="82" t="str">
        <f aca="false">P17!$H63</f>
        <v>N</v>
      </c>
      <c r="BG71" s="82" t="str">
        <f aca="false">P18!$H63</f>
        <v>N</v>
      </c>
      <c r="BH71" s="82" t="str">
        <f aca="false">P19!$H63</f>
        <v>N</v>
      </c>
      <c r="BI71" s="82" t="str">
        <f aca="false">P20!$H63</f>
        <v>N</v>
      </c>
      <c r="BJ71" s="82" t="str">
        <f aca="false">P21!$H63</f>
        <v>N</v>
      </c>
      <c r="BK71" s="82" t="str">
        <f aca="false">P22!$H63</f>
        <v>N</v>
      </c>
      <c r="BL71" s="82" t="str">
        <f aca="false">P23!$H63</f>
        <v>N</v>
      </c>
      <c r="BM71" s="82" t="str">
        <f aca="false">P24!$H63</f>
        <v>N</v>
      </c>
      <c r="BN71" s="82" t="str">
        <f aca="false">P25!$H63</f>
        <v>N</v>
      </c>
      <c r="BO71" s="82" t="str">
        <f aca="false">P26!$H63</f>
        <v>N</v>
      </c>
      <c r="BP71" s="82" t="str">
        <f aca="false">P27!$H63</f>
        <v>N</v>
      </c>
      <c r="BQ71" s="82" t="str">
        <f aca="false">P28!$H63</f>
        <v>N</v>
      </c>
      <c r="BR71" s="82" t="str">
        <f aca="false">P29!$H63</f>
        <v>N</v>
      </c>
      <c r="BS71" s="82" t="str">
        <f aca="false">P30!$H63</f>
        <v>N</v>
      </c>
      <c r="BT71" s="77" t="n">
        <f aca="false">COUNTIF(AP71:BS71,"D")</f>
        <v>0</v>
      </c>
    </row>
    <row r="72" customFormat="false" ht="13" hidden="false" customHeight="false" outlineLevel="0" collapsed="false">
      <c r="A72" s="81" t="n">
        <v>10</v>
      </c>
      <c r="B72" s="82" t="str">
        <f aca="false">'Critères (modèle)'!$B64</f>
        <v>10.5</v>
      </c>
      <c r="C72" s="82" t="str">
        <f aca="false">'Critères (modèle)'!$A60</f>
        <v>PRÉSENTATION</v>
      </c>
      <c r="D72" s="82" t="str">
        <f aca="false">P01!$G64</f>
        <v>NT</v>
      </c>
      <c r="E72" s="82" t="str">
        <f aca="false">P02!$G64</f>
        <v>NT</v>
      </c>
      <c r="F72" s="82" t="str">
        <f aca="false">P03!$G64</f>
        <v>NT</v>
      </c>
      <c r="G72" s="82" t="str">
        <f aca="false">P04!$G64</f>
        <v>NT</v>
      </c>
      <c r="H72" s="82" t="str">
        <f aca="false">P05!$G64</f>
        <v>NT</v>
      </c>
      <c r="I72" s="82" t="str">
        <f aca="false">P06!$G64</f>
        <v>NT</v>
      </c>
      <c r="J72" s="82" t="str">
        <f aca="false">P07!$G64</f>
        <v>NT</v>
      </c>
      <c r="K72" s="82" t="str">
        <f aca="false">P08!$G64</f>
        <v>NT</v>
      </c>
      <c r="L72" s="82" t="str">
        <f aca="false">P09!$G64</f>
        <v>NT</v>
      </c>
      <c r="M72" s="82" t="str">
        <f aca="false">P10!$G64</f>
        <v>NT</v>
      </c>
      <c r="N72" s="82" t="str">
        <f aca="false">P11!$G64</f>
        <v>NT</v>
      </c>
      <c r="O72" s="82" t="str">
        <f aca="false">P12!$G64</f>
        <v>NT</v>
      </c>
      <c r="P72" s="82" t="str">
        <f aca="false">P13!$G64</f>
        <v>NT</v>
      </c>
      <c r="Q72" s="82" t="str">
        <f aca="false">P14!$G64</f>
        <v>NT</v>
      </c>
      <c r="R72" s="82" t="str">
        <f aca="false">P15!$G64</f>
        <v>NT</v>
      </c>
      <c r="S72" s="82" t="str">
        <f aca="false">P16!$G64</f>
        <v>NT</v>
      </c>
      <c r="T72" s="82" t="str">
        <f aca="false">P17!$G64</f>
        <v>NT</v>
      </c>
      <c r="U72" s="82" t="str">
        <f aca="false">P18!$G64</f>
        <v>NT</v>
      </c>
      <c r="V72" s="82" t="str">
        <f aca="false">P19!$G64</f>
        <v>NT</v>
      </c>
      <c r="W72" s="82" t="str">
        <f aca="false">P20!$G64</f>
        <v>NT</v>
      </c>
      <c r="X72" s="82" t="str">
        <f aca="false">P21!$G64</f>
        <v>NT</v>
      </c>
      <c r="Y72" s="82" t="str">
        <f aca="false">P22!$G64</f>
        <v>NT</v>
      </c>
      <c r="Z72" s="82" t="str">
        <f aca="false">P23!$G64</f>
        <v>NT</v>
      </c>
      <c r="AA72" s="82" t="str">
        <f aca="false">P24!$G64</f>
        <v>NT</v>
      </c>
      <c r="AB72" s="82" t="str">
        <f aca="false">P25!$G64</f>
        <v>NT</v>
      </c>
      <c r="AC72" s="82" t="str">
        <f aca="false">P26!$G64</f>
        <v>NT</v>
      </c>
      <c r="AD72" s="82" t="str">
        <f aca="false">P27!$G64</f>
        <v>NT</v>
      </c>
      <c r="AE72" s="82" t="str">
        <f aca="false">P28!$G64</f>
        <v>NT</v>
      </c>
      <c r="AF72" s="82" t="str">
        <f aca="false">P29!$G64</f>
        <v>NT</v>
      </c>
      <c r="AG72" s="82" t="str">
        <f aca="false">P30!$G64</f>
        <v>NT</v>
      </c>
      <c r="AH72" s="83" t="n">
        <f aca="false">COUNTIF(D72:AG72,"C")</f>
        <v>0</v>
      </c>
      <c r="AI72" s="83" t="n">
        <f aca="false">COUNTIF(D72:AG72,"NC")</f>
        <v>0</v>
      </c>
      <c r="AJ72" s="83" t="n">
        <f aca="false">COUNTIF(D72:AG72,"NA")</f>
        <v>0</v>
      </c>
      <c r="AK72" s="83" t="n">
        <f aca="false">COUNTIF(D72:AG72,"NT")</f>
        <v>30</v>
      </c>
      <c r="AL72" s="82" t="str">
        <f aca="false">IF(AI72&gt;0,"NC",IF(AH72&gt;0,"C",IF(AK72&gt;0,"NT","NA")))</f>
        <v>NT</v>
      </c>
      <c r="AM72" s="81" t="n">
        <v>10</v>
      </c>
      <c r="AN72" s="82" t="str">
        <f aca="false">'Critères (modèle)'!$B64</f>
        <v>10.5</v>
      </c>
      <c r="AO72" s="82" t="str">
        <f aca="false">'Critères (modèle)'!$A60</f>
        <v>PRÉSENTATION</v>
      </c>
      <c r="AP72" s="82" t="str">
        <f aca="false">P01!$H64</f>
        <v>N</v>
      </c>
      <c r="AQ72" s="82" t="str">
        <f aca="false">P02!$H64</f>
        <v>N</v>
      </c>
      <c r="AR72" s="82" t="str">
        <f aca="false">P03!$H64</f>
        <v>N</v>
      </c>
      <c r="AS72" s="82" t="str">
        <f aca="false">P04!$H64</f>
        <v>N</v>
      </c>
      <c r="AT72" s="82" t="str">
        <f aca="false">P05!$H64</f>
        <v>N</v>
      </c>
      <c r="AU72" s="82" t="str">
        <f aca="false">P06!$H64</f>
        <v>N</v>
      </c>
      <c r="AV72" s="82" t="str">
        <f aca="false">P07!$H64</f>
        <v>N</v>
      </c>
      <c r="AW72" s="82" t="str">
        <f aca="false">P08!$H64</f>
        <v>N</v>
      </c>
      <c r="AX72" s="82" t="str">
        <f aca="false">P09!$H64</f>
        <v>N</v>
      </c>
      <c r="AY72" s="82" t="str">
        <f aca="false">P10!$H64</f>
        <v>N</v>
      </c>
      <c r="AZ72" s="82" t="str">
        <f aca="false">P11!$H64</f>
        <v>N</v>
      </c>
      <c r="BA72" s="82" t="str">
        <f aca="false">P12!$H64</f>
        <v>N</v>
      </c>
      <c r="BB72" s="82" t="str">
        <f aca="false">P13!$H64</f>
        <v>N</v>
      </c>
      <c r="BC72" s="82" t="str">
        <f aca="false">P14!$H64</f>
        <v>N</v>
      </c>
      <c r="BD72" s="82" t="str">
        <f aca="false">P15!$H64</f>
        <v>N</v>
      </c>
      <c r="BE72" s="82" t="str">
        <f aca="false">P16!$H64</f>
        <v>N</v>
      </c>
      <c r="BF72" s="82" t="str">
        <f aca="false">P17!$H64</f>
        <v>N</v>
      </c>
      <c r="BG72" s="82" t="str">
        <f aca="false">P18!$H64</f>
        <v>N</v>
      </c>
      <c r="BH72" s="82" t="str">
        <f aca="false">P19!$H64</f>
        <v>N</v>
      </c>
      <c r="BI72" s="82" t="str">
        <f aca="false">P20!$H64</f>
        <v>N</v>
      </c>
      <c r="BJ72" s="82" t="str">
        <f aca="false">P21!$H64</f>
        <v>N</v>
      </c>
      <c r="BK72" s="82" t="str">
        <f aca="false">P22!$H64</f>
        <v>N</v>
      </c>
      <c r="BL72" s="82" t="str">
        <f aca="false">P23!$H64</f>
        <v>N</v>
      </c>
      <c r="BM72" s="82" t="str">
        <f aca="false">P24!$H64</f>
        <v>N</v>
      </c>
      <c r="BN72" s="82" t="str">
        <f aca="false">P25!$H64</f>
        <v>N</v>
      </c>
      <c r="BO72" s="82" t="str">
        <f aca="false">P26!$H64</f>
        <v>N</v>
      </c>
      <c r="BP72" s="82" t="str">
        <f aca="false">P27!$H64</f>
        <v>N</v>
      </c>
      <c r="BQ72" s="82" t="str">
        <f aca="false">P28!$H64</f>
        <v>N</v>
      </c>
      <c r="BR72" s="82" t="str">
        <f aca="false">P29!$H64</f>
        <v>N</v>
      </c>
      <c r="BS72" s="82" t="str">
        <f aca="false">P30!$H64</f>
        <v>N</v>
      </c>
      <c r="BT72" s="77" t="n">
        <f aca="false">COUNTIF(AP72:BS72,"D")</f>
        <v>0</v>
      </c>
    </row>
    <row r="73" customFormat="false" ht="13" hidden="false" customHeight="false" outlineLevel="0" collapsed="false">
      <c r="A73" s="81" t="n">
        <v>10</v>
      </c>
      <c r="B73" s="82" t="str">
        <f aca="false">'Critères (modèle)'!$B65</f>
        <v>10.6</v>
      </c>
      <c r="C73" s="82" t="str">
        <f aca="false">'Critères (modèle)'!$A60</f>
        <v>PRÉSENTATION</v>
      </c>
      <c r="D73" s="82" t="str">
        <f aca="false">P01!$G65</f>
        <v>NT</v>
      </c>
      <c r="E73" s="82" t="str">
        <f aca="false">P02!$G65</f>
        <v>NT</v>
      </c>
      <c r="F73" s="82" t="str">
        <f aca="false">P03!$G65</f>
        <v>NT</v>
      </c>
      <c r="G73" s="82" t="str">
        <f aca="false">P04!$G65</f>
        <v>NT</v>
      </c>
      <c r="H73" s="82" t="str">
        <f aca="false">P05!$G65</f>
        <v>NT</v>
      </c>
      <c r="I73" s="82" t="str">
        <f aca="false">P06!$G65</f>
        <v>NT</v>
      </c>
      <c r="J73" s="82" t="str">
        <f aca="false">P07!$G65</f>
        <v>NT</v>
      </c>
      <c r="K73" s="82" t="str">
        <f aca="false">P08!$G65</f>
        <v>NT</v>
      </c>
      <c r="L73" s="82" t="str">
        <f aca="false">P09!$G65</f>
        <v>NT</v>
      </c>
      <c r="M73" s="82" t="str">
        <f aca="false">P10!$G65</f>
        <v>NT</v>
      </c>
      <c r="N73" s="82" t="str">
        <f aca="false">P11!$G65</f>
        <v>NT</v>
      </c>
      <c r="O73" s="82" t="str">
        <f aca="false">P12!$G65</f>
        <v>NT</v>
      </c>
      <c r="P73" s="82" t="str">
        <f aca="false">P13!$G65</f>
        <v>NT</v>
      </c>
      <c r="Q73" s="82" t="str">
        <f aca="false">P14!$G65</f>
        <v>NT</v>
      </c>
      <c r="R73" s="82" t="str">
        <f aca="false">P15!$G65</f>
        <v>NT</v>
      </c>
      <c r="S73" s="82" t="str">
        <f aca="false">P16!$G65</f>
        <v>NT</v>
      </c>
      <c r="T73" s="82" t="str">
        <f aca="false">P17!$G65</f>
        <v>NT</v>
      </c>
      <c r="U73" s="82" t="str">
        <f aca="false">P18!$G65</f>
        <v>NT</v>
      </c>
      <c r="V73" s="82" t="str">
        <f aca="false">P19!$G65</f>
        <v>NT</v>
      </c>
      <c r="W73" s="82" t="str">
        <f aca="false">P20!$G65</f>
        <v>NT</v>
      </c>
      <c r="X73" s="82" t="str">
        <f aca="false">P21!$G65</f>
        <v>NT</v>
      </c>
      <c r="Y73" s="82" t="str">
        <f aca="false">P22!$G65</f>
        <v>NT</v>
      </c>
      <c r="Z73" s="82" t="str">
        <f aca="false">P23!$G65</f>
        <v>NT</v>
      </c>
      <c r="AA73" s="82" t="str">
        <f aca="false">P24!$G65</f>
        <v>NT</v>
      </c>
      <c r="AB73" s="82" t="str">
        <f aca="false">P25!$G65</f>
        <v>NT</v>
      </c>
      <c r="AC73" s="82" t="str">
        <f aca="false">P26!$G65</f>
        <v>NT</v>
      </c>
      <c r="AD73" s="82" t="str">
        <f aca="false">P27!$G65</f>
        <v>NT</v>
      </c>
      <c r="AE73" s="82" t="str">
        <f aca="false">P28!$G65</f>
        <v>NT</v>
      </c>
      <c r="AF73" s="82" t="str">
        <f aca="false">P29!$G65</f>
        <v>NT</v>
      </c>
      <c r="AG73" s="82" t="str">
        <f aca="false">P30!$G65</f>
        <v>NT</v>
      </c>
      <c r="AH73" s="83" t="n">
        <f aca="false">COUNTIF(D73:AG73,"C")</f>
        <v>0</v>
      </c>
      <c r="AI73" s="83" t="n">
        <f aca="false">COUNTIF(D73:AG73,"NC")</f>
        <v>0</v>
      </c>
      <c r="AJ73" s="83" t="n">
        <f aca="false">COUNTIF(D73:AG73,"NA")</f>
        <v>0</v>
      </c>
      <c r="AK73" s="83" t="n">
        <f aca="false">COUNTIF(D73:AG73,"NT")</f>
        <v>30</v>
      </c>
      <c r="AL73" s="82" t="str">
        <f aca="false">IF(AI73&gt;0,"NC",IF(AH73&gt;0,"C",IF(AK73&gt;0,"NT","NA")))</f>
        <v>NT</v>
      </c>
      <c r="AM73" s="81" t="n">
        <v>10</v>
      </c>
      <c r="AN73" s="82" t="str">
        <f aca="false">'Critères (modèle)'!$B65</f>
        <v>10.6</v>
      </c>
      <c r="AO73" s="82" t="str">
        <f aca="false">'Critères (modèle)'!$A60</f>
        <v>PRÉSENTATION</v>
      </c>
      <c r="AP73" s="82" t="str">
        <f aca="false">P01!$H65</f>
        <v>N</v>
      </c>
      <c r="AQ73" s="82" t="str">
        <f aca="false">P02!$H65</f>
        <v>N</v>
      </c>
      <c r="AR73" s="82" t="str">
        <f aca="false">P03!$H65</f>
        <v>N</v>
      </c>
      <c r="AS73" s="82" t="str">
        <f aca="false">P04!$H65</f>
        <v>N</v>
      </c>
      <c r="AT73" s="82" t="str">
        <f aca="false">P05!$H65</f>
        <v>N</v>
      </c>
      <c r="AU73" s="82" t="str">
        <f aca="false">P06!$H65</f>
        <v>N</v>
      </c>
      <c r="AV73" s="82" t="str">
        <f aca="false">P07!$H65</f>
        <v>N</v>
      </c>
      <c r="AW73" s="82" t="str">
        <f aca="false">P08!$H65</f>
        <v>N</v>
      </c>
      <c r="AX73" s="82" t="str">
        <f aca="false">P09!$H65</f>
        <v>N</v>
      </c>
      <c r="AY73" s="82" t="str">
        <f aca="false">P10!$H65</f>
        <v>N</v>
      </c>
      <c r="AZ73" s="82" t="str">
        <f aca="false">P11!$H65</f>
        <v>N</v>
      </c>
      <c r="BA73" s="82" t="str">
        <f aca="false">P12!$H65</f>
        <v>N</v>
      </c>
      <c r="BB73" s="82" t="str">
        <f aca="false">P13!$H65</f>
        <v>N</v>
      </c>
      <c r="BC73" s="82" t="str">
        <f aca="false">P14!$H65</f>
        <v>N</v>
      </c>
      <c r="BD73" s="82" t="str">
        <f aca="false">P15!$H65</f>
        <v>N</v>
      </c>
      <c r="BE73" s="82" t="str">
        <f aca="false">P16!$H65</f>
        <v>N</v>
      </c>
      <c r="BF73" s="82" t="str">
        <f aca="false">P17!$H65</f>
        <v>N</v>
      </c>
      <c r="BG73" s="82" t="str">
        <f aca="false">P18!$H65</f>
        <v>N</v>
      </c>
      <c r="BH73" s="82" t="str">
        <f aca="false">P19!$H65</f>
        <v>N</v>
      </c>
      <c r="BI73" s="82" t="str">
        <f aca="false">P20!$H65</f>
        <v>N</v>
      </c>
      <c r="BJ73" s="82" t="str">
        <f aca="false">P21!$H65</f>
        <v>N</v>
      </c>
      <c r="BK73" s="82" t="str">
        <f aca="false">P22!$H65</f>
        <v>N</v>
      </c>
      <c r="BL73" s="82" t="str">
        <f aca="false">P23!$H65</f>
        <v>N</v>
      </c>
      <c r="BM73" s="82" t="str">
        <f aca="false">P24!$H65</f>
        <v>N</v>
      </c>
      <c r="BN73" s="82" t="str">
        <f aca="false">P25!$H65</f>
        <v>N</v>
      </c>
      <c r="BO73" s="82" t="str">
        <f aca="false">P26!$H65</f>
        <v>N</v>
      </c>
      <c r="BP73" s="82" t="str">
        <f aca="false">P27!$H65</f>
        <v>N</v>
      </c>
      <c r="BQ73" s="82" t="str">
        <f aca="false">P28!$H65</f>
        <v>N</v>
      </c>
      <c r="BR73" s="82" t="str">
        <f aca="false">P29!$H65</f>
        <v>N</v>
      </c>
      <c r="BS73" s="82" t="str">
        <f aca="false">P30!$H65</f>
        <v>N</v>
      </c>
      <c r="BT73" s="77" t="n">
        <f aca="false">COUNTIF(AP73:BS73,"D")</f>
        <v>0</v>
      </c>
    </row>
    <row r="74" customFormat="false" ht="13" hidden="false" customHeight="false" outlineLevel="0" collapsed="false">
      <c r="A74" s="81" t="n">
        <v>10</v>
      </c>
      <c r="B74" s="82" t="str">
        <f aca="false">'Critères (modèle)'!$B66</f>
        <v>10.7</v>
      </c>
      <c r="C74" s="82" t="str">
        <f aca="false">'Critères (modèle)'!$A60</f>
        <v>PRÉSENTATION</v>
      </c>
      <c r="D74" s="82" t="str">
        <f aca="false">P01!$G66</f>
        <v>NT</v>
      </c>
      <c r="E74" s="82" t="str">
        <f aca="false">P02!$G66</f>
        <v>NT</v>
      </c>
      <c r="F74" s="82" t="str">
        <f aca="false">P03!$G66</f>
        <v>NT</v>
      </c>
      <c r="G74" s="82" t="str">
        <f aca="false">P04!$G66</f>
        <v>NT</v>
      </c>
      <c r="H74" s="82" t="str">
        <f aca="false">P05!$G66</f>
        <v>NT</v>
      </c>
      <c r="I74" s="82" t="str">
        <f aca="false">P06!$G66</f>
        <v>NT</v>
      </c>
      <c r="J74" s="82" t="str">
        <f aca="false">P07!$G66</f>
        <v>NT</v>
      </c>
      <c r="K74" s="82" t="str">
        <f aca="false">P08!$G66</f>
        <v>NT</v>
      </c>
      <c r="L74" s="82" t="str">
        <f aca="false">P09!$G66</f>
        <v>NT</v>
      </c>
      <c r="M74" s="82" t="str">
        <f aca="false">P10!$G66</f>
        <v>NT</v>
      </c>
      <c r="N74" s="82" t="str">
        <f aca="false">P11!$G66</f>
        <v>NT</v>
      </c>
      <c r="O74" s="82" t="str">
        <f aca="false">P12!$G66</f>
        <v>NT</v>
      </c>
      <c r="P74" s="82" t="str">
        <f aca="false">P13!$G66</f>
        <v>NT</v>
      </c>
      <c r="Q74" s="82" t="str">
        <f aca="false">P14!$G66</f>
        <v>NT</v>
      </c>
      <c r="R74" s="82" t="str">
        <f aca="false">P15!$G66</f>
        <v>NT</v>
      </c>
      <c r="S74" s="82" t="str">
        <f aca="false">P16!$G66</f>
        <v>NT</v>
      </c>
      <c r="T74" s="82" t="str">
        <f aca="false">P17!$G66</f>
        <v>NT</v>
      </c>
      <c r="U74" s="82" t="str">
        <f aca="false">P18!$G66</f>
        <v>NT</v>
      </c>
      <c r="V74" s="82" t="str">
        <f aca="false">P19!$G66</f>
        <v>NT</v>
      </c>
      <c r="W74" s="82" t="str">
        <f aca="false">P20!$G66</f>
        <v>NT</v>
      </c>
      <c r="X74" s="82" t="str">
        <f aca="false">P21!$G66</f>
        <v>NT</v>
      </c>
      <c r="Y74" s="82" t="str">
        <f aca="false">P22!$G66</f>
        <v>NT</v>
      </c>
      <c r="Z74" s="82" t="str">
        <f aca="false">P23!$G66</f>
        <v>NT</v>
      </c>
      <c r="AA74" s="82" t="str">
        <f aca="false">P24!$G66</f>
        <v>NT</v>
      </c>
      <c r="AB74" s="82" t="str">
        <f aca="false">P25!$G66</f>
        <v>NT</v>
      </c>
      <c r="AC74" s="82" t="str">
        <f aca="false">P26!$G66</f>
        <v>NT</v>
      </c>
      <c r="AD74" s="82" t="str">
        <f aca="false">P27!$G66</f>
        <v>NT</v>
      </c>
      <c r="AE74" s="82" t="str">
        <f aca="false">P28!$G66</f>
        <v>NT</v>
      </c>
      <c r="AF74" s="82" t="str">
        <f aca="false">P29!$G66</f>
        <v>NT</v>
      </c>
      <c r="AG74" s="82" t="str">
        <f aca="false">P30!$G66</f>
        <v>NT</v>
      </c>
      <c r="AH74" s="83" t="n">
        <f aca="false">COUNTIF(D74:AG74,"C")</f>
        <v>0</v>
      </c>
      <c r="AI74" s="83" t="n">
        <f aca="false">COUNTIF(D74:AG74,"NC")</f>
        <v>0</v>
      </c>
      <c r="AJ74" s="83" t="n">
        <f aca="false">COUNTIF(D74:AG74,"NA")</f>
        <v>0</v>
      </c>
      <c r="AK74" s="83" t="n">
        <f aca="false">COUNTIF(D74:AG74,"NT")</f>
        <v>30</v>
      </c>
      <c r="AL74" s="82" t="str">
        <f aca="false">IF(AI74&gt;0,"NC",IF(AH74&gt;0,"C",IF(AK74&gt;0,"NT","NA")))</f>
        <v>NT</v>
      </c>
      <c r="AM74" s="81" t="n">
        <v>10</v>
      </c>
      <c r="AN74" s="82" t="str">
        <f aca="false">'Critères (modèle)'!$B66</f>
        <v>10.7</v>
      </c>
      <c r="AO74" s="82" t="str">
        <f aca="false">'Critères (modèle)'!$A60</f>
        <v>PRÉSENTATION</v>
      </c>
      <c r="AP74" s="82" t="str">
        <f aca="false">P01!$H66</f>
        <v>N</v>
      </c>
      <c r="AQ74" s="82" t="str">
        <f aca="false">P02!$H66</f>
        <v>N</v>
      </c>
      <c r="AR74" s="82" t="str">
        <f aca="false">P03!$H66</f>
        <v>N</v>
      </c>
      <c r="AS74" s="82" t="str">
        <f aca="false">P04!$H66</f>
        <v>N</v>
      </c>
      <c r="AT74" s="82" t="str">
        <f aca="false">P05!$H66</f>
        <v>N</v>
      </c>
      <c r="AU74" s="82" t="str">
        <f aca="false">P06!$H66</f>
        <v>N</v>
      </c>
      <c r="AV74" s="82" t="str">
        <f aca="false">P07!$H66</f>
        <v>N</v>
      </c>
      <c r="AW74" s="82" t="str">
        <f aca="false">P08!$H66</f>
        <v>N</v>
      </c>
      <c r="AX74" s="82" t="str">
        <f aca="false">P09!$H66</f>
        <v>N</v>
      </c>
      <c r="AY74" s="82" t="str">
        <f aca="false">P10!$H66</f>
        <v>N</v>
      </c>
      <c r="AZ74" s="82" t="str">
        <f aca="false">P11!$H66</f>
        <v>N</v>
      </c>
      <c r="BA74" s="82" t="str">
        <f aca="false">P12!$H66</f>
        <v>N</v>
      </c>
      <c r="BB74" s="82" t="str">
        <f aca="false">P13!$H66</f>
        <v>N</v>
      </c>
      <c r="BC74" s="82" t="str">
        <f aca="false">P14!$H66</f>
        <v>N</v>
      </c>
      <c r="BD74" s="82" t="str">
        <f aca="false">P15!$H66</f>
        <v>N</v>
      </c>
      <c r="BE74" s="82" t="str">
        <f aca="false">P16!$H66</f>
        <v>N</v>
      </c>
      <c r="BF74" s="82" t="str">
        <f aca="false">P17!$H66</f>
        <v>N</v>
      </c>
      <c r="BG74" s="82" t="str">
        <f aca="false">P18!$H66</f>
        <v>N</v>
      </c>
      <c r="BH74" s="82" t="str">
        <f aca="false">P19!$H66</f>
        <v>N</v>
      </c>
      <c r="BI74" s="82" t="str">
        <f aca="false">P20!$H66</f>
        <v>N</v>
      </c>
      <c r="BJ74" s="82" t="str">
        <f aca="false">P21!$H66</f>
        <v>N</v>
      </c>
      <c r="BK74" s="82" t="str">
        <f aca="false">P22!$H66</f>
        <v>N</v>
      </c>
      <c r="BL74" s="82" t="str">
        <f aca="false">P23!$H66</f>
        <v>N</v>
      </c>
      <c r="BM74" s="82" t="str">
        <f aca="false">P24!$H66</f>
        <v>N</v>
      </c>
      <c r="BN74" s="82" t="str">
        <f aca="false">P25!$H66</f>
        <v>N</v>
      </c>
      <c r="BO74" s="82" t="str">
        <f aca="false">P26!$H66</f>
        <v>N</v>
      </c>
      <c r="BP74" s="82" t="str">
        <f aca="false">P27!$H66</f>
        <v>N</v>
      </c>
      <c r="BQ74" s="82" t="str">
        <f aca="false">P28!$H66</f>
        <v>N</v>
      </c>
      <c r="BR74" s="82" t="str">
        <f aca="false">P29!$H66</f>
        <v>N</v>
      </c>
      <c r="BS74" s="82" t="str">
        <f aca="false">P30!$H66</f>
        <v>N</v>
      </c>
      <c r="BT74" s="77" t="n">
        <f aca="false">COUNTIF(AP74:BS74,"D")</f>
        <v>0</v>
      </c>
    </row>
    <row r="75" customFormat="false" ht="13" hidden="false" customHeight="false" outlineLevel="0" collapsed="false">
      <c r="A75" s="81" t="n">
        <v>10</v>
      </c>
      <c r="B75" s="82" t="str">
        <f aca="false">'Critères (modèle)'!$B67</f>
        <v>10.8</v>
      </c>
      <c r="C75" s="82" t="str">
        <f aca="false">'Critères (modèle)'!$A60</f>
        <v>PRÉSENTATION</v>
      </c>
      <c r="D75" s="82" t="str">
        <f aca="false">P01!$G67</f>
        <v>NT</v>
      </c>
      <c r="E75" s="82" t="str">
        <f aca="false">P02!$G67</f>
        <v>NT</v>
      </c>
      <c r="F75" s="82" t="str">
        <f aca="false">P03!$G67</f>
        <v>NT</v>
      </c>
      <c r="G75" s="82" t="str">
        <f aca="false">P04!$G67</f>
        <v>NT</v>
      </c>
      <c r="H75" s="82" t="str">
        <f aca="false">P05!$G67</f>
        <v>NT</v>
      </c>
      <c r="I75" s="82" t="str">
        <f aca="false">P06!$G67</f>
        <v>NT</v>
      </c>
      <c r="J75" s="82" t="str">
        <f aca="false">P07!$G67</f>
        <v>NT</v>
      </c>
      <c r="K75" s="82" t="str">
        <f aca="false">P08!$G67</f>
        <v>NT</v>
      </c>
      <c r="L75" s="82" t="str">
        <f aca="false">P09!$G67</f>
        <v>NT</v>
      </c>
      <c r="M75" s="82" t="str">
        <f aca="false">P10!$G67</f>
        <v>NT</v>
      </c>
      <c r="N75" s="82" t="str">
        <f aca="false">P11!$G67</f>
        <v>NT</v>
      </c>
      <c r="O75" s="82" t="str">
        <f aca="false">P12!$G67</f>
        <v>NT</v>
      </c>
      <c r="P75" s="82" t="str">
        <f aca="false">P13!$G67</f>
        <v>NT</v>
      </c>
      <c r="Q75" s="82" t="str">
        <f aca="false">P14!$G67</f>
        <v>NT</v>
      </c>
      <c r="R75" s="82" t="str">
        <f aca="false">P15!$G67</f>
        <v>NT</v>
      </c>
      <c r="S75" s="82" t="str">
        <f aca="false">P16!$G67</f>
        <v>NT</v>
      </c>
      <c r="T75" s="82" t="str">
        <f aca="false">P17!$G67</f>
        <v>NT</v>
      </c>
      <c r="U75" s="82" t="str">
        <f aca="false">P18!$G67</f>
        <v>NT</v>
      </c>
      <c r="V75" s="82" t="str">
        <f aca="false">P19!$G67</f>
        <v>NT</v>
      </c>
      <c r="W75" s="82" t="str">
        <f aca="false">P20!$G67</f>
        <v>NT</v>
      </c>
      <c r="X75" s="82" t="str">
        <f aca="false">P21!$G67</f>
        <v>NT</v>
      </c>
      <c r="Y75" s="82" t="str">
        <f aca="false">P22!$G67</f>
        <v>NT</v>
      </c>
      <c r="Z75" s="82" t="str">
        <f aca="false">P23!$G67</f>
        <v>NT</v>
      </c>
      <c r="AA75" s="82" t="str">
        <f aca="false">P24!$G67</f>
        <v>NT</v>
      </c>
      <c r="AB75" s="82" t="str">
        <f aca="false">P25!$G67</f>
        <v>NT</v>
      </c>
      <c r="AC75" s="82" t="str">
        <f aca="false">P26!$G67</f>
        <v>NT</v>
      </c>
      <c r="AD75" s="82" t="str">
        <f aca="false">P27!$G67</f>
        <v>NT</v>
      </c>
      <c r="AE75" s="82" t="str">
        <f aca="false">P28!$G67</f>
        <v>NT</v>
      </c>
      <c r="AF75" s="82" t="str">
        <f aca="false">P29!$G67</f>
        <v>NT</v>
      </c>
      <c r="AG75" s="82" t="str">
        <f aca="false">P30!$G67</f>
        <v>NT</v>
      </c>
      <c r="AH75" s="83" t="n">
        <f aca="false">COUNTIF(D75:AG75,"C")</f>
        <v>0</v>
      </c>
      <c r="AI75" s="83" t="n">
        <f aca="false">COUNTIF(D75:AG75,"NC")</f>
        <v>0</v>
      </c>
      <c r="AJ75" s="83" t="n">
        <f aca="false">COUNTIF(D75:AG75,"NA")</f>
        <v>0</v>
      </c>
      <c r="AK75" s="83" t="n">
        <f aca="false">COUNTIF(D75:AG75,"NT")</f>
        <v>30</v>
      </c>
      <c r="AL75" s="82" t="str">
        <f aca="false">IF(AI75&gt;0,"NC",IF(AH75&gt;0,"C",IF(AK75&gt;0,"NT","NA")))</f>
        <v>NT</v>
      </c>
      <c r="AM75" s="81" t="n">
        <v>10</v>
      </c>
      <c r="AN75" s="82" t="str">
        <f aca="false">'Critères (modèle)'!$B67</f>
        <v>10.8</v>
      </c>
      <c r="AO75" s="82" t="str">
        <f aca="false">'Critères (modèle)'!$A60</f>
        <v>PRÉSENTATION</v>
      </c>
      <c r="AP75" s="82" t="str">
        <f aca="false">P01!$H67</f>
        <v>N</v>
      </c>
      <c r="AQ75" s="82" t="str">
        <f aca="false">P02!$H67</f>
        <v>N</v>
      </c>
      <c r="AR75" s="82" t="str">
        <f aca="false">P03!$H67</f>
        <v>N</v>
      </c>
      <c r="AS75" s="82" t="str">
        <f aca="false">P04!$H67</f>
        <v>N</v>
      </c>
      <c r="AT75" s="82" t="str">
        <f aca="false">P05!$H67</f>
        <v>N</v>
      </c>
      <c r="AU75" s="82" t="str">
        <f aca="false">P06!$H67</f>
        <v>N</v>
      </c>
      <c r="AV75" s="82" t="str">
        <f aca="false">P07!$H67</f>
        <v>N</v>
      </c>
      <c r="AW75" s="82" t="str">
        <f aca="false">P08!$H67</f>
        <v>N</v>
      </c>
      <c r="AX75" s="82" t="str">
        <f aca="false">P09!$H67</f>
        <v>N</v>
      </c>
      <c r="AY75" s="82" t="str">
        <f aca="false">P10!$H67</f>
        <v>N</v>
      </c>
      <c r="AZ75" s="82" t="str">
        <f aca="false">P11!$H67</f>
        <v>N</v>
      </c>
      <c r="BA75" s="82" t="str">
        <f aca="false">P12!$H67</f>
        <v>N</v>
      </c>
      <c r="BB75" s="82" t="str">
        <f aca="false">P13!$H67</f>
        <v>N</v>
      </c>
      <c r="BC75" s="82" t="str">
        <f aca="false">P14!$H67</f>
        <v>N</v>
      </c>
      <c r="BD75" s="82" t="str">
        <f aca="false">P15!$H67</f>
        <v>N</v>
      </c>
      <c r="BE75" s="82" t="str">
        <f aca="false">P16!$H67</f>
        <v>N</v>
      </c>
      <c r="BF75" s="82" t="str">
        <f aca="false">P17!$H67</f>
        <v>N</v>
      </c>
      <c r="BG75" s="82" t="str">
        <f aca="false">P18!$H67</f>
        <v>N</v>
      </c>
      <c r="BH75" s="82" t="str">
        <f aca="false">P19!$H67</f>
        <v>N</v>
      </c>
      <c r="BI75" s="82" t="str">
        <f aca="false">P20!$H67</f>
        <v>N</v>
      </c>
      <c r="BJ75" s="82" t="str">
        <f aca="false">P21!$H67</f>
        <v>N</v>
      </c>
      <c r="BK75" s="82" t="str">
        <f aca="false">P22!$H67</f>
        <v>N</v>
      </c>
      <c r="BL75" s="82" t="str">
        <f aca="false">P23!$H67</f>
        <v>N</v>
      </c>
      <c r="BM75" s="82" t="str">
        <f aca="false">P24!$H67</f>
        <v>N</v>
      </c>
      <c r="BN75" s="82" t="str">
        <f aca="false">P25!$H67</f>
        <v>N</v>
      </c>
      <c r="BO75" s="82" t="str">
        <f aca="false">P26!$H67</f>
        <v>N</v>
      </c>
      <c r="BP75" s="82" t="str">
        <f aca="false">P27!$H67</f>
        <v>N</v>
      </c>
      <c r="BQ75" s="82" t="str">
        <f aca="false">P28!$H67</f>
        <v>N</v>
      </c>
      <c r="BR75" s="82" t="str">
        <f aca="false">P29!$H67</f>
        <v>N</v>
      </c>
      <c r="BS75" s="82" t="str">
        <f aca="false">P30!$H67</f>
        <v>N</v>
      </c>
      <c r="BT75" s="77" t="n">
        <f aca="false">COUNTIF(AP75:BS75,"D")</f>
        <v>0</v>
      </c>
    </row>
    <row r="76" customFormat="false" ht="13" hidden="false" customHeight="false" outlineLevel="0" collapsed="false">
      <c r="A76" s="81" t="n">
        <v>10</v>
      </c>
      <c r="B76" s="82" t="str">
        <f aca="false">'Critères (modèle)'!$B68</f>
        <v>10.9</v>
      </c>
      <c r="C76" s="82" t="str">
        <f aca="false">'Critères (modèle)'!$A60</f>
        <v>PRÉSENTATION</v>
      </c>
      <c r="D76" s="82" t="str">
        <f aca="false">P01!$G68</f>
        <v>NT</v>
      </c>
      <c r="E76" s="82" t="str">
        <f aca="false">P02!$G68</f>
        <v>NT</v>
      </c>
      <c r="F76" s="82" t="str">
        <f aca="false">P03!$G68</f>
        <v>NT</v>
      </c>
      <c r="G76" s="82" t="str">
        <f aca="false">P04!$G68</f>
        <v>NT</v>
      </c>
      <c r="H76" s="82" t="str">
        <f aca="false">P05!$G68</f>
        <v>NT</v>
      </c>
      <c r="I76" s="82" t="str">
        <f aca="false">P06!$G68</f>
        <v>NT</v>
      </c>
      <c r="J76" s="82" t="str">
        <f aca="false">P07!$G68</f>
        <v>NT</v>
      </c>
      <c r="K76" s="82" t="str">
        <f aca="false">P08!$G68</f>
        <v>NT</v>
      </c>
      <c r="L76" s="82" t="str">
        <f aca="false">P09!$G68</f>
        <v>NT</v>
      </c>
      <c r="M76" s="82" t="str">
        <f aca="false">P10!$G68</f>
        <v>NT</v>
      </c>
      <c r="N76" s="82" t="str">
        <f aca="false">P11!$G68</f>
        <v>NT</v>
      </c>
      <c r="O76" s="82" t="str">
        <f aca="false">P12!$G68</f>
        <v>NT</v>
      </c>
      <c r="P76" s="82" t="str">
        <f aca="false">P13!$G68</f>
        <v>NT</v>
      </c>
      <c r="Q76" s="82" t="str">
        <f aca="false">P14!$G68</f>
        <v>NT</v>
      </c>
      <c r="R76" s="82" t="str">
        <f aca="false">P15!$G68</f>
        <v>NT</v>
      </c>
      <c r="S76" s="82" t="str">
        <f aca="false">P16!$G68</f>
        <v>NT</v>
      </c>
      <c r="T76" s="82" t="str">
        <f aca="false">P17!$G68</f>
        <v>NT</v>
      </c>
      <c r="U76" s="82" t="str">
        <f aca="false">P18!$G68</f>
        <v>NT</v>
      </c>
      <c r="V76" s="82" t="str">
        <f aca="false">P19!$G68</f>
        <v>NT</v>
      </c>
      <c r="W76" s="82" t="str">
        <f aca="false">P20!$G68</f>
        <v>NT</v>
      </c>
      <c r="X76" s="82" t="str">
        <f aca="false">P21!$G68</f>
        <v>NT</v>
      </c>
      <c r="Y76" s="82" t="str">
        <f aca="false">P22!$G68</f>
        <v>NT</v>
      </c>
      <c r="Z76" s="82" t="str">
        <f aca="false">P23!$G68</f>
        <v>NT</v>
      </c>
      <c r="AA76" s="82" t="str">
        <f aca="false">P24!$G68</f>
        <v>NT</v>
      </c>
      <c r="AB76" s="82" t="str">
        <f aca="false">P25!$G68</f>
        <v>NT</v>
      </c>
      <c r="AC76" s="82" t="str">
        <f aca="false">P26!$G68</f>
        <v>NT</v>
      </c>
      <c r="AD76" s="82" t="str">
        <f aca="false">P27!$G68</f>
        <v>NT</v>
      </c>
      <c r="AE76" s="82" t="str">
        <f aca="false">P28!$G68</f>
        <v>NT</v>
      </c>
      <c r="AF76" s="82" t="str">
        <f aca="false">P29!$G68</f>
        <v>NT</v>
      </c>
      <c r="AG76" s="82" t="str">
        <f aca="false">P30!$G68</f>
        <v>NT</v>
      </c>
      <c r="AH76" s="83" t="n">
        <f aca="false">COUNTIF(D76:AG76,"C")</f>
        <v>0</v>
      </c>
      <c r="AI76" s="83" t="n">
        <f aca="false">COUNTIF(D76:AG76,"NC")</f>
        <v>0</v>
      </c>
      <c r="AJ76" s="83" t="n">
        <f aca="false">COUNTIF(D76:AG76,"NA")</f>
        <v>0</v>
      </c>
      <c r="AK76" s="83" t="n">
        <f aca="false">COUNTIF(D76:AG76,"NT")</f>
        <v>30</v>
      </c>
      <c r="AL76" s="82" t="str">
        <f aca="false">IF(AI76&gt;0,"NC",IF(AH76&gt;0,"C",IF(AK76&gt;0,"NT","NA")))</f>
        <v>NT</v>
      </c>
      <c r="AM76" s="81" t="n">
        <v>10</v>
      </c>
      <c r="AN76" s="82" t="str">
        <f aca="false">'Critères (modèle)'!$B68</f>
        <v>10.9</v>
      </c>
      <c r="AO76" s="82" t="str">
        <f aca="false">'Critères (modèle)'!$A60</f>
        <v>PRÉSENTATION</v>
      </c>
      <c r="AP76" s="82" t="str">
        <f aca="false">P01!$H68</f>
        <v>N</v>
      </c>
      <c r="AQ76" s="82" t="str">
        <f aca="false">P02!$H68</f>
        <v>N</v>
      </c>
      <c r="AR76" s="82" t="str">
        <f aca="false">P03!$H68</f>
        <v>N</v>
      </c>
      <c r="AS76" s="82" t="str">
        <f aca="false">P04!$H68</f>
        <v>N</v>
      </c>
      <c r="AT76" s="82" t="str">
        <f aca="false">P05!$H68</f>
        <v>N</v>
      </c>
      <c r="AU76" s="82" t="str">
        <f aca="false">P06!$H68</f>
        <v>N</v>
      </c>
      <c r="AV76" s="82" t="str">
        <f aca="false">P07!$H68</f>
        <v>N</v>
      </c>
      <c r="AW76" s="82" t="str">
        <f aca="false">P08!$H68</f>
        <v>N</v>
      </c>
      <c r="AX76" s="82" t="str">
        <f aca="false">P09!$H68</f>
        <v>N</v>
      </c>
      <c r="AY76" s="82" t="str">
        <f aca="false">P10!$H68</f>
        <v>N</v>
      </c>
      <c r="AZ76" s="82" t="str">
        <f aca="false">P11!$H68</f>
        <v>N</v>
      </c>
      <c r="BA76" s="82" t="str">
        <f aca="false">P12!$H68</f>
        <v>N</v>
      </c>
      <c r="BB76" s="82" t="str">
        <f aca="false">P13!$H68</f>
        <v>N</v>
      </c>
      <c r="BC76" s="82" t="str">
        <f aca="false">P14!$H68</f>
        <v>N</v>
      </c>
      <c r="BD76" s="82" t="str">
        <f aca="false">P15!$H68</f>
        <v>N</v>
      </c>
      <c r="BE76" s="82" t="str">
        <f aca="false">P16!$H68</f>
        <v>N</v>
      </c>
      <c r="BF76" s="82" t="str">
        <f aca="false">P17!$H68</f>
        <v>N</v>
      </c>
      <c r="BG76" s="82" t="str">
        <f aca="false">P18!$H68</f>
        <v>N</v>
      </c>
      <c r="BH76" s="82" t="str">
        <f aca="false">P19!$H68</f>
        <v>N</v>
      </c>
      <c r="BI76" s="82" t="str">
        <f aca="false">P20!$H68</f>
        <v>N</v>
      </c>
      <c r="BJ76" s="82" t="str">
        <f aca="false">P21!$H68</f>
        <v>N</v>
      </c>
      <c r="BK76" s="82" t="str">
        <f aca="false">P22!$H68</f>
        <v>N</v>
      </c>
      <c r="BL76" s="82" t="str">
        <f aca="false">P23!$H68</f>
        <v>N</v>
      </c>
      <c r="BM76" s="82" t="str">
        <f aca="false">P24!$H68</f>
        <v>N</v>
      </c>
      <c r="BN76" s="82" t="str">
        <f aca="false">P25!$H68</f>
        <v>N</v>
      </c>
      <c r="BO76" s="82" t="str">
        <f aca="false">P26!$H68</f>
        <v>N</v>
      </c>
      <c r="BP76" s="82" t="str">
        <f aca="false">P27!$H68</f>
        <v>N</v>
      </c>
      <c r="BQ76" s="82" t="str">
        <f aca="false">P28!$H68</f>
        <v>N</v>
      </c>
      <c r="BR76" s="82" t="str">
        <f aca="false">P29!$H68</f>
        <v>N</v>
      </c>
      <c r="BS76" s="82" t="str">
        <f aca="false">P30!$H68</f>
        <v>N</v>
      </c>
      <c r="BT76" s="77" t="n">
        <f aca="false">COUNTIF(AP76:BS76,"D")</f>
        <v>0</v>
      </c>
    </row>
    <row r="77" customFormat="false" ht="13" hidden="false" customHeight="false" outlineLevel="0" collapsed="false">
      <c r="A77" s="81" t="n">
        <v>10</v>
      </c>
      <c r="B77" s="82" t="str">
        <f aca="false">'Critères (modèle)'!$B69</f>
        <v>10.10</v>
      </c>
      <c r="C77" s="82" t="str">
        <f aca="false">'Critères (modèle)'!$A60</f>
        <v>PRÉSENTATION</v>
      </c>
      <c r="D77" s="82" t="str">
        <f aca="false">P01!$G69</f>
        <v>NT</v>
      </c>
      <c r="E77" s="82" t="str">
        <f aca="false">P02!$G69</f>
        <v>NT</v>
      </c>
      <c r="F77" s="82" t="str">
        <f aca="false">P03!$G69</f>
        <v>NT</v>
      </c>
      <c r="G77" s="82" t="str">
        <f aca="false">P04!$G69</f>
        <v>NT</v>
      </c>
      <c r="H77" s="82" t="str">
        <f aca="false">P05!$G69</f>
        <v>NT</v>
      </c>
      <c r="I77" s="82" t="str">
        <f aca="false">P06!$G69</f>
        <v>NT</v>
      </c>
      <c r="J77" s="82" t="str">
        <f aca="false">P07!$G69</f>
        <v>NT</v>
      </c>
      <c r="K77" s="82" t="str">
        <f aca="false">P08!$G69</f>
        <v>NT</v>
      </c>
      <c r="L77" s="82" t="str">
        <f aca="false">P09!$G69</f>
        <v>NT</v>
      </c>
      <c r="M77" s="82" t="str">
        <f aca="false">P10!$G69</f>
        <v>NT</v>
      </c>
      <c r="N77" s="82" t="str">
        <f aca="false">P11!$G69</f>
        <v>NT</v>
      </c>
      <c r="O77" s="82" t="str">
        <f aca="false">P12!$G69</f>
        <v>NT</v>
      </c>
      <c r="P77" s="82" t="str">
        <f aca="false">P13!$G69</f>
        <v>NT</v>
      </c>
      <c r="Q77" s="82" t="str">
        <f aca="false">P14!$G69</f>
        <v>NT</v>
      </c>
      <c r="R77" s="82" t="str">
        <f aca="false">P15!$G69</f>
        <v>NT</v>
      </c>
      <c r="S77" s="82" t="str">
        <f aca="false">P16!$G69</f>
        <v>NT</v>
      </c>
      <c r="T77" s="82" t="str">
        <f aca="false">P17!$G69</f>
        <v>NT</v>
      </c>
      <c r="U77" s="82" t="str">
        <f aca="false">P18!$G69</f>
        <v>NT</v>
      </c>
      <c r="V77" s="82" t="str">
        <f aca="false">P19!$G69</f>
        <v>NT</v>
      </c>
      <c r="W77" s="82" t="str">
        <f aca="false">P20!$G69</f>
        <v>NT</v>
      </c>
      <c r="X77" s="82" t="str">
        <f aca="false">P21!$G69</f>
        <v>NT</v>
      </c>
      <c r="Y77" s="82" t="str">
        <f aca="false">P22!$G69</f>
        <v>NT</v>
      </c>
      <c r="Z77" s="82" t="str">
        <f aca="false">P23!$G69</f>
        <v>NT</v>
      </c>
      <c r="AA77" s="82" t="str">
        <f aca="false">P24!$G69</f>
        <v>NT</v>
      </c>
      <c r="AB77" s="82" t="str">
        <f aca="false">P25!$G69</f>
        <v>NT</v>
      </c>
      <c r="AC77" s="82" t="str">
        <f aca="false">P26!$G69</f>
        <v>NT</v>
      </c>
      <c r="AD77" s="82" t="str">
        <f aca="false">P27!$G69</f>
        <v>NT</v>
      </c>
      <c r="AE77" s="82" t="str">
        <f aca="false">P28!$G69</f>
        <v>NT</v>
      </c>
      <c r="AF77" s="82" t="str">
        <f aca="false">P29!$G69</f>
        <v>NT</v>
      </c>
      <c r="AG77" s="82" t="str">
        <f aca="false">P30!$G69</f>
        <v>NT</v>
      </c>
      <c r="AH77" s="83" t="n">
        <f aca="false">COUNTIF(D77:AG77,"C")</f>
        <v>0</v>
      </c>
      <c r="AI77" s="83" t="n">
        <f aca="false">COUNTIF(D77:AG77,"NC")</f>
        <v>0</v>
      </c>
      <c r="AJ77" s="83" t="n">
        <f aca="false">COUNTIF(D77:AG77,"NA")</f>
        <v>0</v>
      </c>
      <c r="AK77" s="83" t="n">
        <f aca="false">COUNTIF(D77:AG77,"NT")</f>
        <v>30</v>
      </c>
      <c r="AL77" s="82" t="str">
        <f aca="false">IF(AI77&gt;0,"NC",IF(AH77&gt;0,"C",IF(AK77&gt;0,"NT","NA")))</f>
        <v>NT</v>
      </c>
      <c r="AM77" s="81" t="n">
        <v>10</v>
      </c>
      <c r="AN77" s="82" t="str">
        <f aca="false">'Critères (modèle)'!$B69</f>
        <v>10.10</v>
      </c>
      <c r="AO77" s="82" t="str">
        <f aca="false">'Critères (modèle)'!$A60</f>
        <v>PRÉSENTATION</v>
      </c>
      <c r="AP77" s="82" t="str">
        <f aca="false">P01!$H69</f>
        <v>N</v>
      </c>
      <c r="AQ77" s="82" t="str">
        <f aca="false">P02!$H69</f>
        <v>N</v>
      </c>
      <c r="AR77" s="82" t="str">
        <f aca="false">P03!$H69</f>
        <v>N</v>
      </c>
      <c r="AS77" s="82" t="str">
        <f aca="false">P04!$H69</f>
        <v>N</v>
      </c>
      <c r="AT77" s="82" t="str">
        <f aca="false">P05!$H69</f>
        <v>N</v>
      </c>
      <c r="AU77" s="82" t="str">
        <f aca="false">P06!$H69</f>
        <v>N</v>
      </c>
      <c r="AV77" s="82" t="str">
        <f aca="false">P07!$H69</f>
        <v>N</v>
      </c>
      <c r="AW77" s="82" t="str">
        <f aca="false">P08!$H69</f>
        <v>N</v>
      </c>
      <c r="AX77" s="82" t="str">
        <f aca="false">P09!$H69</f>
        <v>N</v>
      </c>
      <c r="AY77" s="82" t="str">
        <f aca="false">P10!$H69</f>
        <v>N</v>
      </c>
      <c r="AZ77" s="82" t="str">
        <f aca="false">P11!$H69</f>
        <v>N</v>
      </c>
      <c r="BA77" s="82" t="str">
        <f aca="false">P12!$H69</f>
        <v>N</v>
      </c>
      <c r="BB77" s="82" t="str">
        <f aca="false">P13!$H69</f>
        <v>N</v>
      </c>
      <c r="BC77" s="82" t="str">
        <f aca="false">P14!$H69</f>
        <v>N</v>
      </c>
      <c r="BD77" s="82" t="str">
        <f aca="false">P15!$H69</f>
        <v>N</v>
      </c>
      <c r="BE77" s="82" t="str">
        <f aca="false">P16!$H69</f>
        <v>N</v>
      </c>
      <c r="BF77" s="82" t="str">
        <f aca="false">P17!$H69</f>
        <v>N</v>
      </c>
      <c r="BG77" s="82" t="str">
        <f aca="false">P18!$H69</f>
        <v>N</v>
      </c>
      <c r="BH77" s="82" t="str">
        <f aca="false">P19!$H69</f>
        <v>N</v>
      </c>
      <c r="BI77" s="82" t="str">
        <f aca="false">P20!$H69</f>
        <v>N</v>
      </c>
      <c r="BJ77" s="82" t="str">
        <f aca="false">P21!$H69</f>
        <v>N</v>
      </c>
      <c r="BK77" s="82" t="str">
        <f aca="false">P22!$H69</f>
        <v>N</v>
      </c>
      <c r="BL77" s="82" t="str">
        <f aca="false">P23!$H69</f>
        <v>N</v>
      </c>
      <c r="BM77" s="82" t="str">
        <f aca="false">P24!$H69</f>
        <v>N</v>
      </c>
      <c r="BN77" s="82" t="str">
        <f aca="false">P25!$H69</f>
        <v>N</v>
      </c>
      <c r="BO77" s="82" t="str">
        <f aca="false">P26!$H69</f>
        <v>N</v>
      </c>
      <c r="BP77" s="82" t="str">
        <f aca="false">P27!$H69</f>
        <v>N</v>
      </c>
      <c r="BQ77" s="82" t="str">
        <f aca="false">P28!$H69</f>
        <v>N</v>
      </c>
      <c r="BR77" s="82" t="str">
        <f aca="false">P29!$H69</f>
        <v>N</v>
      </c>
      <c r="BS77" s="82" t="str">
        <f aca="false">P30!$H69</f>
        <v>N</v>
      </c>
      <c r="BT77" s="77" t="n">
        <f aca="false">COUNTIF(AP77:BS77,"D")</f>
        <v>0</v>
      </c>
    </row>
    <row r="78" customFormat="false" ht="13" hidden="false" customHeight="false" outlineLevel="0" collapsed="false">
      <c r="A78" s="81" t="n">
        <v>10</v>
      </c>
      <c r="B78" s="82" t="str">
        <f aca="false">'Critères (modèle)'!$B70</f>
        <v>10.11</v>
      </c>
      <c r="C78" s="82" t="str">
        <f aca="false">'Critères (modèle)'!$A60</f>
        <v>PRÉSENTATION</v>
      </c>
      <c r="D78" s="82" t="str">
        <f aca="false">P01!$G70</f>
        <v>NT</v>
      </c>
      <c r="E78" s="82" t="str">
        <f aca="false">P02!$G70</f>
        <v>NT</v>
      </c>
      <c r="F78" s="82" t="str">
        <f aca="false">P03!$G70</f>
        <v>NT</v>
      </c>
      <c r="G78" s="82" t="str">
        <f aca="false">P04!$G70</f>
        <v>NT</v>
      </c>
      <c r="H78" s="82" t="str">
        <f aca="false">P05!$G70</f>
        <v>NT</v>
      </c>
      <c r="I78" s="82" t="str">
        <f aca="false">P06!$G70</f>
        <v>NT</v>
      </c>
      <c r="J78" s="82" t="str">
        <f aca="false">P07!$G70</f>
        <v>NT</v>
      </c>
      <c r="K78" s="82" t="str">
        <f aca="false">P08!$G70</f>
        <v>NT</v>
      </c>
      <c r="L78" s="82" t="str">
        <f aca="false">P09!$G70</f>
        <v>NT</v>
      </c>
      <c r="M78" s="82" t="str">
        <f aca="false">P10!$G70</f>
        <v>NT</v>
      </c>
      <c r="N78" s="82" t="str">
        <f aca="false">P11!$G70</f>
        <v>NT</v>
      </c>
      <c r="O78" s="82" t="str">
        <f aca="false">P12!$G70</f>
        <v>NT</v>
      </c>
      <c r="P78" s="82" t="str">
        <f aca="false">P13!$G70</f>
        <v>NT</v>
      </c>
      <c r="Q78" s="82" t="str">
        <f aca="false">P14!$G70</f>
        <v>NT</v>
      </c>
      <c r="R78" s="82" t="str">
        <f aca="false">P15!$G70</f>
        <v>NT</v>
      </c>
      <c r="S78" s="82" t="str">
        <f aca="false">P16!$G70</f>
        <v>NT</v>
      </c>
      <c r="T78" s="82" t="str">
        <f aca="false">P17!$G70</f>
        <v>NT</v>
      </c>
      <c r="U78" s="82" t="str">
        <f aca="false">P18!$G70</f>
        <v>NT</v>
      </c>
      <c r="V78" s="82" t="str">
        <f aca="false">P19!$G70</f>
        <v>NT</v>
      </c>
      <c r="W78" s="82" t="str">
        <f aca="false">P20!$G70</f>
        <v>NT</v>
      </c>
      <c r="X78" s="82" t="str">
        <f aca="false">P21!$G70</f>
        <v>NT</v>
      </c>
      <c r="Y78" s="82" t="str">
        <f aca="false">P22!$G70</f>
        <v>NT</v>
      </c>
      <c r="Z78" s="82" t="str">
        <f aca="false">P23!$G70</f>
        <v>NT</v>
      </c>
      <c r="AA78" s="82" t="str">
        <f aca="false">P24!$G70</f>
        <v>NT</v>
      </c>
      <c r="AB78" s="82" t="str">
        <f aca="false">P25!$G70</f>
        <v>NT</v>
      </c>
      <c r="AC78" s="82" t="str">
        <f aca="false">P26!$G70</f>
        <v>NT</v>
      </c>
      <c r="AD78" s="82" t="str">
        <f aca="false">P27!$G70</f>
        <v>NT</v>
      </c>
      <c r="AE78" s="82" t="str">
        <f aca="false">P28!$G70</f>
        <v>NT</v>
      </c>
      <c r="AF78" s="82" t="str">
        <f aca="false">P29!$G70</f>
        <v>NT</v>
      </c>
      <c r="AG78" s="82" t="str">
        <f aca="false">P30!$G70</f>
        <v>NT</v>
      </c>
      <c r="AH78" s="83" t="n">
        <f aca="false">COUNTIF(D78:AG78,"C")</f>
        <v>0</v>
      </c>
      <c r="AI78" s="83" t="n">
        <f aca="false">COUNTIF(D78:AG78,"NC")</f>
        <v>0</v>
      </c>
      <c r="AJ78" s="83" t="n">
        <f aca="false">COUNTIF(D78:AG78,"NA")</f>
        <v>0</v>
      </c>
      <c r="AK78" s="83" t="n">
        <f aca="false">COUNTIF(D78:AG78,"NT")</f>
        <v>30</v>
      </c>
      <c r="AL78" s="82" t="str">
        <f aca="false">IF(AI78&gt;0,"NC",IF(AH78&gt;0,"C",IF(AK78&gt;0,"NT","NA")))</f>
        <v>NT</v>
      </c>
      <c r="AM78" s="81" t="n">
        <v>10</v>
      </c>
      <c r="AN78" s="82" t="str">
        <f aca="false">'Critères (modèle)'!$B70</f>
        <v>10.11</v>
      </c>
      <c r="AO78" s="82" t="str">
        <f aca="false">'Critères (modèle)'!$A60</f>
        <v>PRÉSENTATION</v>
      </c>
      <c r="AP78" s="82" t="str">
        <f aca="false">P01!$H70</f>
        <v>N</v>
      </c>
      <c r="AQ78" s="82" t="str">
        <f aca="false">P02!$H70</f>
        <v>N</v>
      </c>
      <c r="AR78" s="82" t="str">
        <f aca="false">P03!$H70</f>
        <v>N</v>
      </c>
      <c r="AS78" s="82" t="str">
        <f aca="false">P04!$H70</f>
        <v>N</v>
      </c>
      <c r="AT78" s="82" t="str">
        <f aca="false">P05!$H70</f>
        <v>N</v>
      </c>
      <c r="AU78" s="82" t="str">
        <f aca="false">P06!$H70</f>
        <v>N</v>
      </c>
      <c r="AV78" s="82" t="str">
        <f aca="false">P07!$H70</f>
        <v>N</v>
      </c>
      <c r="AW78" s="82" t="str">
        <f aca="false">P08!$H70</f>
        <v>N</v>
      </c>
      <c r="AX78" s="82" t="str">
        <f aca="false">P09!$H70</f>
        <v>N</v>
      </c>
      <c r="AY78" s="82" t="str">
        <f aca="false">P10!$H70</f>
        <v>N</v>
      </c>
      <c r="AZ78" s="82" t="str">
        <f aca="false">P11!$H70</f>
        <v>N</v>
      </c>
      <c r="BA78" s="82" t="str">
        <f aca="false">P12!$H70</f>
        <v>N</v>
      </c>
      <c r="BB78" s="82" t="str">
        <f aca="false">P13!$H70</f>
        <v>N</v>
      </c>
      <c r="BC78" s="82" t="str">
        <f aca="false">P14!$H70</f>
        <v>N</v>
      </c>
      <c r="BD78" s="82" t="str">
        <f aca="false">P15!$H70</f>
        <v>N</v>
      </c>
      <c r="BE78" s="82" t="str">
        <f aca="false">P16!$H70</f>
        <v>N</v>
      </c>
      <c r="BF78" s="82" t="str">
        <f aca="false">P17!$H70</f>
        <v>N</v>
      </c>
      <c r="BG78" s="82" t="str">
        <f aca="false">P18!$H70</f>
        <v>N</v>
      </c>
      <c r="BH78" s="82" t="str">
        <f aca="false">P19!$H70</f>
        <v>N</v>
      </c>
      <c r="BI78" s="82" t="str">
        <f aca="false">P20!$H70</f>
        <v>N</v>
      </c>
      <c r="BJ78" s="82" t="str">
        <f aca="false">P21!$H70</f>
        <v>N</v>
      </c>
      <c r="BK78" s="82" t="str">
        <f aca="false">P22!$H70</f>
        <v>N</v>
      </c>
      <c r="BL78" s="82" t="str">
        <f aca="false">P23!$H70</f>
        <v>N</v>
      </c>
      <c r="BM78" s="82" t="str">
        <f aca="false">P24!$H70</f>
        <v>N</v>
      </c>
      <c r="BN78" s="82" t="str">
        <f aca="false">P25!$H70</f>
        <v>N</v>
      </c>
      <c r="BO78" s="82" t="str">
        <f aca="false">P26!$H70</f>
        <v>N</v>
      </c>
      <c r="BP78" s="82" t="str">
        <f aca="false">P27!$H70</f>
        <v>N</v>
      </c>
      <c r="BQ78" s="82" t="str">
        <f aca="false">P28!$H70</f>
        <v>N</v>
      </c>
      <c r="BR78" s="82" t="str">
        <f aca="false">P29!$H70</f>
        <v>N</v>
      </c>
      <c r="BS78" s="82" t="str">
        <f aca="false">P30!$H70</f>
        <v>N</v>
      </c>
      <c r="BT78" s="77" t="n">
        <f aca="false">COUNTIF(AP78:BS78,"D")</f>
        <v>0</v>
      </c>
    </row>
    <row r="79" customFormat="false" ht="13" hidden="false" customHeight="false" outlineLevel="0" collapsed="false">
      <c r="A79" s="81" t="n">
        <v>10</v>
      </c>
      <c r="B79" s="82" t="str">
        <f aca="false">'Critères (modèle)'!$B71</f>
        <v>10.12</v>
      </c>
      <c r="C79" s="82" t="str">
        <f aca="false">'Critères (modèle)'!$A60</f>
        <v>PRÉSENTATION</v>
      </c>
      <c r="D79" s="82" t="str">
        <f aca="false">P01!$G71</f>
        <v>NT</v>
      </c>
      <c r="E79" s="82" t="str">
        <f aca="false">P02!$G71</f>
        <v>NT</v>
      </c>
      <c r="F79" s="82" t="str">
        <f aca="false">P03!$G71</f>
        <v>NT</v>
      </c>
      <c r="G79" s="82" t="str">
        <f aca="false">P04!$G71</f>
        <v>NT</v>
      </c>
      <c r="H79" s="82" t="str">
        <f aca="false">P05!$G71</f>
        <v>NT</v>
      </c>
      <c r="I79" s="82" t="str">
        <f aca="false">P06!$G71</f>
        <v>NT</v>
      </c>
      <c r="J79" s="82" t="str">
        <f aca="false">P07!$G71</f>
        <v>NT</v>
      </c>
      <c r="K79" s="82" t="str">
        <f aca="false">P08!$G71</f>
        <v>NT</v>
      </c>
      <c r="L79" s="82" t="str">
        <f aca="false">P09!$G71</f>
        <v>NT</v>
      </c>
      <c r="M79" s="82" t="str">
        <f aca="false">P10!$G71</f>
        <v>NT</v>
      </c>
      <c r="N79" s="82" t="str">
        <f aca="false">P11!$G71</f>
        <v>NT</v>
      </c>
      <c r="O79" s="82" t="str">
        <f aca="false">P12!$G71</f>
        <v>NT</v>
      </c>
      <c r="P79" s="82" t="str">
        <f aca="false">P13!$G71</f>
        <v>NT</v>
      </c>
      <c r="Q79" s="82" t="str">
        <f aca="false">P14!$G71</f>
        <v>NT</v>
      </c>
      <c r="R79" s="82" t="str">
        <f aca="false">P15!$G71</f>
        <v>NT</v>
      </c>
      <c r="S79" s="82" t="str">
        <f aca="false">P16!$G71</f>
        <v>NT</v>
      </c>
      <c r="T79" s="82" t="str">
        <f aca="false">P17!$G71</f>
        <v>NT</v>
      </c>
      <c r="U79" s="82" t="str">
        <f aca="false">P18!$G71</f>
        <v>NT</v>
      </c>
      <c r="V79" s="82" t="str">
        <f aca="false">P19!$G71</f>
        <v>NT</v>
      </c>
      <c r="W79" s="82" t="str">
        <f aca="false">P20!$G71</f>
        <v>NT</v>
      </c>
      <c r="X79" s="82" t="str">
        <f aca="false">P21!$G71</f>
        <v>NT</v>
      </c>
      <c r="Y79" s="82" t="str">
        <f aca="false">P22!$G71</f>
        <v>NT</v>
      </c>
      <c r="Z79" s="82" t="str">
        <f aca="false">P23!$G71</f>
        <v>NT</v>
      </c>
      <c r="AA79" s="82" t="str">
        <f aca="false">P24!$G71</f>
        <v>NT</v>
      </c>
      <c r="AB79" s="82" t="str">
        <f aca="false">P25!$G71</f>
        <v>NT</v>
      </c>
      <c r="AC79" s="82" t="str">
        <f aca="false">P26!$G71</f>
        <v>NT</v>
      </c>
      <c r="AD79" s="82" t="str">
        <f aca="false">P27!$G71</f>
        <v>NT</v>
      </c>
      <c r="AE79" s="82" t="str">
        <f aca="false">P28!$G71</f>
        <v>NT</v>
      </c>
      <c r="AF79" s="82" t="str">
        <f aca="false">P29!$G71</f>
        <v>NT</v>
      </c>
      <c r="AG79" s="82" t="str">
        <f aca="false">P30!$G71</f>
        <v>NT</v>
      </c>
      <c r="AH79" s="83" t="n">
        <f aca="false">COUNTIF(D79:AG79,"C")</f>
        <v>0</v>
      </c>
      <c r="AI79" s="83" t="n">
        <f aca="false">COUNTIF(D79:AG79,"NC")</f>
        <v>0</v>
      </c>
      <c r="AJ79" s="83" t="n">
        <f aca="false">COUNTIF(D79:AG79,"NA")</f>
        <v>0</v>
      </c>
      <c r="AK79" s="83" t="n">
        <f aca="false">COUNTIF(D79:AG79,"NT")</f>
        <v>30</v>
      </c>
      <c r="AL79" s="82" t="str">
        <f aca="false">IF(AI79&gt;0,"NC",IF(AH79&gt;0,"C",IF(AK79&gt;0,"NT","NA")))</f>
        <v>NT</v>
      </c>
      <c r="AM79" s="81" t="n">
        <v>10</v>
      </c>
      <c r="AN79" s="82" t="str">
        <f aca="false">'Critères (modèle)'!$B71</f>
        <v>10.12</v>
      </c>
      <c r="AO79" s="82" t="str">
        <f aca="false">'Critères (modèle)'!$A60</f>
        <v>PRÉSENTATION</v>
      </c>
      <c r="AP79" s="82" t="str">
        <f aca="false">P01!$H71</f>
        <v>N</v>
      </c>
      <c r="AQ79" s="82" t="str">
        <f aca="false">P02!$H71</f>
        <v>N</v>
      </c>
      <c r="AR79" s="82" t="str">
        <f aca="false">P03!$H71</f>
        <v>N</v>
      </c>
      <c r="AS79" s="82" t="str">
        <f aca="false">P04!$H71</f>
        <v>N</v>
      </c>
      <c r="AT79" s="82" t="str">
        <f aca="false">P05!$H71</f>
        <v>N</v>
      </c>
      <c r="AU79" s="82" t="str">
        <f aca="false">P06!$H71</f>
        <v>N</v>
      </c>
      <c r="AV79" s="82" t="str">
        <f aca="false">P07!$H71</f>
        <v>N</v>
      </c>
      <c r="AW79" s="82" t="str">
        <f aca="false">P08!$H71</f>
        <v>N</v>
      </c>
      <c r="AX79" s="82" t="str">
        <f aca="false">P09!$H71</f>
        <v>N</v>
      </c>
      <c r="AY79" s="82" t="str">
        <f aca="false">P10!$H71</f>
        <v>N</v>
      </c>
      <c r="AZ79" s="82" t="str">
        <f aca="false">P11!$H71</f>
        <v>N</v>
      </c>
      <c r="BA79" s="82" t="str">
        <f aca="false">P12!$H71</f>
        <v>N</v>
      </c>
      <c r="BB79" s="82" t="str">
        <f aca="false">P13!$H71</f>
        <v>N</v>
      </c>
      <c r="BC79" s="82" t="str">
        <f aca="false">P14!$H71</f>
        <v>N</v>
      </c>
      <c r="BD79" s="82" t="str">
        <f aca="false">P15!$H71</f>
        <v>N</v>
      </c>
      <c r="BE79" s="82" t="str">
        <f aca="false">P16!$H71</f>
        <v>N</v>
      </c>
      <c r="BF79" s="82" t="str">
        <f aca="false">P17!$H71</f>
        <v>N</v>
      </c>
      <c r="BG79" s="82" t="str">
        <f aca="false">P18!$H71</f>
        <v>N</v>
      </c>
      <c r="BH79" s="82" t="str">
        <f aca="false">P19!$H71</f>
        <v>N</v>
      </c>
      <c r="BI79" s="82" t="str">
        <f aca="false">P20!$H71</f>
        <v>N</v>
      </c>
      <c r="BJ79" s="82" t="str">
        <f aca="false">P21!$H71</f>
        <v>N</v>
      </c>
      <c r="BK79" s="82" t="str">
        <f aca="false">P22!$H71</f>
        <v>N</v>
      </c>
      <c r="BL79" s="82" t="str">
        <f aca="false">P23!$H71</f>
        <v>N</v>
      </c>
      <c r="BM79" s="82" t="str">
        <f aca="false">P24!$H71</f>
        <v>N</v>
      </c>
      <c r="BN79" s="82" t="str">
        <f aca="false">P25!$H71</f>
        <v>N</v>
      </c>
      <c r="BO79" s="82" t="str">
        <f aca="false">P26!$H71</f>
        <v>N</v>
      </c>
      <c r="BP79" s="82" t="str">
        <f aca="false">P27!$H71</f>
        <v>N</v>
      </c>
      <c r="BQ79" s="82" t="str">
        <f aca="false">P28!$H71</f>
        <v>N</v>
      </c>
      <c r="BR79" s="82" t="str">
        <f aca="false">P29!$H71</f>
        <v>N</v>
      </c>
      <c r="BS79" s="82" t="str">
        <f aca="false">P30!$H71</f>
        <v>N</v>
      </c>
      <c r="BT79" s="77" t="n">
        <f aca="false">COUNTIF(AP79:BS79,"D")</f>
        <v>0</v>
      </c>
    </row>
    <row r="80" customFormat="false" ht="13" hidden="false" customHeight="false" outlineLevel="0" collapsed="false">
      <c r="A80" s="81" t="n">
        <v>10</v>
      </c>
      <c r="B80" s="82" t="str">
        <f aca="false">'Critères (modèle)'!$B72</f>
        <v>10.13</v>
      </c>
      <c r="C80" s="82" t="str">
        <f aca="false">'Critères (modèle)'!$A60</f>
        <v>PRÉSENTATION</v>
      </c>
      <c r="D80" s="82" t="str">
        <f aca="false">P01!$G72</f>
        <v>NT</v>
      </c>
      <c r="E80" s="82" t="str">
        <f aca="false">P02!$G72</f>
        <v>NT</v>
      </c>
      <c r="F80" s="82" t="str">
        <f aca="false">P03!$G72</f>
        <v>NT</v>
      </c>
      <c r="G80" s="82" t="str">
        <f aca="false">P04!$G72</f>
        <v>NT</v>
      </c>
      <c r="H80" s="82" t="str">
        <f aca="false">P05!$G72</f>
        <v>NT</v>
      </c>
      <c r="I80" s="82" t="str">
        <f aca="false">P06!$G72</f>
        <v>NT</v>
      </c>
      <c r="J80" s="82" t="str">
        <f aca="false">P07!$G72</f>
        <v>NT</v>
      </c>
      <c r="K80" s="82" t="str">
        <f aca="false">P08!$G72</f>
        <v>NT</v>
      </c>
      <c r="L80" s="82" t="str">
        <f aca="false">P09!$G72</f>
        <v>NT</v>
      </c>
      <c r="M80" s="82" t="str">
        <f aca="false">P10!$G72</f>
        <v>NT</v>
      </c>
      <c r="N80" s="82" t="str">
        <f aca="false">P11!$G72</f>
        <v>NT</v>
      </c>
      <c r="O80" s="82" t="str">
        <f aca="false">P12!$G72</f>
        <v>NT</v>
      </c>
      <c r="P80" s="82" t="str">
        <f aca="false">P13!$G72</f>
        <v>NT</v>
      </c>
      <c r="Q80" s="82" t="str">
        <f aca="false">P14!$G72</f>
        <v>NT</v>
      </c>
      <c r="R80" s="82" t="str">
        <f aca="false">P15!$G72</f>
        <v>NT</v>
      </c>
      <c r="S80" s="82" t="str">
        <f aca="false">P16!$G72</f>
        <v>NT</v>
      </c>
      <c r="T80" s="82" t="str">
        <f aca="false">P17!$G72</f>
        <v>NT</v>
      </c>
      <c r="U80" s="82" t="str">
        <f aca="false">P18!$G72</f>
        <v>NT</v>
      </c>
      <c r="V80" s="82" t="str">
        <f aca="false">P19!$G72</f>
        <v>NT</v>
      </c>
      <c r="W80" s="82" t="str">
        <f aca="false">P20!$G72</f>
        <v>NT</v>
      </c>
      <c r="X80" s="82" t="str">
        <f aca="false">P21!$G72</f>
        <v>NT</v>
      </c>
      <c r="Y80" s="82" t="str">
        <f aca="false">P22!$G72</f>
        <v>NT</v>
      </c>
      <c r="Z80" s="82" t="str">
        <f aca="false">P23!$G72</f>
        <v>NT</v>
      </c>
      <c r="AA80" s="82" t="str">
        <f aca="false">P24!$G72</f>
        <v>NT</v>
      </c>
      <c r="AB80" s="82" t="str">
        <f aca="false">P25!$G72</f>
        <v>NT</v>
      </c>
      <c r="AC80" s="82" t="str">
        <f aca="false">P26!$G72</f>
        <v>NT</v>
      </c>
      <c r="AD80" s="82" t="str">
        <f aca="false">P27!$G72</f>
        <v>NT</v>
      </c>
      <c r="AE80" s="82" t="str">
        <f aca="false">P28!$G72</f>
        <v>NT</v>
      </c>
      <c r="AF80" s="82" t="str">
        <f aca="false">P29!$G72</f>
        <v>NT</v>
      </c>
      <c r="AG80" s="82" t="str">
        <f aca="false">P30!$G72</f>
        <v>NT</v>
      </c>
      <c r="AH80" s="83" t="n">
        <f aca="false">COUNTIF(D80:AG80,"C")</f>
        <v>0</v>
      </c>
      <c r="AI80" s="83" t="n">
        <f aca="false">COUNTIF(D80:AG80,"NC")</f>
        <v>0</v>
      </c>
      <c r="AJ80" s="83" t="n">
        <f aca="false">COUNTIF(D80:AG80,"NA")</f>
        <v>0</v>
      </c>
      <c r="AK80" s="83" t="n">
        <f aca="false">COUNTIF(D80:AG80,"NT")</f>
        <v>30</v>
      </c>
      <c r="AL80" s="82" t="str">
        <f aca="false">IF(AI80&gt;0,"NC",IF(AH80&gt;0,"C",IF(AK80&gt;0,"NT","NA")))</f>
        <v>NT</v>
      </c>
      <c r="AM80" s="81" t="n">
        <v>10</v>
      </c>
      <c r="AN80" s="82" t="str">
        <f aca="false">'Critères (modèle)'!$B72</f>
        <v>10.13</v>
      </c>
      <c r="AO80" s="82" t="str">
        <f aca="false">'Critères (modèle)'!$A60</f>
        <v>PRÉSENTATION</v>
      </c>
      <c r="AP80" s="82" t="str">
        <f aca="false">P01!$H72</f>
        <v>N</v>
      </c>
      <c r="AQ80" s="82" t="str">
        <f aca="false">P02!$H72</f>
        <v>N</v>
      </c>
      <c r="AR80" s="82" t="str">
        <f aca="false">P03!$H72</f>
        <v>N</v>
      </c>
      <c r="AS80" s="82" t="str">
        <f aca="false">P04!$H72</f>
        <v>N</v>
      </c>
      <c r="AT80" s="82" t="str">
        <f aca="false">P05!$H72</f>
        <v>N</v>
      </c>
      <c r="AU80" s="82" t="str">
        <f aca="false">P06!$H72</f>
        <v>N</v>
      </c>
      <c r="AV80" s="82" t="str">
        <f aca="false">P07!$H72</f>
        <v>N</v>
      </c>
      <c r="AW80" s="82" t="str">
        <f aca="false">P08!$H72</f>
        <v>N</v>
      </c>
      <c r="AX80" s="82" t="str">
        <f aca="false">P09!$H72</f>
        <v>N</v>
      </c>
      <c r="AY80" s="82" t="str">
        <f aca="false">P10!$H72</f>
        <v>N</v>
      </c>
      <c r="AZ80" s="82" t="str">
        <f aca="false">P11!$H72</f>
        <v>N</v>
      </c>
      <c r="BA80" s="82" t="str">
        <f aca="false">P12!$H72</f>
        <v>N</v>
      </c>
      <c r="BB80" s="82" t="str">
        <f aca="false">P13!$H72</f>
        <v>N</v>
      </c>
      <c r="BC80" s="82" t="str">
        <f aca="false">P14!$H72</f>
        <v>N</v>
      </c>
      <c r="BD80" s="82" t="str">
        <f aca="false">P15!$H72</f>
        <v>N</v>
      </c>
      <c r="BE80" s="82" t="str">
        <f aca="false">P16!$H72</f>
        <v>N</v>
      </c>
      <c r="BF80" s="82" t="str">
        <f aca="false">P17!$H72</f>
        <v>N</v>
      </c>
      <c r="BG80" s="82" t="str">
        <f aca="false">P18!$H72</f>
        <v>N</v>
      </c>
      <c r="BH80" s="82" t="str">
        <f aca="false">P19!$H72</f>
        <v>N</v>
      </c>
      <c r="BI80" s="82" t="str">
        <f aca="false">P20!$H72</f>
        <v>N</v>
      </c>
      <c r="BJ80" s="82" t="str">
        <f aca="false">P21!$H72</f>
        <v>N</v>
      </c>
      <c r="BK80" s="82" t="str">
        <f aca="false">P22!$H72</f>
        <v>N</v>
      </c>
      <c r="BL80" s="82" t="str">
        <f aca="false">P23!$H72</f>
        <v>N</v>
      </c>
      <c r="BM80" s="82" t="str">
        <f aca="false">P24!$H72</f>
        <v>N</v>
      </c>
      <c r="BN80" s="82" t="str">
        <f aca="false">P25!$H72</f>
        <v>N</v>
      </c>
      <c r="BO80" s="82" t="str">
        <f aca="false">P26!$H72</f>
        <v>N</v>
      </c>
      <c r="BP80" s="82" t="str">
        <f aca="false">P27!$H72</f>
        <v>N</v>
      </c>
      <c r="BQ80" s="82" t="str">
        <f aca="false">P28!$H72</f>
        <v>N</v>
      </c>
      <c r="BR80" s="82" t="str">
        <f aca="false">P29!$H72</f>
        <v>N</v>
      </c>
      <c r="BS80" s="82" t="str">
        <f aca="false">P30!$H72</f>
        <v>N</v>
      </c>
      <c r="BT80" s="77" t="n">
        <f aca="false">COUNTIF(AP80:BS80,"D")</f>
        <v>0</v>
      </c>
    </row>
    <row r="81" customFormat="false" ht="13" hidden="false" customHeight="false" outlineLevel="0" collapsed="false">
      <c r="A81" s="81" t="n">
        <v>10</v>
      </c>
      <c r="B81" s="82" t="str">
        <f aca="false">'Critères (modèle)'!$B73</f>
        <v>10.14</v>
      </c>
      <c r="C81" s="82" t="str">
        <f aca="false">'Critères (modèle)'!$A60</f>
        <v>PRÉSENTATION</v>
      </c>
      <c r="D81" s="82" t="str">
        <f aca="false">P01!$G73</f>
        <v>NT</v>
      </c>
      <c r="E81" s="82" t="str">
        <f aca="false">P02!$G73</f>
        <v>NT</v>
      </c>
      <c r="F81" s="82" t="str">
        <f aca="false">P03!$G73</f>
        <v>NT</v>
      </c>
      <c r="G81" s="82" t="str">
        <f aca="false">P04!$G73</f>
        <v>NT</v>
      </c>
      <c r="H81" s="82" t="str">
        <f aca="false">P05!$G73</f>
        <v>NT</v>
      </c>
      <c r="I81" s="82" t="str">
        <f aca="false">P06!$G73</f>
        <v>NT</v>
      </c>
      <c r="J81" s="82" t="str">
        <f aca="false">P07!$G73</f>
        <v>NT</v>
      </c>
      <c r="K81" s="82" t="str">
        <f aca="false">P08!$G73</f>
        <v>NT</v>
      </c>
      <c r="L81" s="82" t="str">
        <f aca="false">P09!$G73</f>
        <v>NT</v>
      </c>
      <c r="M81" s="82" t="str">
        <f aca="false">P10!$G73</f>
        <v>NT</v>
      </c>
      <c r="N81" s="82" t="str">
        <f aca="false">P11!$G73</f>
        <v>NT</v>
      </c>
      <c r="O81" s="82" t="str">
        <f aca="false">P12!$G73</f>
        <v>NT</v>
      </c>
      <c r="P81" s="82" t="str">
        <f aca="false">P13!$G73</f>
        <v>NT</v>
      </c>
      <c r="Q81" s="82" t="str">
        <f aca="false">P14!$G73</f>
        <v>NT</v>
      </c>
      <c r="R81" s="82" t="str">
        <f aca="false">P15!$G73</f>
        <v>NT</v>
      </c>
      <c r="S81" s="82" t="str">
        <f aca="false">P16!$G73</f>
        <v>NT</v>
      </c>
      <c r="T81" s="82" t="str">
        <f aca="false">P17!$G73</f>
        <v>NT</v>
      </c>
      <c r="U81" s="82" t="str">
        <f aca="false">P18!$G73</f>
        <v>NT</v>
      </c>
      <c r="V81" s="82" t="str">
        <f aca="false">P19!$G73</f>
        <v>NT</v>
      </c>
      <c r="W81" s="82" t="str">
        <f aca="false">P20!$G73</f>
        <v>NT</v>
      </c>
      <c r="X81" s="82" t="str">
        <f aca="false">P21!$G73</f>
        <v>NT</v>
      </c>
      <c r="Y81" s="82" t="str">
        <f aca="false">P22!$G73</f>
        <v>NT</v>
      </c>
      <c r="Z81" s="82" t="str">
        <f aca="false">P23!$G73</f>
        <v>NT</v>
      </c>
      <c r="AA81" s="82" t="str">
        <f aca="false">P24!$G73</f>
        <v>NT</v>
      </c>
      <c r="AB81" s="82" t="str">
        <f aca="false">P25!$G73</f>
        <v>NT</v>
      </c>
      <c r="AC81" s="82" t="str">
        <f aca="false">P26!$G73</f>
        <v>NT</v>
      </c>
      <c r="AD81" s="82" t="str">
        <f aca="false">P27!$G73</f>
        <v>NT</v>
      </c>
      <c r="AE81" s="82" t="str">
        <f aca="false">P28!$G73</f>
        <v>NT</v>
      </c>
      <c r="AF81" s="82" t="str">
        <f aca="false">P29!$G73</f>
        <v>NT</v>
      </c>
      <c r="AG81" s="82" t="str">
        <f aca="false">P30!$G73</f>
        <v>NT</v>
      </c>
      <c r="AH81" s="83" t="n">
        <f aca="false">COUNTIF(D81:AG81,"C")</f>
        <v>0</v>
      </c>
      <c r="AI81" s="83" t="n">
        <f aca="false">COUNTIF(D81:AG81,"NC")</f>
        <v>0</v>
      </c>
      <c r="AJ81" s="83" t="n">
        <f aca="false">COUNTIF(D81:AG81,"NA")</f>
        <v>0</v>
      </c>
      <c r="AK81" s="83" t="n">
        <f aca="false">COUNTIF(D81:AG81,"NT")</f>
        <v>30</v>
      </c>
      <c r="AL81" s="82" t="str">
        <f aca="false">IF(AI81&gt;0,"NC",IF(AH81&gt;0,"C",IF(AK81&gt;0,"NT","NA")))</f>
        <v>NT</v>
      </c>
      <c r="AM81" s="81" t="n">
        <v>10</v>
      </c>
      <c r="AN81" s="82" t="str">
        <f aca="false">'Critères (modèle)'!$B73</f>
        <v>10.14</v>
      </c>
      <c r="AO81" s="82" t="str">
        <f aca="false">'Critères (modèle)'!$A60</f>
        <v>PRÉSENTATION</v>
      </c>
      <c r="AP81" s="82" t="str">
        <f aca="false">P01!$H73</f>
        <v>N</v>
      </c>
      <c r="AQ81" s="82" t="str">
        <f aca="false">P02!$H73</f>
        <v>N</v>
      </c>
      <c r="AR81" s="82" t="str">
        <f aca="false">P03!$H73</f>
        <v>N</v>
      </c>
      <c r="AS81" s="82" t="str">
        <f aca="false">P04!$H73</f>
        <v>N</v>
      </c>
      <c r="AT81" s="82" t="str">
        <f aca="false">P05!$H73</f>
        <v>N</v>
      </c>
      <c r="AU81" s="82" t="str">
        <f aca="false">P06!$H73</f>
        <v>N</v>
      </c>
      <c r="AV81" s="82" t="str">
        <f aca="false">P07!$H73</f>
        <v>N</v>
      </c>
      <c r="AW81" s="82" t="str">
        <f aca="false">P08!$H73</f>
        <v>N</v>
      </c>
      <c r="AX81" s="82" t="str">
        <f aca="false">P09!$H73</f>
        <v>N</v>
      </c>
      <c r="AY81" s="82" t="str">
        <f aca="false">P10!$H73</f>
        <v>N</v>
      </c>
      <c r="AZ81" s="82" t="str">
        <f aca="false">P11!$H73</f>
        <v>N</v>
      </c>
      <c r="BA81" s="82" t="str">
        <f aca="false">P12!$H73</f>
        <v>N</v>
      </c>
      <c r="BB81" s="82" t="str">
        <f aca="false">P13!$H73</f>
        <v>N</v>
      </c>
      <c r="BC81" s="82" t="str">
        <f aca="false">P14!$H73</f>
        <v>N</v>
      </c>
      <c r="BD81" s="82" t="str">
        <f aca="false">P15!$H73</f>
        <v>N</v>
      </c>
      <c r="BE81" s="82" t="str">
        <f aca="false">P16!$H73</f>
        <v>N</v>
      </c>
      <c r="BF81" s="82" t="str">
        <f aca="false">P17!$H73</f>
        <v>N</v>
      </c>
      <c r="BG81" s="82" t="str">
        <f aca="false">P18!$H73</f>
        <v>N</v>
      </c>
      <c r="BH81" s="82" t="str">
        <f aca="false">P19!$H73</f>
        <v>N</v>
      </c>
      <c r="BI81" s="82" t="str">
        <f aca="false">P20!$H73</f>
        <v>N</v>
      </c>
      <c r="BJ81" s="82" t="str">
        <f aca="false">P21!$H73</f>
        <v>N</v>
      </c>
      <c r="BK81" s="82" t="str">
        <f aca="false">P22!$H73</f>
        <v>N</v>
      </c>
      <c r="BL81" s="82" t="str">
        <f aca="false">P23!$H73</f>
        <v>N</v>
      </c>
      <c r="BM81" s="82" t="str">
        <f aca="false">P24!$H73</f>
        <v>N</v>
      </c>
      <c r="BN81" s="82" t="str">
        <f aca="false">P25!$H73</f>
        <v>N</v>
      </c>
      <c r="BO81" s="82" t="str">
        <f aca="false">P26!$H73</f>
        <v>N</v>
      </c>
      <c r="BP81" s="82" t="str">
        <f aca="false">P27!$H73</f>
        <v>N</v>
      </c>
      <c r="BQ81" s="82" t="str">
        <f aca="false">P28!$H73</f>
        <v>N</v>
      </c>
      <c r="BR81" s="82" t="str">
        <f aca="false">P29!$H73</f>
        <v>N</v>
      </c>
      <c r="BS81" s="82" t="str">
        <f aca="false">P30!$H73</f>
        <v>N</v>
      </c>
      <c r="BT81" s="77" t="n">
        <f aca="false">COUNTIF(AP81:BS81,"D")</f>
        <v>0</v>
      </c>
    </row>
    <row r="82" customFormat="false" ht="13" hidden="false" customHeight="false" outlineLevel="0" collapsed="false">
      <c r="A82" s="84"/>
      <c r="B82" s="85"/>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6" t="n">
        <f aca="false">SUM(AH68:AH81)</f>
        <v>0</v>
      </c>
      <c r="AI82" s="86" t="n">
        <f aca="false">SUM(AI68:AI81)</f>
        <v>0</v>
      </c>
      <c r="AJ82" s="86" t="n">
        <f aca="false">SUM(AJ68:AJ81)</f>
        <v>0</v>
      </c>
      <c r="AK82" s="86" t="n">
        <f aca="false">SUM(AK68:AK81)</f>
        <v>420</v>
      </c>
      <c r="AL82" s="82"/>
      <c r="AM82" s="84"/>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6" t="n">
        <f aca="false">SUM(BT68:BT81)</f>
        <v>0</v>
      </c>
    </row>
    <row r="83" customFormat="false" ht="13" hidden="false" customHeight="false" outlineLevel="0" collapsed="false">
      <c r="A83" s="81" t="n">
        <v>11</v>
      </c>
      <c r="B83" s="82" t="str">
        <f aca="false">'Critères (modèle)'!$B74</f>
        <v>11.1</v>
      </c>
      <c r="C83" s="82" t="str">
        <f aca="false">'Critères (modèle)'!$A74</f>
        <v>FORMULAIRES</v>
      </c>
      <c r="D83" s="82" t="str">
        <f aca="false">P01!$G74</f>
        <v>NT</v>
      </c>
      <c r="E83" s="82" t="str">
        <f aca="false">P02!$G74</f>
        <v>NT</v>
      </c>
      <c r="F83" s="82" t="str">
        <f aca="false">P03!$G74</f>
        <v>NT</v>
      </c>
      <c r="G83" s="82" t="str">
        <f aca="false">P04!$G74</f>
        <v>NT</v>
      </c>
      <c r="H83" s="82" t="str">
        <f aca="false">P05!$G74</f>
        <v>NT</v>
      </c>
      <c r="I83" s="82" t="str">
        <f aca="false">P06!$G74</f>
        <v>NT</v>
      </c>
      <c r="J83" s="82" t="str">
        <f aca="false">P07!$G74</f>
        <v>NT</v>
      </c>
      <c r="K83" s="82" t="str">
        <f aca="false">P08!$G74</f>
        <v>NT</v>
      </c>
      <c r="L83" s="82" t="str">
        <f aca="false">P09!$G74</f>
        <v>NT</v>
      </c>
      <c r="M83" s="82" t="str">
        <f aca="false">P10!$G74</f>
        <v>NT</v>
      </c>
      <c r="N83" s="82" t="str">
        <f aca="false">P11!$G74</f>
        <v>NT</v>
      </c>
      <c r="O83" s="82" t="str">
        <f aca="false">P12!$G74</f>
        <v>NT</v>
      </c>
      <c r="P83" s="82" t="str">
        <f aca="false">P13!$G74</f>
        <v>NT</v>
      </c>
      <c r="Q83" s="82" t="str">
        <f aca="false">P14!$G74</f>
        <v>NT</v>
      </c>
      <c r="R83" s="82" t="str">
        <f aca="false">P15!$G74</f>
        <v>NT</v>
      </c>
      <c r="S83" s="82" t="str">
        <f aca="false">P16!$G74</f>
        <v>NT</v>
      </c>
      <c r="T83" s="82" t="str">
        <f aca="false">P17!$G74</f>
        <v>NT</v>
      </c>
      <c r="U83" s="82" t="str">
        <f aca="false">P18!$G74</f>
        <v>NT</v>
      </c>
      <c r="V83" s="82" t="str">
        <f aca="false">P19!$G74</f>
        <v>NT</v>
      </c>
      <c r="W83" s="82" t="str">
        <f aca="false">P20!$G74</f>
        <v>NT</v>
      </c>
      <c r="X83" s="82" t="str">
        <f aca="false">P21!$G74</f>
        <v>NT</v>
      </c>
      <c r="Y83" s="82" t="str">
        <f aca="false">P22!$G74</f>
        <v>NT</v>
      </c>
      <c r="Z83" s="82" t="str">
        <f aca="false">P23!$G74</f>
        <v>NT</v>
      </c>
      <c r="AA83" s="82" t="str">
        <f aca="false">P24!$G74</f>
        <v>NT</v>
      </c>
      <c r="AB83" s="82" t="str">
        <f aca="false">P25!$G74</f>
        <v>NT</v>
      </c>
      <c r="AC83" s="82" t="str">
        <f aca="false">P26!$G74</f>
        <v>NT</v>
      </c>
      <c r="AD83" s="82" t="str">
        <f aca="false">P27!$G74</f>
        <v>NT</v>
      </c>
      <c r="AE83" s="82" t="str">
        <f aca="false">P28!$G74</f>
        <v>NT</v>
      </c>
      <c r="AF83" s="82" t="str">
        <f aca="false">P29!$G74</f>
        <v>NT</v>
      </c>
      <c r="AG83" s="82" t="str">
        <f aca="false">P30!$G74</f>
        <v>NT</v>
      </c>
      <c r="AH83" s="83" t="n">
        <f aca="false">COUNTIF(D83:AG83,"C")</f>
        <v>0</v>
      </c>
      <c r="AI83" s="83" t="n">
        <f aca="false">COUNTIF(D83:AG83,"NC")</f>
        <v>0</v>
      </c>
      <c r="AJ83" s="83" t="n">
        <f aca="false">COUNTIF(D83:AG83,"NA")</f>
        <v>0</v>
      </c>
      <c r="AK83" s="83" t="n">
        <f aca="false">COUNTIF(D83:AG83,"NT")</f>
        <v>30</v>
      </c>
      <c r="AL83" s="82" t="str">
        <f aca="false">IF(AI83&gt;0,"NC",IF(AH83&gt;0,"C",IF(AK83&gt;0,"NT","NA")))</f>
        <v>NT</v>
      </c>
      <c r="AM83" s="81" t="n">
        <v>11</v>
      </c>
      <c r="AN83" s="82" t="str">
        <f aca="false">'Critères (modèle)'!$B74</f>
        <v>11.1</v>
      </c>
      <c r="AO83" s="82" t="str">
        <f aca="false">'Critères (modèle)'!$A74</f>
        <v>FORMULAIRES</v>
      </c>
      <c r="AP83" s="82" t="str">
        <f aca="false">P01!$H74</f>
        <v>N</v>
      </c>
      <c r="AQ83" s="82" t="str">
        <f aca="false">P02!$H74</f>
        <v>N</v>
      </c>
      <c r="AR83" s="82" t="str">
        <f aca="false">P03!$H74</f>
        <v>N</v>
      </c>
      <c r="AS83" s="82" t="str">
        <f aca="false">P04!$H74</f>
        <v>N</v>
      </c>
      <c r="AT83" s="82" t="str">
        <f aca="false">P05!$H74</f>
        <v>N</v>
      </c>
      <c r="AU83" s="82" t="str">
        <f aca="false">P06!$H74</f>
        <v>N</v>
      </c>
      <c r="AV83" s="82" t="str">
        <f aca="false">P07!$H74</f>
        <v>N</v>
      </c>
      <c r="AW83" s="82" t="str">
        <f aca="false">P08!$H74</f>
        <v>N</v>
      </c>
      <c r="AX83" s="82" t="str">
        <f aca="false">P09!$H74</f>
        <v>N</v>
      </c>
      <c r="AY83" s="82" t="str">
        <f aca="false">P10!$H74</f>
        <v>N</v>
      </c>
      <c r="AZ83" s="82" t="str">
        <f aca="false">P11!$H74</f>
        <v>N</v>
      </c>
      <c r="BA83" s="82" t="str">
        <f aca="false">P12!$H74</f>
        <v>N</v>
      </c>
      <c r="BB83" s="82" t="str">
        <f aca="false">P13!$H74</f>
        <v>N</v>
      </c>
      <c r="BC83" s="82" t="str">
        <f aca="false">P14!$H74</f>
        <v>N</v>
      </c>
      <c r="BD83" s="82" t="str">
        <f aca="false">P15!$H74</f>
        <v>N</v>
      </c>
      <c r="BE83" s="82" t="str">
        <f aca="false">P16!$H74</f>
        <v>N</v>
      </c>
      <c r="BF83" s="82" t="str">
        <f aca="false">P17!$H74</f>
        <v>N</v>
      </c>
      <c r="BG83" s="82" t="str">
        <f aca="false">P18!$H74</f>
        <v>N</v>
      </c>
      <c r="BH83" s="82" t="str">
        <f aca="false">P19!$H74</f>
        <v>N</v>
      </c>
      <c r="BI83" s="82" t="str">
        <f aca="false">P20!$H74</f>
        <v>N</v>
      </c>
      <c r="BJ83" s="82" t="str">
        <f aca="false">P21!$H74</f>
        <v>N</v>
      </c>
      <c r="BK83" s="82" t="str">
        <f aca="false">P22!$H74</f>
        <v>N</v>
      </c>
      <c r="BL83" s="82" t="str">
        <f aca="false">P23!$H74</f>
        <v>N</v>
      </c>
      <c r="BM83" s="82" t="str">
        <f aca="false">P24!$H74</f>
        <v>N</v>
      </c>
      <c r="BN83" s="82" t="str">
        <f aca="false">P25!$H74</f>
        <v>N</v>
      </c>
      <c r="BO83" s="82" t="str">
        <f aca="false">P26!$H74</f>
        <v>N</v>
      </c>
      <c r="BP83" s="82" t="str">
        <f aca="false">P27!$H74</f>
        <v>N</v>
      </c>
      <c r="BQ83" s="82" t="str">
        <f aca="false">P28!$H74</f>
        <v>N</v>
      </c>
      <c r="BR83" s="82" t="str">
        <f aca="false">P29!$H74</f>
        <v>N</v>
      </c>
      <c r="BS83" s="82" t="str">
        <f aca="false">P30!$H74</f>
        <v>N</v>
      </c>
      <c r="BT83" s="77" t="n">
        <f aca="false">COUNTIF(AP83:BS83,"D")</f>
        <v>0</v>
      </c>
    </row>
    <row r="84" customFormat="false" ht="13" hidden="false" customHeight="false" outlineLevel="0" collapsed="false">
      <c r="A84" s="81" t="n">
        <v>11</v>
      </c>
      <c r="B84" s="82" t="str">
        <f aca="false">'Critères (modèle)'!$B75</f>
        <v>11.2</v>
      </c>
      <c r="C84" s="82" t="str">
        <f aca="false">'Critères (modèle)'!$A74</f>
        <v>FORMULAIRES</v>
      </c>
      <c r="D84" s="82" t="str">
        <f aca="false">P01!$G75</f>
        <v>NT</v>
      </c>
      <c r="E84" s="82" t="str">
        <f aca="false">P02!$G75</f>
        <v>NT</v>
      </c>
      <c r="F84" s="82" t="str">
        <f aca="false">P03!$G75</f>
        <v>NT</v>
      </c>
      <c r="G84" s="82" t="str">
        <f aca="false">P04!$G75</f>
        <v>NT</v>
      </c>
      <c r="H84" s="82" t="str">
        <f aca="false">P05!$G75</f>
        <v>NT</v>
      </c>
      <c r="I84" s="82" t="str">
        <f aca="false">P06!$G75</f>
        <v>NT</v>
      </c>
      <c r="J84" s="82" t="str">
        <f aca="false">P07!$G75</f>
        <v>NT</v>
      </c>
      <c r="K84" s="82" t="str">
        <f aca="false">P08!$G75</f>
        <v>NT</v>
      </c>
      <c r="L84" s="82" t="str">
        <f aca="false">P09!$G75</f>
        <v>NT</v>
      </c>
      <c r="M84" s="82" t="str">
        <f aca="false">P10!$G75</f>
        <v>NT</v>
      </c>
      <c r="N84" s="82" t="str">
        <f aca="false">P11!$G75</f>
        <v>NT</v>
      </c>
      <c r="O84" s="82" t="str">
        <f aca="false">P12!$G75</f>
        <v>NT</v>
      </c>
      <c r="P84" s="82" t="str">
        <f aca="false">P13!$G75</f>
        <v>NT</v>
      </c>
      <c r="Q84" s="82" t="str">
        <f aca="false">P14!$G75</f>
        <v>NT</v>
      </c>
      <c r="R84" s="82" t="str">
        <f aca="false">P15!$G75</f>
        <v>NT</v>
      </c>
      <c r="S84" s="82" t="str">
        <f aca="false">P16!$G75</f>
        <v>NT</v>
      </c>
      <c r="T84" s="82" t="str">
        <f aca="false">P17!$G75</f>
        <v>NT</v>
      </c>
      <c r="U84" s="82" t="str">
        <f aca="false">P18!$G75</f>
        <v>NT</v>
      </c>
      <c r="V84" s="82" t="str">
        <f aca="false">P19!$G75</f>
        <v>NT</v>
      </c>
      <c r="W84" s="82" t="str">
        <f aca="false">P20!$G75</f>
        <v>NT</v>
      </c>
      <c r="X84" s="82" t="str">
        <f aca="false">P21!$G75</f>
        <v>NT</v>
      </c>
      <c r="Y84" s="82" t="str">
        <f aca="false">P22!$G75</f>
        <v>NT</v>
      </c>
      <c r="Z84" s="82" t="str">
        <f aca="false">P23!$G75</f>
        <v>NT</v>
      </c>
      <c r="AA84" s="82" t="str">
        <f aca="false">P24!$G75</f>
        <v>NT</v>
      </c>
      <c r="AB84" s="82" t="str">
        <f aca="false">P25!$G75</f>
        <v>NT</v>
      </c>
      <c r="AC84" s="82" t="str">
        <f aca="false">P26!$G75</f>
        <v>NT</v>
      </c>
      <c r="AD84" s="82" t="str">
        <f aca="false">P27!$G75</f>
        <v>NT</v>
      </c>
      <c r="AE84" s="82" t="str">
        <f aca="false">P28!$G75</f>
        <v>NT</v>
      </c>
      <c r="AF84" s="82" t="str">
        <f aca="false">P29!$G75</f>
        <v>NT</v>
      </c>
      <c r="AG84" s="82" t="str">
        <f aca="false">P30!$G75</f>
        <v>NT</v>
      </c>
      <c r="AH84" s="83" t="n">
        <f aca="false">COUNTIF(D84:AG84,"C")</f>
        <v>0</v>
      </c>
      <c r="AI84" s="83" t="n">
        <f aca="false">COUNTIF(D84:AG84,"NC")</f>
        <v>0</v>
      </c>
      <c r="AJ84" s="83" t="n">
        <f aca="false">COUNTIF(D84:AG84,"NA")</f>
        <v>0</v>
      </c>
      <c r="AK84" s="83" t="n">
        <f aca="false">COUNTIF(D84:AG84,"NT")</f>
        <v>30</v>
      </c>
      <c r="AL84" s="82" t="str">
        <f aca="false">IF(AI84&gt;0,"NC",IF(AH84&gt;0,"C",IF(AK84&gt;0,"NT","NA")))</f>
        <v>NT</v>
      </c>
      <c r="AM84" s="81" t="n">
        <v>11</v>
      </c>
      <c r="AN84" s="82" t="str">
        <f aca="false">'Critères (modèle)'!$B75</f>
        <v>11.2</v>
      </c>
      <c r="AO84" s="82" t="str">
        <f aca="false">'Critères (modèle)'!$A74</f>
        <v>FORMULAIRES</v>
      </c>
      <c r="AP84" s="82" t="str">
        <f aca="false">P01!$H75</f>
        <v>N</v>
      </c>
      <c r="AQ84" s="82" t="str">
        <f aca="false">P02!$H75</f>
        <v>N</v>
      </c>
      <c r="AR84" s="82" t="str">
        <f aca="false">P03!$H75</f>
        <v>N</v>
      </c>
      <c r="AS84" s="82" t="str">
        <f aca="false">P04!$H75</f>
        <v>N</v>
      </c>
      <c r="AT84" s="82" t="str">
        <f aca="false">P05!$H75</f>
        <v>N</v>
      </c>
      <c r="AU84" s="82" t="str">
        <f aca="false">P06!$H75</f>
        <v>N</v>
      </c>
      <c r="AV84" s="82" t="str">
        <f aca="false">P07!$H75</f>
        <v>N</v>
      </c>
      <c r="AW84" s="82" t="str">
        <f aca="false">P08!$H75</f>
        <v>N</v>
      </c>
      <c r="AX84" s="82" t="str">
        <f aca="false">P09!$H75</f>
        <v>N</v>
      </c>
      <c r="AY84" s="82" t="str">
        <f aca="false">P10!$H75</f>
        <v>N</v>
      </c>
      <c r="AZ84" s="82" t="str">
        <f aca="false">P11!$H75</f>
        <v>N</v>
      </c>
      <c r="BA84" s="82" t="str">
        <f aca="false">P12!$H75</f>
        <v>N</v>
      </c>
      <c r="BB84" s="82" t="str">
        <f aca="false">P13!$H75</f>
        <v>N</v>
      </c>
      <c r="BC84" s="82" t="str">
        <f aca="false">P14!$H75</f>
        <v>N</v>
      </c>
      <c r="BD84" s="82" t="str">
        <f aca="false">P15!$H75</f>
        <v>N</v>
      </c>
      <c r="BE84" s="82" t="str">
        <f aca="false">P16!$H75</f>
        <v>N</v>
      </c>
      <c r="BF84" s="82" t="str">
        <f aca="false">P17!$H75</f>
        <v>N</v>
      </c>
      <c r="BG84" s="82" t="str">
        <f aca="false">P18!$H75</f>
        <v>N</v>
      </c>
      <c r="BH84" s="82" t="str">
        <f aca="false">P19!$H75</f>
        <v>N</v>
      </c>
      <c r="BI84" s="82" t="str">
        <f aca="false">P20!$H75</f>
        <v>N</v>
      </c>
      <c r="BJ84" s="82" t="str">
        <f aca="false">P21!$H75</f>
        <v>N</v>
      </c>
      <c r="BK84" s="82" t="str">
        <f aca="false">P22!$H75</f>
        <v>N</v>
      </c>
      <c r="BL84" s="82" t="str">
        <f aca="false">P23!$H75</f>
        <v>N</v>
      </c>
      <c r="BM84" s="82" t="str">
        <f aca="false">P24!$H75</f>
        <v>N</v>
      </c>
      <c r="BN84" s="82" t="str">
        <f aca="false">P25!$H75</f>
        <v>N</v>
      </c>
      <c r="BO84" s="82" t="str">
        <f aca="false">P26!$H75</f>
        <v>N</v>
      </c>
      <c r="BP84" s="82" t="str">
        <f aca="false">P27!$H75</f>
        <v>N</v>
      </c>
      <c r="BQ84" s="82" t="str">
        <f aca="false">P28!$H75</f>
        <v>N</v>
      </c>
      <c r="BR84" s="82" t="str">
        <f aca="false">P29!$H75</f>
        <v>N</v>
      </c>
      <c r="BS84" s="82" t="str">
        <f aca="false">P30!$H75</f>
        <v>N</v>
      </c>
      <c r="BT84" s="77" t="n">
        <f aca="false">COUNTIF(AP84:BS84,"D")</f>
        <v>0</v>
      </c>
    </row>
    <row r="85" customFormat="false" ht="13" hidden="false" customHeight="false" outlineLevel="0" collapsed="false">
      <c r="A85" s="81" t="n">
        <v>11</v>
      </c>
      <c r="B85" s="82" t="str">
        <f aca="false">'Critères (modèle)'!$B76</f>
        <v>11.3</v>
      </c>
      <c r="C85" s="82" t="str">
        <f aca="false">'Critères (modèle)'!$A74</f>
        <v>FORMULAIRES</v>
      </c>
      <c r="D85" s="82" t="str">
        <f aca="false">P01!$G76</f>
        <v>NT</v>
      </c>
      <c r="E85" s="82" t="str">
        <f aca="false">P02!$G76</f>
        <v>NT</v>
      </c>
      <c r="F85" s="82" t="str">
        <f aca="false">P03!$G76</f>
        <v>NT</v>
      </c>
      <c r="G85" s="82" t="str">
        <f aca="false">P04!$G76</f>
        <v>NT</v>
      </c>
      <c r="H85" s="82" t="str">
        <f aca="false">P05!$G76</f>
        <v>NT</v>
      </c>
      <c r="I85" s="82" t="str">
        <f aca="false">P06!$G76</f>
        <v>NT</v>
      </c>
      <c r="J85" s="82" t="str">
        <f aca="false">P07!$G76</f>
        <v>NT</v>
      </c>
      <c r="K85" s="82" t="str">
        <f aca="false">P08!$G76</f>
        <v>NT</v>
      </c>
      <c r="L85" s="82" t="str">
        <f aca="false">P09!$G76</f>
        <v>NT</v>
      </c>
      <c r="M85" s="82" t="str">
        <f aca="false">P10!$G76</f>
        <v>NT</v>
      </c>
      <c r="N85" s="82" t="str">
        <f aca="false">P11!$G76</f>
        <v>NT</v>
      </c>
      <c r="O85" s="82" t="str">
        <f aca="false">P12!$G76</f>
        <v>NT</v>
      </c>
      <c r="P85" s="82" t="str">
        <f aca="false">P13!$G76</f>
        <v>NT</v>
      </c>
      <c r="Q85" s="82" t="str">
        <f aca="false">P14!$G76</f>
        <v>NT</v>
      </c>
      <c r="R85" s="82" t="str">
        <f aca="false">P15!$G76</f>
        <v>NT</v>
      </c>
      <c r="S85" s="82" t="str">
        <f aca="false">P16!$G76</f>
        <v>NT</v>
      </c>
      <c r="T85" s="82" t="str">
        <f aca="false">P17!$G76</f>
        <v>NT</v>
      </c>
      <c r="U85" s="82" t="str">
        <f aca="false">P18!$G76</f>
        <v>NT</v>
      </c>
      <c r="V85" s="82" t="str">
        <f aca="false">P19!$G76</f>
        <v>NT</v>
      </c>
      <c r="W85" s="82" t="str">
        <f aca="false">P20!$G76</f>
        <v>NT</v>
      </c>
      <c r="X85" s="82" t="str">
        <f aca="false">P21!$G76</f>
        <v>NT</v>
      </c>
      <c r="Y85" s="82" t="str">
        <f aca="false">P22!$G76</f>
        <v>NT</v>
      </c>
      <c r="Z85" s="82" t="str">
        <f aca="false">P23!$G76</f>
        <v>NT</v>
      </c>
      <c r="AA85" s="82" t="str">
        <f aca="false">P24!$G76</f>
        <v>NT</v>
      </c>
      <c r="AB85" s="82" t="str">
        <f aca="false">P25!$G76</f>
        <v>NT</v>
      </c>
      <c r="AC85" s="82" t="str">
        <f aca="false">P26!$G76</f>
        <v>NT</v>
      </c>
      <c r="AD85" s="82" t="str">
        <f aca="false">P27!$G76</f>
        <v>NT</v>
      </c>
      <c r="AE85" s="82" t="str">
        <f aca="false">P28!$G76</f>
        <v>NT</v>
      </c>
      <c r="AF85" s="82" t="str">
        <f aca="false">P29!$G76</f>
        <v>NT</v>
      </c>
      <c r="AG85" s="82" t="str">
        <f aca="false">P30!$G76</f>
        <v>NT</v>
      </c>
      <c r="AH85" s="83" t="n">
        <f aca="false">COUNTIF(D85:AG85,"C")</f>
        <v>0</v>
      </c>
      <c r="AI85" s="83" t="n">
        <f aca="false">COUNTIF(D85:AG85,"NC")</f>
        <v>0</v>
      </c>
      <c r="AJ85" s="83" t="n">
        <f aca="false">COUNTIF(D85:AG85,"NA")</f>
        <v>0</v>
      </c>
      <c r="AK85" s="83" t="n">
        <f aca="false">COUNTIF(D85:AG85,"NT")</f>
        <v>30</v>
      </c>
      <c r="AL85" s="82" t="str">
        <f aca="false">IF(AI85&gt;0,"NC",IF(AH85&gt;0,"C",IF(AK85&gt;0,"NT","NA")))</f>
        <v>NT</v>
      </c>
      <c r="AM85" s="81" t="n">
        <v>11</v>
      </c>
      <c r="AN85" s="82" t="str">
        <f aca="false">'Critères (modèle)'!$B76</f>
        <v>11.3</v>
      </c>
      <c r="AO85" s="82" t="str">
        <f aca="false">'Critères (modèle)'!$A74</f>
        <v>FORMULAIRES</v>
      </c>
      <c r="AP85" s="82" t="str">
        <f aca="false">P01!$H76</f>
        <v>N</v>
      </c>
      <c r="AQ85" s="82" t="str">
        <f aca="false">P02!$H76</f>
        <v>N</v>
      </c>
      <c r="AR85" s="82" t="str">
        <f aca="false">P03!$H76</f>
        <v>N</v>
      </c>
      <c r="AS85" s="82" t="str">
        <f aca="false">P04!$H76</f>
        <v>N</v>
      </c>
      <c r="AT85" s="82" t="str">
        <f aca="false">P05!$H76</f>
        <v>N</v>
      </c>
      <c r="AU85" s="82" t="str">
        <f aca="false">P06!$H76</f>
        <v>N</v>
      </c>
      <c r="AV85" s="82" t="str">
        <f aca="false">P07!$H76</f>
        <v>N</v>
      </c>
      <c r="AW85" s="82" t="str">
        <f aca="false">P08!$H76</f>
        <v>N</v>
      </c>
      <c r="AX85" s="82" t="str">
        <f aca="false">P09!$H76</f>
        <v>N</v>
      </c>
      <c r="AY85" s="82" t="str">
        <f aca="false">P10!$H76</f>
        <v>N</v>
      </c>
      <c r="AZ85" s="82" t="str">
        <f aca="false">P11!$H76</f>
        <v>N</v>
      </c>
      <c r="BA85" s="82" t="str">
        <f aca="false">P12!$H76</f>
        <v>N</v>
      </c>
      <c r="BB85" s="82" t="str">
        <f aca="false">P13!$H76</f>
        <v>N</v>
      </c>
      <c r="BC85" s="82" t="str">
        <f aca="false">P14!$H76</f>
        <v>N</v>
      </c>
      <c r="BD85" s="82" t="str">
        <f aca="false">P15!$H76</f>
        <v>N</v>
      </c>
      <c r="BE85" s="82" t="str">
        <f aca="false">P16!$H76</f>
        <v>N</v>
      </c>
      <c r="BF85" s="82" t="str">
        <f aca="false">P17!$H76</f>
        <v>N</v>
      </c>
      <c r="BG85" s="82" t="str">
        <f aca="false">P18!$H76</f>
        <v>N</v>
      </c>
      <c r="BH85" s="82" t="str">
        <f aca="false">P19!$H76</f>
        <v>N</v>
      </c>
      <c r="BI85" s="82" t="str">
        <f aca="false">P20!$H76</f>
        <v>N</v>
      </c>
      <c r="BJ85" s="82" t="str">
        <f aca="false">P21!$H76</f>
        <v>N</v>
      </c>
      <c r="BK85" s="82" t="str">
        <f aca="false">P22!$H76</f>
        <v>N</v>
      </c>
      <c r="BL85" s="82" t="str">
        <f aca="false">P23!$H76</f>
        <v>N</v>
      </c>
      <c r="BM85" s="82" t="str">
        <f aca="false">P24!$H76</f>
        <v>N</v>
      </c>
      <c r="BN85" s="82" t="str">
        <f aca="false">P25!$H76</f>
        <v>N</v>
      </c>
      <c r="BO85" s="82" t="str">
        <f aca="false">P26!$H76</f>
        <v>N</v>
      </c>
      <c r="BP85" s="82" t="str">
        <f aca="false">P27!$H76</f>
        <v>N</v>
      </c>
      <c r="BQ85" s="82" t="str">
        <f aca="false">P28!$H76</f>
        <v>N</v>
      </c>
      <c r="BR85" s="82" t="str">
        <f aca="false">P29!$H76</f>
        <v>N</v>
      </c>
      <c r="BS85" s="82" t="str">
        <f aca="false">P30!$H76</f>
        <v>N</v>
      </c>
      <c r="BT85" s="77" t="n">
        <f aca="false">COUNTIF(AP85:BS85,"D")</f>
        <v>0</v>
      </c>
    </row>
    <row r="86" customFormat="false" ht="13" hidden="false" customHeight="false" outlineLevel="0" collapsed="false">
      <c r="A86" s="81" t="n">
        <v>11</v>
      </c>
      <c r="B86" s="82" t="str">
        <f aca="false">'Critères (modèle)'!$B77</f>
        <v>11.4</v>
      </c>
      <c r="C86" s="82" t="str">
        <f aca="false">'Critères (modèle)'!$A74</f>
        <v>FORMULAIRES</v>
      </c>
      <c r="D86" s="82" t="str">
        <f aca="false">P01!$G77</f>
        <v>NT</v>
      </c>
      <c r="E86" s="82" t="str">
        <f aca="false">P02!$G77</f>
        <v>NT</v>
      </c>
      <c r="F86" s="82" t="str">
        <f aca="false">P03!$G77</f>
        <v>NT</v>
      </c>
      <c r="G86" s="82" t="str">
        <f aca="false">P04!$G77</f>
        <v>NT</v>
      </c>
      <c r="H86" s="82" t="str">
        <f aca="false">P05!$G77</f>
        <v>NT</v>
      </c>
      <c r="I86" s="82" t="str">
        <f aca="false">P06!$G77</f>
        <v>NT</v>
      </c>
      <c r="J86" s="82" t="str">
        <f aca="false">P07!$G77</f>
        <v>NT</v>
      </c>
      <c r="K86" s="82" t="str">
        <f aca="false">P08!$G77</f>
        <v>NT</v>
      </c>
      <c r="L86" s="82" t="str">
        <f aca="false">P09!$G77</f>
        <v>NT</v>
      </c>
      <c r="M86" s="82" t="str">
        <f aca="false">P10!$G77</f>
        <v>NT</v>
      </c>
      <c r="N86" s="82" t="str">
        <f aca="false">P11!$G77</f>
        <v>NT</v>
      </c>
      <c r="O86" s="82" t="str">
        <f aca="false">P12!$G77</f>
        <v>NT</v>
      </c>
      <c r="P86" s="82" t="str">
        <f aca="false">P13!$G77</f>
        <v>NT</v>
      </c>
      <c r="Q86" s="82" t="str">
        <f aca="false">P14!$G77</f>
        <v>NT</v>
      </c>
      <c r="R86" s="82" t="str">
        <f aca="false">P15!$G77</f>
        <v>NT</v>
      </c>
      <c r="S86" s="82" t="str">
        <f aca="false">P16!$G77</f>
        <v>NT</v>
      </c>
      <c r="T86" s="82" t="str">
        <f aca="false">P17!$G77</f>
        <v>NT</v>
      </c>
      <c r="U86" s="82" t="str">
        <f aca="false">P18!$G77</f>
        <v>NT</v>
      </c>
      <c r="V86" s="82" t="str">
        <f aca="false">P19!$G77</f>
        <v>NT</v>
      </c>
      <c r="W86" s="82" t="str">
        <f aca="false">P20!$G77</f>
        <v>NT</v>
      </c>
      <c r="X86" s="82" t="str">
        <f aca="false">P21!$G77</f>
        <v>NT</v>
      </c>
      <c r="Y86" s="82" t="str">
        <f aca="false">P22!$G77</f>
        <v>NT</v>
      </c>
      <c r="Z86" s="82" t="str">
        <f aca="false">P23!$G77</f>
        <v>NT</v>
      </c>
      <c r="AA86" s="82" t="str">
        <f aca="false">P24!$G77</f>
        <v>NT</v>
      </c>
      <c r="AB86" s="82" t="str">
        <f aca="false">P25!$G77</f>
        <v>NT</v>
      </c>
      <c r="AC86" s="82" t="str">
        <f aca="false">P26!$G77</f>
        <v>NT</v>
      </c>
      <c r="AD86" s="82" t="str">
        <f aca="false">P27!$G77</f>
        <v>NT</v>
      </c>
      <c r="AE86" s="82" t="str">
        <f aca="false">P28!$G77</f>
        <v>NT</v>
      </c>
      <c r="AF86" s="82" t="str">
        <f aca="false">P29!$G77</f>
        <v>NT</v>
      </c>
      <c r="AG86" s="82" t="str">
        <f aca="false">P30!$G77</f>
        <v>NT</v>
      </c>
      <c r="AH86" s="83" t="n">
        <f aca="false">COUNTIF(D86:AG86,"C")</f>
        <v>0</v>
      </c>
      <c r="AI86" s="83" t="n">
        <f aca="false">COUNTIF(D86:AG86,"NC")</f>
        <v>0</v>
      </c>
      <c r="AJ86" s="83" t="n">
        <f aca="false">COUNTIF(D86:AG86,"NA")</f>
        <v>0</v>
      </c>
      <c r="AK86" s="83" t="n">
        <f aca="false">COUNTIF(D86:AG86,"NT")</f>
        <v>30</v>
      </c>
      <c r="AL86" s="82" t="str">
        <f aca="false">IF(AI86&gt;0,"NC",IF(AH86&gt;0,"C",IF(AK86&gt;0,"NT","NA")))</f>
        <v>NT</v>
      </c>
      <c r="AM86" s="81" t="n">
        <v>11</v>
      </c>
      <c r="AN86" s="82" t="str">
        <f aca="false">'Critères (modèle)'!$B77</f>
        <v>11.4</v>
      </c>
      <c r="AO86" s="82" t="str">
        <f aca="false">'Critères (modèle)'!$A74</f>
        <v>FORMULAIRES</v>
      </c>
      <c r="AP86" s="82" t="str">
        <f aca="false">P01!$H77</f>
        <v>N</v>
      </c>
      <c r="AQ86" s="82" t="str">
        <f aca="false">P02!$H77</f>
        <v>N</v>
      </c>
      <c r="AR86" s="82" t="str">
        <f aca="false">P03!$H77</f>
        <v>N</v>
      </c>
      <c r="AS86" s="82" t="str">
        <f aca="false">P04!$H77</f>
        <v>N</v>
      </c>
      <c r="AT86" s="82" t="str">
        <f aca="false">P05!$H77</f>
        <v>N</v>
      </c>
      <c r="AU86" s="82" t="str">
        <f aca="false">P06!$H77</f>
        <v>N</v>
      </c>
      <c r="AV86" s="82" t="str">
        <f aca="false">P07!$H77</f>
        <v>N</v>
      </c>
      <c r="AW86" s="82" t="str">
        <f aca="false">P08!$H77</f>
        <v>N</v>
      </c>
      <c r="AX86" s="82" t="str">
        <f aca="false">P09!$H77</f>
        <v>N</v>
      </c>
      <c r="AY86" s="82" t="str">
        <f aca="false">P10!$H77</f>
        <v>N</v>
      </c>
      <c r="AZ86" s="82" t="str">
        <f aca="false">P11!$H77</f>
        <v>N</v>
      </c>
      <c r="BA86" s="82" t="str">
        <f aca="false">P12!$H77</f>
        <v>N</v>
      </c>
      <c r="BB86" s="82" t="str">
        <f aca="false">P13!$H77</f>
        <v>N</v>
      </c>
      <c r="BC86" s="82" t="str">
        <f aca="false">P14!$H77</f>
        <v>N</v>
      </c>
      <c r="BD86" s="82" t="str">
        <f aca="false">P15!$H77</f>
        <v>N</v>
      </c>
      <c r="BE86" s="82" t="str">
        <f aca="false">P16!$H77</f>
        <v>N</v>
      </c>
      <c r="BF86" s="82" t="str">
        <f aca="false">P17!$H77</f>
        <v>N</v>
      </c>
      <c r="BG86" s="82" t="str">
        <f aca="false">P18!$H77</f>
        <v>N</v>
      </c>
      <c r="BH86" s="82" t="str">
        <f aca="false">P19!$H77</f>
        <v>N</v>
      </c>
      <c r="BI86" s="82" t="str">
        <f aca="false">P20!$H77</f>
        <v>N</v>
      </c>
      <c r="BJ86" s="82" t="str">
        <f aca="false">P21!$H77</f>
        <v>N</v>
      </c>
      <c r="BK86" s="82" t="str">
        <f aca="false">P22!$H77</f>
        <v>N</v>
      </c>
      <c r="BL86" s="82" t="str">
        <f aca="false">P23!$H77</f>
        <v>N</v>
      </c>
      <c r="BM86" s="82" t="str">
        <f aca="false">P24!$H77</f>
        <v>N</v>
      </c>
      <c r="BN86" s="82" t="str">
        <f aca="false">P25!$H77</f>
        <v>N</v>
      </c>
      <c r="BO86" s="82" t="str">
        <f aca="false">P26!$H77</f>
        <v>N</v>
      </c>
      <c r="BP86" s="82" t="str">
        <f aca="false">P27!$H77</f>
        <v>N</v>
      </c>
      <c r="BQ86" s="82" t="str">
        <f aca="false">P28!$H77</f>
        <v>N</v>
      </c>
      <c r="BR86" s="82" t="str">
        <f aca="false">P29!$H77</f>
        <v>N</v>
      </c>
      <c r="BS86" s="82" t="str">
        <f aca="false">P30!$H77</f>
        <v>N</v>
      </c>
      <c r="BT86" s="77" t="n">
        <f aca="false">COUNTIF(AP86:BS86,"D")</f>
        <v>0</v>
      </c>
    </row>
    <row r="87" customFormat="false" ht="13" hidden="false" customHeight="false" outlineLevel="0" collapsed="false">
      <c r="A87" s="81" t="n">
        <v>11</v>
      </c>
      <c r="B87" s="82" t="str">
        <f aca="false">'Critères (modèle)'!$B78</f>
        <v>11.5</v>
      </c>
      <c r="C87" s="82" t="str">
        <f aca="false">'Critères (modèle)'!$A74</f>
        <v>FORMULAIRES</v>
      </c>
      <c r="D87" s="82" t="str">
        <f aca="false">P01!$G78</f>
        <v>NT</v>
      </c>
      <c r="E87" s="82" t="str">
        <f aca="false">P02!$G78</f>
        <v>NT</v>
      </c>
      <c r="F87" s="82" t="str">
        <f aca="false">P03!$G78</f>
        <v>NT</v>
      </c>
      <c r="G87" s="82" t="str">
        <f aca="false">P04!$G78</f>
        <v>NT</v>
      </c>
      <c r="H87" s="82" t="str">
        <f aca="false">P05!$G78</f>
        <v>NT</v>
      </c>
      <c r="I87" s="82" t="str">
        <f aca="false">P06!$G78</f>
        <v>NT</v>
      </c>
      <c r="J87" s="82" t="str">
        <f aca="false">P07!$G78</f>
        <v>NT</v>
      </c>
      <c r="K87" s="82" t="str">
        <f aca="false">P08!$G78</f>
        <v>NT</v>
      </c>
      <c r="L87" s="82" t="str">
        <f aca="false">P09!$G78</f>
        <v>NT</v>
      </c>
      <c r="M87" s="82" t="str">
        <f aca="false">P10!$G78</f>
        <v>NT</v>
      </c>
      <c r="N87" s="82" t="str">
        <f aca="false">P11!$G78</f>
        <v>NT</v>
      </c>
      <c r="O87" s="82" t="str">
        <f aca="false">P12!$G78</f>
        <v>NT</v>
      </c>
      <c r="P87" s="82" t="str">
        <f aca="false">P13!$G78</f>
        <v>NT</v>
      </c>
      <c r="Q87" s="82" t="str">
        <f aca="false">P14!$G78</f>
        <v>NT</v>
      </c>
      <c r="R87" s="82" t="str">
        <f aca="false">P15!$G78</f>
        <v>NT</v>
      </c>
      <c r="S87" s="82" t="str">
        <f aca="false">P16!$G78</f>
        <v>NT</v>
      </c>
      <c r="T87" s="82" t="str">
        <f aca="false">P17!$G78</f>
        <v>NT</v>
      </c>
      <c r="U87" s="82" t="str">
        <f aca="false">P18!$G78</f>
        <v>NT</v>
      </c>
      <c r="V87" s="82" t="str">
        <f aca="false">P19!$G78</f>
        <v>NT</v>
      </c>
      <c r="W87" s="82" t="str">
        <f aca="false">P20!$G78</f>
        <v>NT</v>
      </c>
      <c r="X87" s="82" t="str">
        <f aca="false">P21!$G78</f>
        <v>NT</v>
      </c>
      <c r="Y87" s="82" t="str">
        <f aca="false">P22!$G78</f>
        <v>NT</v>
      </c>
      <c r="Z87" s="82" t="str">
        <f aca="false">P23!$G78</f>
        <v>NT</v>
      </c>
      <c r="AA87" s="82" t="str">
        <f aca="false">P24!$G78</f>
        <v>NT</v>
      </c>
      <c r="AB87" s="82" t="str">
        <f aca="false">P25!$G78</f>
        <v>NT</v>
      </c>
      <c r="AC87" s="82" t="str">
        <f aca="false">P26!$G78</f>
        <v>NT</v>
      </c>
      <c r="AD87" s="82" t="str">
        <f aca="false">P27!$G78</f>
        <v>NT</v>
      </c>
      <c r="AE87" s="82" t="str">
        <f aca="false">P28!$G78</f>
        <v>NT</v>
      </c>
      <c r="AF87" s="82" t="str">
        <f aca="false">P29!$G78</f>
        <v>NT</v>
      </c>
      <c r="AG87" s="82" t="str">
        <f aca="false">P30!$G78</f>
        <v>NT</v>
      </c>
      <c r="AH87" s="83" t="n">
        <f aca="false">COUNTIF(D87:AG87,"C")</f>
        <v>0</v>
      </c>
      <c r="AI87" s="83" t="n">
        <f aca="false">COUNTIF(D87:AG87,"NC")</f>
        <v>0</v>
      </c>
      <c r="AJ87" s="83" t="n">
        <f aca="false">COUNTIF(D87:AG87,"NA")</f>
        <v>0</v>
      </c>
      <c r="AK87" s="83" t="n">
        <f aca="false">COUNTIF(D87:AG87,"NT")</f>
        <v>30</v>
      </c>
      <c r="AL87" s="82" t="str">
        <f aca="false">IF(AI87&gt;0,"NC",IF(AH87&gt;0,"C",IF(AK87&gt;0,"NT","NA")))</f>
        <v>NT</v>
      </c>
      <c r="AM87" s="81" t="n">
        <v>11</v>
      </c>
      <c r="AN87" s="82" t="str">
        <f aca="false">'Critères (modèle)'!$B78</f>
        <v>11.5</v>
      </c>
      <c r="AO87" s="82" t="str">
        <f aca="false">'Critères (modèle)'!$A74</f>
        <v>FORMULAIRES</v>
      </c>
      <c r="AP87" s="82" t="str">
        <f aca="false">P01!$H78</f>
        <v>N</v>
      </c>
      <c r="AQ87" s="82" t="str">
        <f aca="false">P02!$H78</f>
        <v>N</v>
      </c>
      <c r="AR87" s="82" t="str">
        <f aca="false">P03!$H78</f>
        <v>N</v>
      </c>
      <c r="AS87" s="82" t="str">
        <f aca="false">P04!$H78</f>
        <v>N</v>
      </c>
      <c r="AT87" s="82" t="str">
        <f aca="false">P05!$H78</f>
        <v>N</v>
      </c>
      <c r="AU87" s="82" t="str">
        <f aca="false">P06!$H78</f>
        <v>N</v>
      </c>
      <c r="AV87" s="82" t="str">
        <f aca="false">P07!$H78</f>
        <v>N</v>
      </c>
      <c r="AW87" s="82" t="str">
        <f aca="false">P08!$H78</f>
        <v>N</v>
      </c>
      <c r="AX87" s="82" t="str">
        <f aca="false">P09!$H78</f>
        <v>N</v>
      </c>
      <c r="AY87" s="82" t="str">
        <f aca="false">P10!$H78</f>
        <v>N</v>
      </c>
      <c r="AZ87" s="82" t="str">
        <f aca="false">P11!$H78</f>
        <v>N</v>
      </c>
      <c r="BA87" s="82" t="str">
        <f aca="false">P12!$H78</f>
        <v>N</v>
      </c>
      <c r="BB87" s="82" t="str">
        <f aca="false">P13!$H78</f>
        <v>N</v>
      </c>
      <c r="BC87" s="82" t="str">
        <f aca="false">P14!$H78</f>
        <v>N</v>
      </c>
      <c r="BD87" s="82" t="str">
        <f aca="false">P15!$H78</f>
        <v>N</v>
      </c>
      <c r="BE87" s="82" t="str">
        <f aca="false">P16!$H78</f>
        <v>N</v>
      </c>
      <c r="BF87" s="82" t="str">
        <f aca="false">P17!$H78</f>
        <v>N</v>
      </c>
      <c r="BG87" s="82" t="str">
        <f aca="false">P18!$H78</f>
        <v>N</v>
      </c>
      <c r="BH87" s="82" t="str">
        <f aca="false">P19!$H78</f>
        <v>N</v>
      </c>
      <c r="BI87" s="82" t="str">
        <f aca="false">P20!$H78</f>
        <v>N</v>
      </c>
      <c r="BJ87" s="82" t="str">
        <f aca="false">P21!$H78</f>
        <v>N</v>
      </c>
      <c r="BK87" s="82" t="str">
        <f aca="false">P22!$H78</f>
        <v>N</v>
      </c>
      <c r="BL87" s="82" t="str">
        <f aca="false">P23!$H78</f>
        <v>N</v>
      </c>
      <c r="BM87" s="82" t="str">
        <f aca="false">P24!$H78</f>
        <v>N</v>
      </c>
      <c r="BN87" s="82" t="str">
        <f aca="false">P25!$H78</f>
        <v>N</v>
      </c>
      <c r="BO87" s="82" t="str">
        <f aca="false">P26!$H78</f>
        <v>N</v>
      </c>
      <c r="BP87" s="82" t="str">
        <f aca="false">P27!$H78</f>
        <v>N</v>
      </c>
      <c r="BQ87" s="82" t="str">
        <f aca="false">P28!$H78</f>
        <v>N</v>
      </c>
      <c r="BR87" s="82" t="str">
        <f aca="false">P29!$H78</f>
        <v>N</v>
      </c>
      <c r="BS87" s="82" t="str">
        <f aca="false">P30!$H78</f>
        <v>N</v>
      </c>
      <c r="BT87" s="77" t="n">
        <f aca="false">COUNTIF(AP87:BS87,"D")</f>
        <v>0</v>
      </c>
    </row>
    <row r="88" customFormat="false" ht="13" hidden="false" customHeight="false" outlineLevel="0" collapsed="false">
      <c r="A88" s="81" t="n">
        <v>11</v>
      </c>
      <c r="B88" s="82" t="str">
        <f aca="false">'Critères (modèle)'!$B79</f>
        <v>11.6</v>
      </c>
      <c r="C88" s="82" t="str">
        <f aca="false">'Critères (modèle)'!$A74</f>
        <v>FORMULAIRES</v>
      </c>
      <c r="D88" s="82" t="str">
        <f aca="false">P01!$G79</f>
        <v>NT</v>
      </c>
      <c r="E88" s="82" t="str">
        <f aca="false">P02!$G79</f>
        <v>NT</v>
      </c>
      <c r="F88" s="82" t="str">
        <f aca="false">P03!$G79</f>
        <v>NT</v>
      </c>
      <c r="G88" s="82" t="str">
        <f aca="false">P04!$G79</f>
        <v>NT</v>
      </c>
      <c r="H88" s="82" t="str">
        <f aca="false">P05!$G79</f>
        <v>NT</v>
      </c>
      <c r="I88" s="82" t="str">
        <f aca="false">P06!$G79</f>
        <v>NT</v>
      </c>
      <c r="J88" s="82" t="str">
        <f aca="false">P07!$G79</f>
        <v>NT</v>
      </c>
      <c r="K88" s="82" t="str">
        <f aca="false">P08!$G79</f>
        <v>NT</v>
      </c>
      <c r="L88" s="82" t="str">
        <f aca="false">P09!$G79</f>
        <v>NT</v>
      </c>
      <c r="M88" s="82" t="str">
        <f aca="false">P10!$G79</f>
        <v>NT</v>
      </c>
      <c r="N88" s="82" t="str">
        <f aca="false">P11!$G79</f>
        <v>NT</v>
      </c>
      <c r="O88" s="82" t="str">
        <f aca="false">P12!$G79</f>
        <v>NT</v>
      </c>
      <c r="P88" s="82" t="str">
        <f aca="false">P13!$G79</f>
        <v>NT</v>
      </c>
      <c r="Q88" s="82" t="str">
        <f aca="false">P14!$G79</f>
        <v>NT</v>
      </c>
      <c r="R88" s="82" t="str">
        <f aca="false">P15!$G79</f>
        <v>NT</v>
      </c>
      <c r="S88" s="82" t="str">
        <f aca="false">P16!$G79</f>
        <v>NT</v>
      </c>
      <c r="T88" s="82" t="str">
        <f aca="false">P17!$G79</f>
        <v>NT</v>
      </c>
      <c r="U88" s="82" t="str">
        <f aca="false">P18!$G79</f>
        <v>NT</v>
      </c>
      <c r="V88" s="82" t="str">
        <f aca="false">P19!$G79</f>
        <v>NT</v>
      </c>
      <c r="W88" s="82" t="str">
        <f aca="false">P20!$G79</f>
        <v>NT</v>
      </c>
      <c r="X88" s="82" t="str">
        <f aca="false">P21!$G79</f>
        <v>NT</v>
      </c>
      <c r="Y88" s="82" t="str">
        <f aca="false">P22!$G79</f>
        <v>NT</v>
      </c>
      <c r="Z88" s="82" t="str">
        <f aca="false">P23!$G79</f>
        <v>NT</v>
      </c>
      <c r="AA88" s="82" t="str">
        <f aca="false">P24!$G79</f>
        <v>NT</v>
      </c>
      <c r="AB88" s="82" t="str">
        <f aca="false">P25!$G79</f>
        <v>NT</v>
      </c>
      <c r="AC88" s="82" t="str">
        <f aca="false">P26!$G79</f>
        <v>NT</v>
      </c>
      <c r="AD88" s="82" t="str">
        <f aca="false">P27!$G79</f>
        <v>NT</v>
      </c>
      <c r="AE88" s="82" t="str">
        <f aca="false">P28!$G79</f>
        <v>NT</v>
      </c>
      <c r="AF88" s="82" t="str">
        <f aca="false">P29!$G79</f>
        <v>NT</v>
      </c>
      <c r="AG88" s="82" t="str">
        <f aca="false">P30!$G79</f>
        <v>NT</v>
      </c>
      <c r="AH88" s="83" t="n">
        <f aca="false">COUNTIF(D88:AG88,"C")</f>
        <v>0</v>
      </c>
      <c r="AI88" s="83" t="n">
        <f aca="false">COUNTIF(D88:AG88,"NC")</f>
        <v>0</v>
      </c>
      <c r="AJ88" s="83" t="n">
        <f aca="false">COUNTIF(D88:AG88,"NA")</f>
        <v>0</v>
      </c>
      <c r="AK88" s="83" t="n">
        <f aca="false">COUNTIF(D88:AG88,"NT")</f>
        <v>30</v>
      </c>
      <c r="AL88" s="82" t="str">
        <f aca="false">IF(AI88&gt;0,"NC",IF(AH88&gt;0,"C",IF(AK88&gt;0,"NT","NA")))</f>
        <v>NT</v>
      </c>
      <c r="AM88" s="81" t="n">
        <v>11</v>
      </c>
      <c r="AN88" s="82" t="str">
        <f aca="false">'Critères (modèle)'!$B79</f>
        <v>11.6</v>
      </c>
      <c r="AO88" s="82" t="str">
        <f aca="false">'Critères (modèle)'!$A74</f>
        <v>FORMULAIRES</v>
      </c>
      <c r="AP88" s="82" t="str">
        <f aca="false">P01!$H79</f>
        <v>N</v>
      </c>
      <c r="AQ88" s="82" t="str">
        <f aca="false">P02!$H79</f>
        <v>N</v>
      </c>
      <c r="AR88" s="82" t="str">
        <f aca="false">P03!$H79</f>
        <v>N</v>
      </c>
      <c r="AS88" s="82" t="str">
        <f aca="false">P04!$H79</f>
        <v>N</v>
      </c>
      <c r="AT88" s="82" t="str">
        <f aca="false">P05!$H79</f>
        <v>N</v>
      </c>
      <c r="AU88" s="82" t="str">
        <f aca="false">P06!$H79</f>
        <v>N</v>
      </c>
      <c r="AV88" s="82" t="str">
        <f aca="false">P07!$H79</f>
        <v>N</v>
      </c>
      <c r="AW88" s="82" t="str">
        <f aca="false">P08!$H79</f>
        <v>N</v>
      </c>
      <c r="AX88" s="82" t="str">
        <f aca="false">P09!$H79</f>
        <v>N</v>
      </c>
      <c r="AY88" s="82" t="str">
        <f aca="false">P10!$H79</f>
        <v>N</v>
      </c>
      <c r="AZ88" s="82" t="str">
        <f aca="false">P11!$H79</f>
        <v>N</v>
      </c>
      <c r="BA88" s="82" t="str">
        <f aca="false">P12!$H79</f>
        <v>N</v>
      </c>
      <c r="BB88" s="82" t="str">
        <f aca="false">P13!$H79</f>
        <v>N</v>
      </c>
      <c r="BC88" s="82" t="str">
        <f aca="false">P14!$H79</f>
        <v>N</v>
      </c>
      <c r="BD88" s="82" t="str">
        <f aca="false">P15!$H79</f>
        <v>N</v>
      </c>
      <c r="BE88" s="82" t="str">
        <f aca="false">P16!$H79</f>
        <v>N</v>
      </c>
      <c r="BF88" s="82" t="str">
        <f aca="false">P17!$H79</f>
        <v>N</v>
      </c>
      <c r="BG88" s="82" t="str">
        <f aca="false">P18!$H79</f>
        <v>N</v>
      </c>
      <c r="BH88" s="82" t="str">
        <f aca="false">P19!$H79</f>
        <v>N</v>
      </c>
      <c r="BI88" s="82" t="str">
        <f aca="false">P20!$H79</f>
        <v>N</v>
      </c>
      <c r="BJ88" s="82" t="str">
        <f aca="false">P21!$H79</f>
        <v>N</v>
      </c>
      <c r="BK88" s="82" t="str">
        <f aca="false">P22!$H79</f>
        <v>N</v>
      </c>
      <c r="BL88" s="82" t="str">
        <f aca="false">P23!$H79</f>
        <v>N</v>
      </c>
      <c r="BM88" s="82" t="str">
        <f aca="false">P24!$H79</f>
        <v>N</v>
      </c>
      <c r="BN88" s="82" t="str">
        <f aca="false">P25!$H79</f>
        <v>N</v>
      </c>
      <c r="BO88" s="82" t="str">
        <f aca="false">P26!$H79</f>
        <v>N</v>
      </c>
      <c r="BP88" s="82" t="str">
        <f aca="false">P27!$H79</f>
        <v>N</v>
      </c>
      <c r="BQ88" s="82" t="str">
        <f aca="false">P28!$H79</f>
        <v>N</v>
      </c>
      <c r="BR88" s="82" t="str">
        <f aca="false">P29!$H79</f>
        <v>N</v>
      </c>
      <c r="BS88" s="82" t="str">
        <f aca="false">P30!$H79</f>
        <v>N</v>
      </c>
      <c r="BT88" s="77" t="n">
        <f aca="false">COUNTIF(AP88:BS88,"D")</f>
        <v>0</v>
      </c>
    </row>
    <row r="89" customFormat="false" ht="13" hidden="false" customHeight="false" outlineLevel="0" collapsed="false">
      <c r="A89" s="81" t="n">
        <v>11</v>
      </c>
      <c r="B89" s="82" t="str">
        <f aca="false">'Critères (modèle)'!$B80</f>
        <v>11.7</v>
      </c>
      <c r="C89" s="82" t="str">
        <f aca="false">'Critères (modèle)'!$A74</f>
        <v>FORMULAIRES</v>
      </c>
      <c r="D89" s="82" t="str">
        <f aca="false">P01!$G80</f>
        <v>NT</v>
      </c>
      <c r="E89" s="82" t="str">
        <f aca="false">P02!$G80</f>
        <v>NT</v>
      </c>
      <c r="F89" s="82" t="str">
        <f aca="false">P03!$G80</f>
        <v>NT</v>
      </c>
      <c r="G89" s="82" t="str">
        <f aca="false">P04!$G80</f>
        <v>NT</v>
      </c>
      <c r="H89" s="82" t="str">
        <f aca="false">P05!$G80</f>
        <v>NT</v>
      </c>
      <c r="I89" s="82" t="str">
        <f aca="false">P06!$G80</f>
        <v>NT</v>
      </c>
      <c r="J89" s="82" t="str">
        <f aca="false">P07!$G80</f>
        <v>NT</v>
      </c>
      <c r="K89" s="82" t="str">
        <f aca="false">P08!$G80</f>
        <v>NT</v>
      </c>
      <c r="L89" s="82" t="str">
        <f aca="false">P09!$G80</f>
        <v>NT</v>
      </c>
      <c r="M89" s="82" t="str">
        <f aca="false">P10!$G80</f>
        <v>NT</v>
      </c>
      <c r="N89" s="82" t="str">
        <f aca="false">P11!$G80</f>
        <v>NT</v>
      </c>
      <c r="O89" s="82" t="str">
        <f aca="false">P12!$G80</f>
        <v>NT</v>
      </c>
      <c r="P89" s="82" t="str">
        <f aca="false">P13!$G80</f>
        <v>NT</v>
      </c>
      <c r="Q89" s="82" t="str">
        <f aca="false">P14!$G80</f>
        <v>NT</v>
      </c>
      <c r="R89" s="82" t="str">
        <f aca="false">P15!$G80</f>
        <v>NT</v>
      </c>
      <c r="S89" s="82" t="str">
        <f aca="false">P16!$G80</f>
        <v>NT</v>
      </c>
      <c r="T89" s="82" t="str">
        <f aca="false">P17!$G80</f>
        <v>NT</v>
      </c>
      <c r="U89" s="82" t="str">
        <f aca="false">P18!$G80</f>
        <v>NT</v>
      </c>
      <c r="V89" s="82" t="str">
        <f aca="false">P19!$G80</f>
        <v>NT</v>
      </c>
      <c r="W89" s="82" t="str">
        <f aca="false">P20!$G80</f>
        <v>NT</v>
      </c>
      <c r="X89" s="82" t="str">
        <f aca="false">P21!$G80</f>
        <v>NT</v>
      </c>
      <c r="Y89" s="82" t="str">
        <f aca="false">P22!$G80</f>
        <v>NT</v>
      </c>
      <c r="Z89" s="82" t="str">
        <f aca="false">P23!$G80</f>
        <v>NT</v>
      </c>
      <c r="AA89" s="82" t="str">
        <f aca="false">P24!$G80</f>
        <v>NT</v>
      </c>
      <c r="AB89" s="82" t="str">
        <f aca="false">P25!$G80</f>
        <v>NT</v>
      </c>
      <c r="AC89" s="82" t="str">
        <f aca="false">P26!$G80</f>
        <v>NT</v>
      </c>
      <c r="AD89" s="82" t="str">
        <f aca="false">P27!$G80</f>
        <v>NT</v>
      </c>
      <c r="AE89" s="82" t="str">
        <f aca="false">P28!$G80</f>
        <v>NT</v>
      </c>
      <c r="AF89" s="82" t="str">
        <f aca="false">P29!$G80</f>
        <v>NT</v>
      </c>
      <c r="AG89" s="82" t="str">
        <f aca="false">P30!$G80</f>
        <v>NT</v>
      </c>
      <c r="AH89" s="83" t="n">
        <f aca="false">COUNTIF(D89:AG89,"C")</f>
        <v>0</v>
      </c>
      <c r="AI89" s="83" t="n">
        <f aca="false">COUNTIF(D89:AG89,"NC")</f>
        <v>0</v>
      </c>
      <c r="AJ89" s="83" t="n">
        <f aca="false">COUNTIF(D89:AG89,"NA")</f>
        <v>0</v>
      </c>
      <c r="AK89" s="83" t="n">
        <f aca="false">COUNTIF(D89:AG89,"NT")</f>
        <v>30</v>
      </c>
      <c r="AL89" s="82" t="str">
        <f aca="false">IF(AI89&gt;0,"NC",IF(AH89&gt;0,"C",IF(AK89&gt;0,"NT","NA")))</f>
        <v>NT</v>
      </c>
      <c r="AM89" s="81" t="n">
        <v>11</v>
      </c>
      <c r="AN89" s="82" t="str">
        <f aca="false">'Critères (modèle)'!$B80</f>
        <v>11.7</v>
      </c>
      <c r="AO89" s="82" t="str">
        <f aca="false">'Critères (modèle)'!$A74</f>
        <v>FORMULAIRES</v>
      </c>
      <c r="AP89" s="82" t="str">
        <f aca="false">P01!$H80</f>
        <v>N</v>
      </c>
      <c r="AQ89" s="82" t="str">
        <f aca="false">P02!$H80</f>
        <v>N</v>
      </c>
      <c r="AR89" s="82" t="str">
        <f aca="false">P03!$H80</f>
        <v>N</v>
      </c>
      <c r="AS89" s="82" t="str">
        <f aca="false">P04!$H80</f>
        <v>N</v>
      </c>
      <c r="AT89" s="82" t="str">
        <f aca="false">P05!$H80</f>
        <v>N</v>
      </c>
      <c r="AU89" s="82" t="str">
        <f aca="false">P06!$H80</f>
        <v>N</v>
      </c>
      <c r="AV89" s="82" t="str">
        <f aca="false">P07!$H80</f>
        <v>N</v>
      </c>
      <c r="AW89" s="82" t="str">
        <f aca="false">P08!$H80</f>
        <v>N</v>
      </c>
      <c r="AX89" s="82" t="str">
        <f aca="false">P09!$H80</f>
        <v>N</v>
      </c>
      <c r="AY89" s="82" t="str">
        <f aca="false">P10!$H80</f>
        <v>N</v>
      </c>
      <c r="AZ89" s="82" t="str">
        <f aca="false">P11!$H80</f>
        <v>N</v>
      </c>
      <c r="BA89" s="82" t="str">
        <f aca="false">P12!$H80</f>
        <v>N</v>
      </c>
      <c r="BB89" s="82" t="str">
        <f aca="false">P13!$H80</f>
        <v>N</v>
      </c>
      <c r="BC89" s="82" t="str">
        <f aca="false">P14!$H80</f>
        <v>N</v>
      </c>
      <c r="BD89" s="82" t="str">
        <f aca="false">P15!$H80</f>
        <v>N</v>
      </c>
      <c r="BE89" s="82" t="str">
        <f aca="false">P16!$H80</f>
        <v>N</v>
      </c>
      <c r="BF89" s="82" t="str">
        <f aca="false">P17!$H80</f>
        <v>N</v>
      </c>
      <c r="BG89" s="82" t="str">
        <f aca="false">P18!$H80</f>
        <v>N</v>
      </c>
      <c r="BH89" s="82" t="str">
        <f aca="false">P19!$H80</f>
        <v>N</v>
      </c>
      <c r="BI89" s="82" t="str">
        <f aca="false">P20!$H80</f>
        <v>N</v>
      </c>
      <c r="BJ89" s="82" t="str">
        <f aca="false">P21!$H80</f>
        <v>N</v>
      </c>
      <c r="BK89" s="82" t="str">
        <f aca="false">P22!$H80</f>
        <v>N</v>
      </c>
      <c r="BL89" s="82" t="str">
        <f aca="false">P23!$H80</f>
        <v>N</v>
      </c>
      <c r="BM89" s="82" t="str">
        <f aca="false">P24!$H80</f>
        <v>N</v>
      </c>
      <c r="BN89" s="82" t="str">
        <f aca="false">P25!$H80</f>
        <v>N</v>
      </c>
      <c r="BO89" s="82" t="str">
        <f aca="false">P26!$H80</f>
        <v>N</v>
      </c>
      <c r="BP89" s="82" t="str">
        <f aca="false">P27!$H80</f>
        <v>N</v>
      </c>
      <c r="BQ89" s="82" t="str">
        <f aca="false">P28!$H80</f>
        <v>N</v>
      </c>
      <c r="BR89" s="82" t="str">
        <f aca="false">P29!$H80</f>
        <v>N</v>
      </c>
      <c r="BS89" s="82" t="str">
        <f aca="false">P30!$H80</f>
        <v>N</v>
      </c>
      <c r="BT89" s="77" t="n">
        <f aca="false">COUNTIF(AP89:BS89,"D")</f>
        <v>0</v>
      </c>
    </row>
    <row r="90" customFormat="false" ht="13" hidden="false" customHeight="false" outlineLevel="0" collapsed="false">
      <c r="A90" s="81" t="n">
        <v>11</v>
      </c>
      <c r="B90" s="82" t="str">
        <f aca="false">'Critères (modèle)'!$B81</f>
        <v>11.8</v>
      </c>
      <c r="C90" s="82" t="str">
        <f aca="false">'Critères (modèle)'!$A74</f>
        <v>FORMULAIRES</v>
      </c>
      <c r="D90" s="82" t="str">
        <f aca="false">P01!$G81</f>
        <v>NT</v>
      </c>
      <c r="E90" s="82" t="str">
        <f aca="false">P02!$G81</f>
        <v>NT</v>
      </c>
      <c r="F90" s="82" t="str">
        <f aca="false">P03!$G81</f>
        <v>NT</v>
      </c>
      <c r="G90" s="82" t="str">
        <f aca="false">P04!$G81</f>
        <v>NT</v>
      </c>
      <c r="H90" s="82" t="str">
        <f aca="false">P05!$G81</f>
        <v>NT</v>
      </c>
      <c r="I90" s="82" t="str">
        <f aca="false">P06!$G81</f>
        <v>NT</v>
      </c>
      <c r="J90" s="82" t="str">
        <f aca="false">P07!$G81</f>
        <v>NT</v>
      </c>
      <c r="K90" s="82" t="str">
        <f aca="false">P08!$G81</f>
        <v>NT</v>
      </c>
      <c r="L90" s="82" t="str">
        <f aca="false">P09!$G81</f>
        <v>NT</v>
      </c>
      <c r="M90" s="82" t="str">
        <f aca="false">P10!$G81</f>
        <v>NT</v>
      </c>
      <c r="N90" s="82" t="str">
        <f aca="false">P11!$G81</f>
        <v>NT</v>
      </c>
      <c r="O90" s="82" t="str">
        <f aca="false">P12!$G81</f>
        <v>NT</v>
      </c>
      <c r="P90" s="82" t="str">
        <f aca="false">P13!$G81</f>
        <v>NT</v>
      </c>
      <c r="Q90" s="82" t="str">
        <f aca="false">P14!$G81</f>
        <v>NT</v>
      </c>
      <c r="R90" s="82" t="str">
        <f aca="false">P15!$G81</f>
        <v>NT</v>
      </c>
      <c r="S90" s="82" t="str">
        <f aca="false">P16!$G81</f>
        <v>NT</v>
      </c>
      <c r="T90" s="82" t="str">
        <f aca="false">P17!$G81</f>
        <v>NT</v>
      </c>
      <c r="U90" s="82" t="str">
        <f aca="false">P18!$G81</f>
        <v>NT</v>
      </c>
      <c r="V90" s="82" t="str">
        <f aca="false">P19!$G81</f>
        <v>NT</v>
      </c>
      <c r="W90" s="82" t="str">
        <f aca="false">P20!$G81</f>
        <v>NT</v>
      </c>
      <c r="X90" s="82" t="str">
        <f aca="false">P21!$G81</f>
        <v>NT</v>
      </c>
      <c r="Y90" s="82" t="str">
        <f aca="false">P22!$G81</f>
        <v>NT</v>
      </c>
      <c r="Z90" s="82" t="str">
        <f aca="false">P23!$G81</f>
        <v>NT</v>
      </c>
      <c r="AA90" s="82" t="str">
        <f aca="false">P24!$G81</f>
        <v>NT</v>
      </c>
      <c r="AB90" s="82" t="str">
        <f aca="false">P25!$G81</f>
        <v>NT</v>
      </c>
      <c r="AC90" s="82" t="str">
        <f aca="false">P26!$G81</f>
        <v>NT</v>
      </c>
      <c r="AD90" s="82" t="str">
        <f aca="false">P27!$G81</f>
        <v>NT</v>
      </c>
      <c r="AE90" s="82" t="str">
        <f aca="false">P28!$G81</f>
        <v>NT</v>
      </c>
      <c r="AF90" s="82" t="str">
        <f aca="false">P29!$G81</f>
        <v>NT</v>
      </c>
      <c r="AG90" s="82" t="str">
        <f aca="false">P30!$G81</f>
        <v>NT</v>
      </c>
      <c r="AH90" s="83" t="n">
        <f aca="false">COUNTIF(D90:AG90,"C")</f>
        <v>0</v>
      </c>
      <c r="AI90" s="83" t="n">
        <f aca="false">COUNTIF(D90:AG90,"NC")</f>
        <v>0</v>
      </c>
      <c r="AJ90" s="83" t="n">
        <f aca="false">COUNTIF(D90:AG90,"NA")</f>
        <v>0</v>
      </c>
      <c r="AK90" s="83" t="n">
        <f aca="false">COUNTIF(D90:AG90,"NT")</f>
        <v>30</v>
      </c>
      <c r="AL90" s="82" t="str">
        <f aca="false">IF(AI90&gt;0,"NC",IF(AH90&gt;0,"C",IF(AK90&gt;0,"NT","NA")))</f>
        <v>NT</v>
      </c>
      <c r="AM90" s="81" t="n">
        <v>11</v>
      </c>
      <c r="AN90" s="82" t="str">
        <f aca="false">'Critères (modèle)'!$B81</f>
        <v>11.8</v>
      </c>
      <c r="AO90" s="82" t="str">
        <f aca="false">'Critères (modèle)'!$A74</f>
        <v>FORMULAIRES</v>
      </c>
      <c r="AP90" s="82" t="str">
        <f aca="false">P01!$H81</f>
        <v>N</v>
      </c>
      <c r="AQ90" s="82" t="str">
        <f aca="false">P02!$H81</f>
        <v>N</v>
      </c>
      <c r="AR90" s="82" t="str">
        <f aca="false">P03!$H81</f>
        <v>N</v>
      </c>
      <c r="AS90" s="82" t="str">
        <f aca="false">P04!$H81</f>
        <v>N</v>
      </c>
      <c r="AT90" s="82" t="str">
        <f aca="false">P05!$H81</f>
        <v>N</v>
      </c>
      <c r="AU90" s="82" t="str">
        <f aca="false">P06!$H81</f>
        <v>N</v>
      </c>
      <c r="AV90" s="82" t="str">
        <f aca="false">P07!$H81</f>
        <v>N</v>
      </c>
      <c r="AW90" s="82" t="str">
        <f aca="false">P08!$H81</f>
        <v>N</v>
      </c>
      <c r="AX90" s="82" t="str">
        <f aca="false">P09!$H81</f>
        <v>N</v>
      </c>
      <c r="AY90" s="82" t="str">
        <f aca="false">P10!$H81</f>
        <v>N</v>
      </c>
      <c r="AZ90" s="82" t="str">
        <f aca="false">P11!$H81</f>
        <v>N</v>
      </c>
      <c r="BA90" s="82" t="str">
        <f aca="false">P12!$H81</f>
        <v>N</v>
      </c>
      <c r="BB90" s="82" t="str">
        <f aca="false">P13!$H81</f>
        <v>N</v>
      </c>
      <c r="BC90" s="82" t="str">
        <f aca="false">P14!$H81</f>
        <v>N</v>
      </c>
      <c r="BD90" s="82" t="str">
        <f aca="false">P15!$H81</f>
        <v>N</v>
      </c>
      <c r="BE90" s="82" t="str">
        <f aca="false">P16!$H81</f>
        <v>N</v>
      </c>
      <c r="BF90" s="82" t="str">
        <f aca="false">P17!$H81</f>
        <v>N</v>
      </c>
      <c r="BG90" s="82" t="str">
        <f aca="false">P18!$H81</f>
        <v>N</v>
      </c>
      <c r="BH90" s="82" t="str">
        <f aca="false">P19!$H81</f>
        <v>N</v>
      </c>
      <c r="BI90" s="82" t="str">
        <f aca="false">P20!$H81</f>
        <v>N</v>
      </c>
      <c r="BJ90" s="82" t="str">
        <f aca="false">P21!$H81</f>
        <v>N</v>
      </c>
      <c r="BK90" s="82" t="str">
        <f aca="false">P22!$H81</f>
        <v>N</v>
      </c>
      <c r="BL90" s="82" t="str">
        <f aca="false">P23!$H81</f>
        <v>N</v>
      </c>
      <c r="BM90" s="82" t="str">
        <f aca="false">P24!$H81</f>
        <v>N</v>
      </c>
      <c r="BN90" s="82" t="str">
        <f aca="false">P25!$H81</f>
        <v>N</v>
      </c>
      <c r="BO90" s="82" t="str">
        <f aca="false">P26!$H81</f>
        <v>N</v>
      </c>
      <c r="BP90" s="82" t="str">
        <f aca="false">P27!$H81</f>
        <v>N</v>
      </c>
      <c r="BQ90" s="82" t="str">
        <f aca="false">P28!$H81</f>
        <v>N</v>
      </c>
      <c r="BR90" s="82" t="str">
        <f aca="false">P29!$H81</f>
        <v>N</v>
      </c>
      <c r="BS90" s="82" t="str">
        <f aca="false">P30!$H81</f>
        <v>N</v>
      </c>
      <c r="BT90" s="77" t="n">
        <f aca="false">COUNTIF(AP90:BS90,"D")</f>
        <v>0</v>
      </c>
    </row>
    <row r="91" customFormat="false" ht="13" hidden="false" customHeight="false" outlineLevel="0" collapsed="false">
      <c r="A91" s="81" t="n">
        <v>11</v>
      </c>
      <c r="B91" s="82" t="str">
        <f aca="false">'Critères (modèle)'!$B82</f>
        <v>11.9</v>
      </c>
      <c r="C91" s="82" t="str">
        <f aca="false">'Critères (modèle)'!$A74</f>
        <v>FORMULAIRES</v>
      </c>
      <c r="D91" s="82" t="str">
        <f aca="false">P01!$G82</f>
        <v>NT</v>
      </c>
      <c r="E91" s="82" t="str">
        <f aca="false">P02!$G82</f>
        <v>NT</v>
      </c>
      <c r="F91" s="82" t="str">
        <f aca="false">P03!$G82</f>
        <v>NT</v>
      </c>
      <c r="G91" s="82" t="str">
        <f aca="false">P04!$G82</f>
        <v>NT</v>
      </c>
      <c r="H91" s="82" t="str">
        <f aca="false">P05!$G82</f>
        <v>NT</v>
      </c>
      <c r="I91" s="82" t="str">
        <f aca="false">P06!$G82</f>
        <v>NT</v>
      </c>
      <c r="J91" s="82" t="str">
        <f aca="false">P07!$G82</f>
        <v>NT</v>
      </c>
      <c r="K91" s="82" t="str">
        <f aca="false">P08!$G82</f>
        <v>NT</v>
      </c>
      <c r="L91" s="82" t="str">
        <f aca="false">P09!$G82</f>
        <v>NT</v>
      </c>
      <c r="M91" s="82" t="str">
        <f aca="false">P10!$G82</f>
        <v>NT</v>
      </c>
      <c r="N91" s="82" t="str">
        <f aca="false">P11!$G82</f>
        <v>NT</v>
      </c>
      <c r="O91" s="82" t="str">
        <f aca="false">P12!$G82</f>
        <v>NT</v>
      </c>
      <c r="P91" s="82" t="str">
        <f aca="false">P13!$G82</f>
        <v>NT</v>
      </c>
      <c r="Q91" s="82" t="str">
        <f aca="false">P14!$G82</f>
        <v>NT</v>
      </c>
      <c r="R91" s="82" t="str">
        <f aca="false">P15!$G82</f>
        <v>NT</v>
      </c>
      <c r="S91" s="82" t="str">
        <f aca="false">P16!$G82</f>
        <v>NT</v>
      </c>
      <c r="T91" s="82" t="str">
        <f aca="false">P17!$G82</f>
        <v>NT</v>
      </c>
      <c r="U91" s="82" t="str">
        <f aca="false">P18!$G82</f>
        <v>NT</v>
      </c>
      <c r="V91" s="82" t="str">
        <f aca="false">P19!$G82</f>
        <v>NT</v>
      </c>
      <c r="W91" s="82" t="str">
        <f aca="false">P20!$G82</f>
        <v>NT</v>
      </c>
      <c r="X91" s="82" t="str">
        <f aca="false">P21!$G82</f>
        <v>NT</v>
      </c>
      <c r="Y91" s="82" t="str">
        <f aca="false">P22!$G82</f>
        <v>NT</v>
      </c>
      <c r="Z91" s="82" t="str">
        <f aca="false">P23!$G82</f>
        <v>NT</v>
      </c>
      <c r="AA91" s="82" t="str">
        <f aca="false">P24!$G82</f>
        <v>NT</v>
      </c>
      <c r="AB91" s="82" t="str">
        <f aca="false">P25!$G82</f>
        <v>NT</v>
      </c>
      <c r="AC91" s="82" t="str">
        <f aca="false">P26!$G82</f>
        <v>NT</v>
      </c>
      <c r="AD91" s="82" t="str">
        <f aca="false">P27!$G82</f>
        <v>NT</v>
      </c>
      <c r="AE91" s="82" t="str">
        <f aca="false">P28!$G82</f>
        <v>NT</v>
      </c>
      <c r="AF91" s="82" t="str">
        <f aca="false">P29!$G82</f>
        <v>NT</v>
      </c>
      <c r="AG91" s="82" t="str">
        <f aca="false">P30!$G82</f>
        <v>NT</v>
      </c>
      <c r="AH91" s="83" t="n">
        <f aca="false">COUNTIF(D91:AG91,"C")</f>
        <v>0</v>
      </c>
      <c r="AI91" s="83" t="n">
        <f aca="false">COUNTIF(D91:AG91,"NC")</f>
        <v>0</v>
      </c>
      <c r="AJ91" s="83" t="n">
        <f aca="false">COUNTIF(D91:AG91,"NA")</f>
        <v>0</v>
      </c>
      <c r="AK91" s="83" t="n">
        <f aca="false">COUNTIF(D91:AG91,"NT")</f>
        <v>30</v>
      </c>
      <c r="AL91" s="82" t="str">
        <f aca="false">IF(AI91&gt;0,"NC",IF(AH91&gt;0,"C",IF(AK91&gt;0,"NT","NA")))</f>
        <v>NT</v>
      </c>
      <c r="AM91" s="81" t="n">
        <v>11</v>
      </c>
      <c r="AN91" s="82" t="str">
        <f aca="false">'Critères (modèle)'!$B82</f>
        <v>11.9</v>
      </c>
      <c r="AO91" s="82" t="str">
        <f aca="false">'Critères (modèle)'!$A74</f>
        <v>FORMULAIRES</v>
      </c>
      <c r="AP91" s="82" t="str">
        <f aca="false">P01!$H82</f>
        <v>N</v>
      </c>
      <c r="AQ91" s="82" t="str">
        <f aca="false">P02!$H82</f>
        <v>N</v>
      </c>
      <c r="AR91" s="82" t="str">
        <f aca="false">P03!$H82</f>
        <v>N</v>
      </c>
      <c r="AS91" s="82" t="str">
        <f aca="false">P04!$H82</f>
        <v>N</v>
      </c>
      <c r="AT91" s="82" t="str">
        <f aca="false">P05!$H82</f>
        <v>N</v>
      </c>
      <c r="AU91" s="82" t="str">
        <f aca="false">P06!$H82</f>
        <v>N</v>
      </c>
      <c r="AV91" s="82" t="str">
        <f aca="false">P07!$H82</f>
        <v>N</v>
      </c>
      <c r="AW91" s="82" t="str">
        <f aca="false">P08!$H82</f>
        <v>N</v>
      </c>
      <c r="AX91" s="82" t="str">
        <f aca="false">P09!$H82</f>
        <v>N</v>
      </c>
      <c r="AY91" s="82" t="str">
        <f aca="false">P10!$H82</f>
        <v>N</v>
      </c>
      <c r="AZ91" s="82" t="str">
        <f aca="false">P11!$H82</f>
        <v>N</v>
      </c>
      <c r="BA91" s="82" t="str">
        <f aca="false">P12!$H82</f>
        <v>N</v>
      </c>
      <c r="BB91" s="82" t="str">
        <f aca="false">P13!$H82</f>
        <v>N</v>
      </c>
      <c r="BC91" s="82" t="str">
        <f aca="false">P14!$H82</f>
        <v>N</v>
      </c>
      <c r="BD91" s="82" t="str">
        <f aca="false">P15!$H82</f>
        <v>N</v>
      </c>
      <c r="BE91" s="82" t="str">
        <f aca="false">P16!$H82</f>
        <v>N</v>
      </c>
      <c r="BF91" s="82" t="str">
        <f aca="false">P17!$H82</f>
        <v>N</v>
      </c>
      <c r="BG91" s="82" t="str">
        <f aca="false">P18!$H82</f>
        <v>N</v>
      </c>
      <c r="BH91" s="82" t="str">
        <f aca="false">P19!$H82</f>
        <v>N</v>
      </c>
      <c r="BI91" s="82" t="str">
        <f aca="false">P20!$H82</f>
        <v>N</v>
      </c>
      <c r="BJ91" s="82" t="str">
        <f aca="false">P21!$H82</f>
        <v>N</v>
      </c>
      <c r="BK91" s="82" t="str">
        <f aca="false">P22!$H82</f>
        <v>N</v>
      </c>
      <c r="BL91" s="82" t="str">
        <f aca="false">P23!$H82</f>
        <v>N</v>
      </c>
      <c r="BM91" s="82" t="str">
        <f aca="false">P24!$H82</f>
        <v>N</v>
      </c>
      <c r="BN91" s="82" t="str">
        <f aca="false">P25!$H82</f>
        <v>N</v>
      </c>
      <c r="BO91" s="82" t="str">
        <f aca="false">P26!$H82</f>
        <v>N</v>
      </c>
      <c r="BP91" s="82" t="str">
        <f aca="false">P27!$H82</f>
        <v>N</v>
      </c>
      <c r="BQ91" s="82" t="str">
        <f aca="false">P28!$H82</f>
        <v>N</v>
      </c>
      <c r="BR91" s="82" t="str">
        <f aca="false">P29!$H82</f>
        <v>N</v>
      </c>
      <c r="BS91" s="82" t="str">
        <f aca="false">P30!$H82</f>
        <v>N</v>
      </c>
      <c r="BT91" s="77" t="n">
        <f aca="false">COUNTIF(AP91:BS91,"D")</f>
        <v>0</v>
      </c>
    </row>
    <row r="92" customFormat="false" ht="13" hidden="false" customHeight="false" outlineLevel="0" collapsed="false">
      <c r="A92" s="81" t="n">
        <v>11</v>
      </c>
      <c r="B92" s="82" t="str">
        <f aca="false">'Critères (modèle)'!$B83</f>
        <v>11.10</v>
      </c>
      <c r="C92" s="82" t="str">
        <f aca="false">'Critères (modèle)'!$A74</f>
        <v>FORMULAIRES</v>
      </c>
      <c r="D92" s="82" t="str">
        <f aca="false">P01!$G83</f>
        <v>NT</v>
      </c>
      <c r="E92" s="82" t="str">
        <f aca="false">P02!$G83</f>
        <v>NT</v>
      </c>
      <c r="F92" s="82" t="str">
        <f aca="false">P03!$G83</f>
        <v>NT</v>
      </c>
      <c r="G92" s="82" t="str">
        <f aca="false">P04!$G83</f>
        <v>NT</v>
      </c>
      <c r="H92" s="82" t="str">
        <f aca="false">P05!$G83</f>
        <v>NT</v>
      </c>
      <c r="I92" s="82" t="str">
        <f aca="false">P06!$G83</f>
        <v>NT</v>
      </c>
      <c r="J92" s="82" t="str">
        <f aca="false">P07!$G83</f>
        <v>NT</v>
      </c>
      <c r="K92" s="82" t="str">
        <f aca="false">P08!$G83</f>
        <v>NT</v>
      </c>
      <c r="L92" s="82" t="str">
        <f aca="false">P09!$G83</f>
        <v>NT</v>
      </c>
      <c r="M92" s="82" t="str">
        <f aca="false">P10!$G83</f>
        <v>NT</v>
      </c>
      <c r="N92" s="82" t="str">
        <f aca="false">P11!$G83</f>
        <v>NT</v>
      </c>
      <c r="O92" s="82" t="str">
        <f aca="false">P12!$G83</f>
        <v>NT</v>
      </c>
      <c r="P92" s="82" t="str">
        <f aca="false">P13!$G83</f>
        <v>NT</v>
      </c>
      <c r="Q92" s="82" t="str">
        <f aca="false">P14!$G83</f>
        <v>NT</v>
      </c>
      <c r="R92" s="82" t="str">
        <f aca="false">P15!$G83</f>
        <v>NT</v>
      </c>
      <c r="S92" s="82" t="str">
        <f aca="false">P16!$G83</f>
        <v>NT</v>
      </c>
      <c r="T92" s="82" t="str">
        <f aca="false">P17!$G83</f>
        <v>NT</v>
      </c>
      <c r="U92" s="82" t="str">
        <f aca="false">P18!$G83</f>
        <v>NT</v>
      </c>
      <c r="V92" s="82" t="str">
        <f aca="false">P19!$G83</f>
        <v>NT</v>
      </c>
      <c r="W92" s="82" t="str">
        <f aca="false">P20!$G83</f>
        <v>NT</v>
      </c>
      <c r="X92" s="82" t="str">
        <f aca="false">P21!$G83</f>
        <v>NT</v>
      </c>
      <c r="Y92" s="82" t="str">
        <f aca="false">P22!$G83</f>
        <v>NT</v>
      </c>
      <c r="Z92" s="82" t="str">
        <f aca="false">P23!$G83</f>
        <v>NT</v>
      </c>
      <c r="AA92" s="82" t="str">
        <f aca="false">P24!$G83</f>
        <v>NT</v>
      </c>
      <c r="AB92" s="82" t="str">
        <f aca="false">P25!$G83</f>
        <v>NT</v>
      </c>
      <c r="AC92" s="82" t="str">
        <f aca="false">P26!$G83</f>
        <v>NT</v>
      </c>
      <c r="AD92" s="82" t="str">
        <f aca="false">P27!$G83</f>
        <v>NT</v>
      </c>
      <c r="AE92" s="82" t="str">
        <f aca="false">P28!$G83</f>
        <v>NT</v>
      </c>
      <c r="AF92" s="82" t="str">
        <f aca="false">P29!$G83</f>
        <v>NT</v>
      </c>
      <c r="AG92" s="82" t="str">
        <f aca="false">P30!$G83</f>
        <v>NT</v>
      </c>
      <c r="AH92" s="83" t="n">
        <f aca="false">COUNTIF(D92:AG92,"C")</f>
        <v>0</v>
      </c>
      <c r="AI92" s="83" t="n">
        <f aca="false">COUNTIF(D92:AG92,"NC")</f>
        <v>0</v>
      </c>
      <c r="AJ92" s="83" t="n">
        <f aca="false">COUNTIF(D92:AG92,"NA")</f>
        <v>0</v>
      </c>
      <c r="AK92" s="83" t="n">
        <f aca="false">COUNTIF(D92:AG92,"NT")</f>
        <v>30</v>
      </c>
      <c r="AL92" s="82" t="str">
        <f aca="false">IF(AI92&gt;0,"NC",IF(AH92&gt;0,"C",IF(AK92&gt;0,"NT","NA")))</f>
        <v>NT</v>
      </c>
      <c r="AM92" s="81" t="n">
        <v>11</v>
      </c>
      <c r="AN92" s="82" t="str">
        <f aca="false">'Critères (modèle)'!$B83</f>
        <v>11.10</v>
      </c>
      <c r="AO92" s="82" t="str">
        <f aca="false">'Critères (modèle)'!$A74</f>
        <v>FORMULAIRES</v>
      </c>
      <c r="AP92" s="82" t="str">
        <f aca="false">P01!$H83</f>
        <v>N</v>
      </c>
      <c r="AQ92" s="82" t="str">
        <f aca="false">P02!$H83</f>
        <v>N</v>
      </c>
      <c r="AR92" s="82" t="str">
        <f aca="false">P03!$H83</f>
        <v>N</v>
      </c>
      <c r="AS92" s="82" t="str">
        <f aca="false">P04!$H83</f>
        <v>N</v>
      </c>
      <c r="AT92" s="82" t="str">
        <f aca="false">P05!$H83</f>
        <v>N</v>
      </c>
      <c r="AU92" s="82" t="str">
        <f aca="false">P06!$H83</f>
        <v>N</v>
      </c>
      <c r="AV92" s="82" t="str">
        <f aca="false">P07!$H83</f>
        <v>N</v>
      </c>
      <c r="AW92" s="82" t="str">
        <f aca="false">P08!$H83</f>
        <v>N</v>
      </c>
      <c r="AX92" s="82" t="str">
        <f aca="false">P09!$H83</f>
        <v>N</v>
      </c>
      <c r="AY92" s="82" t="str">
        <f aca="false">P10!$H83</f>
        <v>N</v>
      </c>
      <c r="AZ92" s="82" t="str">
        <f aca="false">P11!$H83</f>
        <v>N</v>
      </c>
      <c r="BA92" s="82" t="str">
        <f aca="false">P12!$H83</f>
        <v>N</v>
      </c>
      <c r="BB92" s="82" t="str">
        <f aca="false">P13!$H83</f>
        <v>N</v>
      </c>
      <c r="BC92" s="82" t="str">
        <f aca="false">P14!$H83</f>
        <v>N</v>
      </c>
      <c r="BD92" s="82" t="str">
        <f aca="false">P15!$H83</f>
        <v>N</v>
      </c>
      <c r="BE92" s="82" t="str">
        <f aca="false">P16!$H83</f>
        <v>N</v>
      </c>
      <c r="BF92" s="82" t="str">
        <f aca="false">P17!$H83</f>
        <v>N</v>
      </c>
      <c r="BG92" s="82" t="str">
        <f aca="false">P18!$H83</f>
        <v>N</v>
      </c>
      <c r="BH92" s="82" t="str">
        <f aca="false">P19!$H83</f>
        <v>N</v>
      </c>
      <c r="BI92" s="82" t="str">
        <f aca="false">P20!$H83</f>
        <v>N</v>
      </c>
      <c r="BJ92" s="82" t="str">
        <f aca="false">P21!$H83</f>
        <v>N</v>
      </c>
      <c r="BK92" s="82" t="str">
        <f aca="false">P22!$H83</f>
        <v>N</v>
      </c>
      <c r="BL92" s="82" t="str">
        <f aca="false">P23!$H83</f>
        <v>N</v>
      </c>
      <c r="BM92" s="82" t="str">
        <f aca="false">P24!$H83</f>
        <v>N</v>
      </c>
      <c r="BN92" s="82" t="str">
        <f aca="false">P25!$H83</f>
        <v>N</v>
      </c>
      <c r="BO92" s="82" t="str">
        <f aca="false">P26!$H83</f>
        <v>N</v>
      </c>
      <c r="BP92" s="82" t="str">
        <f aca="false">P27!$H83</f>
        <v>N</v>
      </c>
      <c r="BQ92" s="82" t="str">
        <f aca="false">P28!$H83</f>
        <v>N</v>
      </c>
      <c r="BR92" s="82" t="str">
        <f aca="false">P29!$H83</f>
        <v>N</v>
      </c>
      <c r="BS92" s="82" t="str">
        <f aca="false">P30!$H83</f>
        <v>N</v>
      </c>
      <c r="BT92" s="77" t="n">
        <f aca="false">COUNTIF(AP92:BS92,"D")</f>
        <v>0</v>
      </c>
    </row>
    <row r="93" customFormat="false" ht="13" hidden="false" customHeight="false" outlineLevel="0" collapsed="false">
      <c r="A93" s="81" t="n">
        <v>11</v>
      </c>
      <c r="B93" s="82" t="str">
        <f aca="false">'Critères (modèle)'!$B84</f>
        <v>11.11</v>
      </c>
      <c r="C93" s="82" t="str">
        <f aca="false">'Critères (modèle)'!$A74</f>
        <v>FORMULAIRES</v>
      </c>
      <c r="D93" s="82" t="str">
        <f aca="false">P01!$G84</f>
        <v>NT</v>
      </c>
      <c r="E93" s="82" t="str">
        <f aca="false">P02!$G84</f>
        <v>NT</v>
      </c>
      <c r="F93" s="82" t="str">
        <f aca="false">P03!$G84</f>
        <v>NT</v>
      </c>
      <c r="G93" s="82" t="str">
        <f aca="false">P04!$G84</f>
        <v>NT</v>
      </c>
      <c r="H93" s="82" t="str">
        <f aca="false">P05!$G84</f>
        <v>NT</v>
      </c>
      <c r="I93" s="82" t="str">
        <f aca="false">P06!$G84</f>
        <v>NT</v>
      </c>
      <c r="J93" s="82" t="str">
        <f aca="false">P07!$G84</f>
        <v>NT</v>
      </c>
      <c r="K93" s="82" t="str">
        <f aca="false">P08!$G84</f>
        <v>NT</v>
      </c>
      <c r="L93" s="82" t="str">
        <f aca="false">P09!$G84</f>
        <v>NT</v>
      </c>
      <c r="M93" s="82" t="str">
        <f aca="false">P10!$G84</f>
        <v>NT</v>
      </c>
      <c r="N93" s="82" t="str">
        <f aca="false">P11!$G84</f>
        <v>NT</v>
      </c>
      <c r="O93" s="82" t="str">
        <f aca="false">P12!$G84</f>
        <v>NT</v>
      </c>
      <c r="P93" s="82" t="str">
        <f aca="false">P13!$G84</f>
        <v>NT</v>
      </c>
      <c r="Q93" s="82" t="str">
        <f aca="false">P14!$G84</f>
        <v>NT</v>
      </c>
      <c r="R93" s="82" t="str">
        <f aca="false">P15!$G84</f>
        <v>NT</v>
      </c>
      <c r="S93" s="82" t="str">
        <f aca="false">P16!$G84</f>
        <v>NT</v>
      </c>
      <c r="T93" s="82" t="str">
        <f aca="false">P17!$G84</f>
        <v>NT</v>
      </c>
      <c r="U93" s="82" t="str">
        <f aca="false">P18!$G84</f>
        <v>NT</v>
      </c>
      <c r="V93" s="82" t="str">
        <f aca="false">P19!$G84</f>
        <v>NT</v>
      </c>
      <c r="W93" s="82" t="str">
        <f aca="false">P20!$G84</f>
        <v>NT</v>
      </c>
      <c r="X93" s="82" t="str">
        <f aca="false">P21!$G84</f>
        <v>NT</v>
      </c>
      <c r="Y93" s="82" t="str">
        <f aca="false">P22!$G84</f>
        <v>NT</v>
      </c>
      <c r="Z93" s="82" t="str">
        <f aca="false">P23!$G84</f>
        <v>NT</v>
      </c>
      <c r="AA93" s="82" t="str">
        <f aca="false">P24!$G84</f>
        <v>NT</v>
      </c>
      <c r="AB93" s="82" t="str">
        <f aca="false">P25!$G84</f>
        <v>NT</v>
      </c>
      <c r="AC93" s="82" t="str">
        <f aca="false">P26!$G84</f>
        <v>NT</v>
      </c>
      <c r="AD93" s="82" t="str">
        <f aca="false">P27!$G84</f>
        <v>NT</v>
      </c>
      <c r="AE93" s="82" t="str">
        <f aca="false">P28!$G84</f>
        <v>NT</v>
      </c>
      <c r="AF93" s="82" t="str">
        <f aca="false">P29!$G84</f>
        <v>NT</v>
      </c>
      <c r="AG93" s="82" t="str">
        <f aca="false">P30!$G84</f>
        <v>NT</v>
      </c>
      <c r="AH93" s="83" t="n">
        <f aca="false">COUNTIF(D93:AG93,"C")</f>
        <v>0</v>
      </c>
      <c r="AI93" s="83" t="n">
        <f aca="false">COUNTIF(D93:AG93,"NC")</f>
        <v>0</v>
      </c>
      <c r="AJ93" s="83" t="n">
        <f aca="false">COUNTIF(D93:AG93,"NA")</f>
        <v>0</v>
      </c>
      <c r="AK93" s="83" t="n">
        <f aca="false">COUNTIF(D93:AG93,"NT")</f>
        <v>30</v>
      </c>
      <c r="AL93" s="82" t="str">
        <f aca="false">IF(AI93&gt;0,"NC",IF(AH93&gt;0,"C",IF(AK93&gt;0,"NT","NA")))</f>
        <v>NT</v>
      </c>
      <c r="AM93" s="81" t="n">
        <v>11</v>
      </c>
      <c r="AN93" s="82" t="str">
        <f aca="false">'Critères (modèle)'!$B84</f>
        <v>11.11</v>
      </c>
      <c r="AO93" s="82" t="str">
        <f aca="false">'Critères (modèle)'!$A74</f>
        <v>FORMULAIRES</v>
      </c>
      <c r="AP93" s="82" t="str">
        <f aca="false">P01!$H84</f>
        <v>N</v>
      </c>
      <c r="AQ93" s="82" t="str">
        <f aca="false">P02!$H84</f>
        <v>N</v>
      </c>
      <c r="AR93" s="82" t="str">
        <f aca="false">P03!$H84</f>
        <v>N</v>
      </c>
      <c r="AS93" s="82" t="str">
        <f aca="false">P04!$H84</f>
        <v>N</v>
      </c>
      <c r="AT93" s="82" t="str">
        <f aca="false">P05!$H84</f>
        <v>N</v>
      </c>
      <c r="AU93" s="82" t="str">
        <f aca="false">P06!$H84</f>
        <v>N</v>
      </c>
      <c r="AV93" s="82" t="str">
        <f aca="false">P07!$H84</f>
        <v>N</v>
      </c>
      <c r="AW93" s="82" t="str">
        <f aca="false">P08!$H84</f>
        <v>N</v>
      </c>
      <c r="AX93" s="82" t="str">
        <f aca="false">P09!$H84</f>
        <v>N</v>
      </c>
      <c r="AY93" s="82" t="str">
        <f aca="false">P10!$H84</f>
        <v>N</v>
      </c>
      <c r="AZ93" s="82" t="str">
        <f aca="false">P11!$H84</f>
        <v>N</v>
      </c>
      <c r="BA93" s="82" t="str">
        <f aca="false">P12!$H84</f>
        <v>N</v>
      </c>
      <c r="BB93" s="82" t="str">
        <f aca="false">P13!$H84</f>
        <v>N</v>
      </c>
      <c r="BC93" s="82" t="str">
        <f aca="false">P14!$H84</f>
        <v>N</v>
      </c>
      <c r="BD93" s="82" t="str">
        <f aca="false">P15!$H84</f>
        <v>N</v>
      </c>
      <c r="BE93" s="82" t="str">
        <f aca="false">P16!$H84</f>
        <v>N</v>
      </c>
      <c r="BF93" s="82" t="str">
        <f aca="false">P17!$H84</f>
        <v>N</v>
      </c>
      <c r="BG93" s="82" t="str">
        <f aca="false">P18!$H84</f>
        <v>N</v>
      </c>
      <c r="BH93" s="82" t="str">
        <f aca="false">P19!$H84</f>
        <v>N</v>
      </c>
      <c r="BI93" s="82" t="str">
        <f aca="false">P20!$H84</f>
        <v>N</v>
      </c>
      <c r="BJ93" s="82" t="str">
        <f aca="false">P21!$H84</f>
        <v>N</v>
      </c>
      <c r="BK93" s="82" t="str">
        <f aca="false">P22!$H84</f>
        <v>N</v>
      </c>
      <c r="BL93" s="82" t="str">
        <f aca="false">P23!$H84</f>
        <v>N</v>
      </c>
      <c r="BM93" s="82" t="str">
        <f aca="false">P24!$H84</f>
        <v>N</v>
      </c>
      <c r="BN93" s="82" t="str">
        <f aca="false">P25!$H84</f>
        <v>N</v>
      </c>
      <c r="BO93" s="82" t="str">
        <f aca="false">P26!$H84</f>
        <v>N</v>
      </c>
      <c r="BP93" s="82" t="str">
        <f aca="false">P27!$H84</f>
        <v>N</v>
      </c>
      <c r="BQ93" s="82" t="str">
        <f aca="false">P28!$H84</f>
        <v>N</v>
      </c>
      <c r="BR93" s="82" t="str">
        <f aca="false">P29!$H84</f>
        <v>N</v>
      </c>
      <c r="BS93" s="82" t="str">
        <f aca="false">P30!$H84</f>
        <v>N</v>
      </c>
      <c r="BT93" s="77" t="n">
        <f aca="false">COUNTIF(AP93:BS93,"D")</f>
        <v>0</v>
      </c>
    </row>
    <row r="94" customFormat="false" ht="13" hidden="false" customHeight="false" outlineLevel="0" collapsed="false">
      <c r="A94" s="81" t="n">
        <v>11</v>
      </c>
      <c r="B94" s="82" t="str">
        <f aca="false">'Critères (modèle)'!$B85</f>
        <v>11.12</v>
      </c>
      <c r="C94" s="82" t="str">
        <f aca="false">'Critères (modèle)'!$A74</f>
        <v>FORMULAIRES</v>
      </c>
      <c r="D94" s="82" t="str">
        <f aca="false">P01!$G85</f>
        <v>NT</v>
      </c>
      <c r="E94" s="82" t="str">
        <f aca="false">P02!$G85</f>
        <v>NT</v>
      </c>
      <c r="F94" s="82" t="str">
        <f aca="false">P03!$G85</f>
        <v>NT</v>
      </c>
      <c r="G94" s="82" t="str">
        <f aca="false">P04!$G85</f>
        <v>NT</v>
      </c>
      <c r="H94" s="82" t="str">
        <f aca="false">P05!$G85</f>
        <v>NT</v>
      </c>
      <c r="I94" s="82" t="str">
        <f aca="false">P06!$G85</f>
        <v>NT</v>
      </c>
      <c r="J94" s="82" t="str">
        <f aca="false">P07!$G85</f>
        <v>NT</v>
      </c>
      <c r="K94" s="82" t="str">
        <f aca="false">P08!$G85</f>
        <v>NT</v>
      </c>
      <c r="L94" s="82" t="str">
        <f aca="false">P09!$G85</f>
        <v>NT</v>
      </c>
      <c r="M94" s="82" t="str">
        <f aca="false">P10!$G85</f>
        <v>NT</v>
      </c>
      <c r="N94" s="82" t="str">
        <f aca="false">P11!$G85</f>
        <v>NT</v>
      </c>
      <c r="O94" s="82" t="str">
        <f aca="false">P12!$G85</f>
        <v>NT</v>
      </c>
      <c r="P94" s="82" t="str">
        <f aca="false">P13!$G85</f>
        <v>NT</v>
      </c>
      <c r="Q94" s="82" t="str">
        <f aca="false">P14!$G85</f>
        <v>NT</v>
      </c>
      <c r="R94" s="82" t="str">
        <f aca="false">P15!$G85</f>
        <v>NT</v>
      </c>
      <c r="S94" s="82" t="str">
        <f aca="false">P16!$G85</f>
        <v>NT</v>
      </c>
      <c r="T94" s="82" t="str">
        <f aca="false">P17!$G85</f>
        <v>NT</v>
      </c>
      <c r="U94" s="82" t="str">
        <f aca="false">P18!$G85</f>
        <v>NT</v>
      </c>
      <c r="V94" s="82" t="str">
        <f aca="false">P19!$G85</f>
        <v>NT</v>
      </c>
      <c r="W94" s="82" t="str">
        <f aca="false">P20!$G85</f>
        <v>NT</v>
      </c>
      <c r="X94" s="82" t="str">
        <f aca="false">P21!$G85</f>
        <v>NT</v>
      </c>
      <c r="Y94" s="82" t="str">
        <f aca="false">P22!$G85</f>
        <v>NT</v>
      </c>
      <c r="Z94" s="82" t="str">
        <f aca="false">P23!$G85</f>
        <v>NT</v>
      </c>
      <c r="AA94" s="82" t="str">
        <f aca="false">P24!$G85</f>
        <v>NT</v>
      </c>
      <c r="AB94" s="82" t="str">
        <f aca="false">P25!$G85</f>
        <v>NT</v>
      </c>
      <c r="AC94" s="82" t="str">
        <f aca="false">P26!$G85</f>
        <v>NT</v>
      </c>
      <c r="AD94" s="82" t="str">
        <f aca="false">P27!$G85</f>
        <v>NT</v>
      </c>
      <c r="AE94" s="82" t="str">
        <f aca="false">P28!$G85</f>
        <v>NT</v>
      </c>
      <c r="AF94" s="82" t="str">
        <f aca="false">P29!$G85</f>
        <v>NT</v>
      </c>
      <c r="AG94" s="82" t="str">
        <f aca="false">P30!$G85</f>
        <v>NT</v>
      </c>
      <c r="AH94" s="83" t="n">
        <f aca="false">COUNTIF(D94:AG94,"C")</f>
        <v>0</v>
      </c>
      <c r="AI94" s="83" t="n">
        <f aca="false">COUNTIF(D94:AG94,"NC")</f>
        <v>0</v>
      </c>
      <c r="AJ94" s="83" t="n">
        <f aca="false">COUNTIF(D94:AG94,"NA")</f>
        <v>0</v>
      </c>
      <c r="AK94" s="83" t="n">
        <f aca="false">COUNTIF(D94:AG94,"NT")</f>
        <v>30</v>
      </c>
      <c r="AL94" s="82" t="str">
        <f aca="false">IF(AI94&gt;0,"NC",IF(AH94&gt;0,"C",IF(AK94&gt;0,"NT","NA")))</f>
        <v>NT</v>
      </c>
      <c r="AM94" s="81" t="n">
        <v>11</v>
      </c>
      <c r="AN94" s="82" t="str">
        <f aca="false">'Critères (modèle)'!$B85</f>
        <v>11.12</v>
      </c>
      <c r="AO94" s="82" t="str">
        <f aca="false">'Critères (modèle)'!$A74</f>
        <v>FORMULAIRES</v>
      </c>
      <c r="AP94" s="82" t="str">
        <f aca="false">P01!$H85</f>
        <v>N</v>
      </c>
      <c r="AQ94" s="82" t="str">
        <f aca="false">P02!$H85</f>
        <v>N</v>
      </c>
      <c r="AR94" s="82" t="str">
        <f aca="false">P03!$H85</f>
        <v>N</v>
      </c>
      <c r="AS94" s="82" t="str">
        <f aca="false">P04!$H85</f>
        <v>N</v>
      </c>
      <c r="AT94" s="82" t="str">
        <f aca="false">P05!$H85</f>
        <v>N</v>
      </c>
      <c r="AU94" s="82" t="str">
        <f aca="false">P06!$H85</f>
        <v>N</v>
      </c>
      <c r="AV94" s="82" t="str">
        <f aca="false">P07!$H85</f>
        <v>N</v>
      </c>
      <c r="AW94" s="82" t="str">
        <f aca="false">P08!$H85</f>
        <v>N</v>
      </c>
      <c r="AX94" s="82" t="str">
        <f aca="false">P09!$H85</f>
        <v>N</v>
      </c>
      <c r="AY94" s="82" t="str">
        <f aca="false">P10!$H85</f>
        <v>N</v>
      </c>
      <c r="AZ94" s="82" t="str">
        <f aca="false">P11!$H85</f>
        <v>N</v>
      </c>
      <c r="BA94" s="82" t="str">
        <f aca="false">P12!$H85</f>
        <v>N</v>
      </c>
      <c r="BB94" s="82" t="str">
        <f aca="false">P13!$H85</f>
        <v>N</v>
      </c>
      <c r="BC94" s="82" t="str">
        <f aca="false">P14!$H85</f>
        <v>N</v>
      </c>
      <c r="BD94" s="82" t="str">
        <f aca="false">P15!$H85</f>
        <v>N</v>
      </c>
      <c r="BE94" s="82" t="str">
        <f aca="false">P16!$H85</f>
        <v>N</v>
      </c>
      <c r="BF94" s="82" t="str">
        <f aca="false">P17!$H85</f>
        <v>N</v>
      </c>
      <c r="BG94" s="82" t="str">
        <f aca="false">P18!$H85</f>
        <v>N</v>
      </c>
      <c r="BH94" s="82" t="str">
        <f aca="false">P19!$H85</f>
        <v>N</v>
      </c>
      <c r="BI94" s="82" t="str">
        <f aca="false">P20!$H85</f>
        <v>N</v>
      </c>
      <c r="BJ94" s="82" t="str">
        <f aca="false">P21!$H85</f>
        <v>N</v>
      </c>
      <c r="BK94" s="82" t="str">
        <f aca="false">P22!$H85</f>
        <v>N</v>
      </c>
      <c r="BL94" s="82" t="str">
        <f aca="false">P23!$H85</f>
        <v>N</v>
      </c>
      <c r="BM94" s="82" t="str">
        <f aca="false">P24!$H85</f>
        <v>N</v>
      </c>
      <c r="BN94" s="82" t="str">
        <f aca="false">P25!$H85</f>
        <v>N</v>
      </c>
      <c r="BO94" s="82" t="str">
        <f aca="false">P26!$H85</f>
        <v>N</v>
      </c>
      <c r="BP94" s="82" t="str">
        <f aca="false">P27!$H85</f>
        <v>N</v>
      </c>
      <c r="BQ94" s="82" t="str">
        <f aca="false">P28!$H85</f>
        <v>N</v>
      </c>
      <c r="BR94" s="82" t="str">
        <f aca="false">P29!$H85</f>
        <v>N</v>
      </c>
      <c r="BS94" s="82" t="str">
        <f aca="false">P30!$H85</f>
        <v>N</v>
      </c>
      <c r="BT94" s="77" t="n">
        <f aca="false">COUNTIF(AP94:BS94,"D")</f>
        <v>0</v>
      </c>
    </row>
    <row r="95" customFormat="false" ht="13" hidden="false" customHeight="false" outlineLevel="0" collapsed="false">
      <c r="A95" s="81" t="n">
        <v>11</v>
      </c>
      <c r="B95" s="82" t="str">
        <f aca="false">'Critères (modèle)'!$B86</f>
        <v>11.13</v>
      </c>
      <c r="C95" s="82" t="str">
        <f aca="false">'Critères (modèle)'!$A74</f>
        <v>FORMULAIRES</v>
      </c>
      <c r="D95" s="82" t="str">
        <f aca="false">P01!$G86</f>
        <v>NT</v>
      </c>
      <c r="E95" s="82" t="str">
        <f aca="false">P02!$G86</f>
        <v>NT</v>
      </c>
      <c r="F95" s="82" t="str">
        <f aca="false">P03!$G86</f>
        <v>NT</v>
      </c>
      <c r="G95" s="82" t="str">
        <f aca="false">P04!$G86</f>
        <v>NT</v>
      </c>
      <c r="H95" s="82" t="str">
        <f aca="false">P05!$G86</f>
        <v>NT</v>
      </c>
      <c r="I95" s="82" t="str">
        <f aca="false">P06!$G86</f>
        <v>NT</v>
      </c>
      <c r="J95" s="82" t="str">
        <f aca="false">P07!$G86</f>
        <v>NT</v>
      </c>
      <c r="K95" s="82" t="str">
        <f aca="false">P08!$G86</f>
        <v>NT</v>
      </c>
      <c r="L95" s="82" t="str">
        <f aca="false">P09!$G86</f>
        <v>NT</v>
      </c>
      <c r="M95" s="82" t="str">
        <f aca="false">P10!$G86</f>
        <v>NT</v>
      </c>
      <c r="N95" s="82" t="str">
        <f aca="false">P11!$G86</f>
        <v>NT</v>
      </c>
      <c r="O95" s="82" t="str">
        <f aca="false">P12!$G86</f>
        <v>NT</v>
      </c>
      <c r="P95" s="82" t="str">
        <f aca="false">P13!$G86</f>
        <v>NT</v>
      </c>
      <c r="Q95" s="82" t="str">
        <f aca="false">P14!$G86</f>
        <v>NT</v>
      </c>
      <c r="R95" s="82" t="str">
        <f aca="false">P15!$G86</f>
        <v>NT</v>
      </c>
      <c r="S95" s="82" t="str">
        <f aca="false">P16!$G86</f>
        <v>NT</v>
      </c>
      <c r="T95" s="82" t="str">
        <f aca="false">P17!$G86</f>
        <v>NT</v>
      </c>
      <c r="U95" s="82" t="str">
        <f aca="false">P18!$G86</f>
        <v>NT</v>
      </c>
      <c r="V95" s="82" t="str">
        <f aca="false">P19!$G86</f>
        <v>NT</v>
      </c>
      <c r="W95" s="82" t="str">
        <f aca="false">P20!$G86</f>
        <v>NT</v>
      </c>
      <c r="X95" s="82" t="str">
        <f aca="false">P21!$G86</f>
        <v>NT</v>
      </c>
      <c r="Y95" s="82" t="str">
        <f aca="false">P22!$G86</f>
        <v>NT</v>
      </c>
      <c r="Z95" s="82" t="str">
        <f aca="false">P23!$G86</f>
        <v>NT</v>
      </c>
      <c r="AA95" s="82" t="str">
        <f aca="false">P24!$G86</f>
        <v>NT</v>
      </c>
      <c r="AB95" s="82" t="str">
        <f aca="false">P25!$G86</f>
        <v>NT</v>
      </c>
      <c r="AC95" s="82" t="str">
        <f aca="false">P26!$G86</f>
        <v>NT</v>
      </c>
      <c r="AD95" s="82" t="str">
        <f aca="false">P27!$G86</f>
        <v>NT</v>
      </c>
      <c r="AE95" s="82" t="str">
        <f aca="false">P28!$G86</f>
        <v>NT</v>
      </c>
      <c r="AF95" s="82" t="str">
        <f aca="false">P29!$G86</f>
        <v>NT</v>
      </c>
      <c r="AG95" s="82" t="str">
        <f aca="false">P30!$G86</f>
        <v>NT</v>
      </c>
      <c r="AH95" s="83" t="n">
        <f aca="false">COUNTIF(D95:AG95,"C")</f>
        <v>0</v>
      </c>
      <c r="AI95" s="83" t="n">
        <f aca="false">COUNTIF(D95:AG95,"NC")</f>
        <v>0</v>
      </c>
      <c r="AJ95" s="83" t="n">
        <f aca="false">COUNTIF(D95:AG95,"NA")</f>
        <v>0</v>
      </c>
      <c r="AK95" s="83" t="n">
        <f aca="false">COUNTIF(D95:AG95,"NT")</f>
        <v>30</v>
      </c>
      <c r="AL95" s="82" t="str">
        <f aca="false">IF(AI95&gt;0,"NC",IF(AH95&gt;0,"C",IF(AK95&gt;0,"NT","NA")))</f>
        <v>NT</v>
      </c>
      <c r="AM95" s="81" t="n">
        <v>11</v>
      </c>
      <c r="AN95" s="82" t="str">
        <f aca="false">'Critères (modèle)'!$B86</f>
        <v>11.13</v>
      </c>
      <c r="AO95" s="82" t="str">
        <f aca="false">'Critères (modèle)'!$A74</f>
        <v>FORMULAIRES</v>
      </c>
      <c r="AP95" s="82" t="str">
        <f aca="false">P01!$H86</f>
        <v>N</v>
      </c>
      <c r="AQ95" s="82" t="str">
        <f aca="false">P02!$H86</f>
        <v>N</v>
      </c>
      <c r="AR95" s="82" t="str">
        <f aca="false">P03!$H86</f>
        <v>N</v>
      </c>
      <c r="AS95" s="82" t="str">
        <f aca="false">P04!$H86</f>
        <v>N</v>
      </c>
      <c r="AT95" s="82" t="str">
        <f aca="false">P05!$H86</f>
        <v>N</v>
      </c>
      <c r="AU95" s="82" t="str">
        <f aca="false">P06!$H86</f>
        <v>N</v>
      </c>
      <c r="AV95" s="82" t="str">
        <f aca="false">P07!$H86</f>
        <v>N</v>
      </c>
      <c r="AW95" s="82" t="str">
        <f aca="false">P08!$H86</f>
        <v>N</v>
      </c>
      <c r="AX95" s="82" t="str">
        <f aca="false">P09!$H86</f>
        <v>N</v>
      </c>
      <c r="AY95" s="82" t="str">
        <f aca="false">P10!$H86</f>
        <v>N</v>
      </c>
      <c r="AZ95" s="82" t="str">
        <f aca="false">P11!$H86</f>
        <v>N</v>
      </c>
      <c r="BA95" s="82" t="str">
        <f aca="false">P12!$H86</f>
        <v>N</v>
      </c>
      <c r="BB95" s="82" t="str">
        <f aca="false">P13!$H86</f>
        <v>N</v>
      </c>
      <c r="BC95" s="82" t="str">
        <f aca="false">P14!$H86</f>
        <v>N</v>
      </c>
      <c r="BD95" s="82" t="str">
        <f aca="false">P15!$H86</f>
        <v>N</v>
      </c>
      <c r="BE95" s="82" t="str">
        <f aca="false">P16!$H86</f>
        <v>N</v>
      </c>
      <c r="BF95" s="82" t="str">
        <f aca="false">P17!$H86</f>
        <v>N</v>
      </c>
      <c r="BG95" s="82" t="str">
        <f aca="false">P18!$H86</f>
        <v>N</v>
      </c>
      <c r="BH95" s="82" t="str">
        <f aca="false">P19!$H86</f>
        <v>N</v>
      </c>
      <c r="BI95" s="82" t="str">
        <f aca="false">P20!$H86</f>
        <v>N</v>
      </c>
      <c r="BJ95" s="82" t="str">
        <f aca="false">P21!$H86</f>
        <v>N</v>
      </c>
      <c r="BK95" s="82" t="str">
        <f aca="false">P22!$H86</f>
        <v>N</v>
      </c>
      <c r="BL95" s="82" t="str">
        <f aca="false">P23!$H86</f>
        <v>N</v>
      </c>
      <c r="BM95" s="82" t="str">
        <f aca="false">P24!$H86</f>
        <v>N</v>
      </c>
      <c r="BN95" s="82" t="str">
        <f aca="false">P25!$H86</f>
        <v>N</v>
      </c>
      <c r="BO95" s="82" t="str">
        <f aca="false">P26!$H86</f>
        <v>N</v>
      </c>
      <c r="BP95" s="82" t="str">
        <f aca="false">P27!$H86</f>
        <v>N</v>
      </c>
      <c r="BQ95" s="82" t="str">
        <f aca="false">P28!$H86</f>
        <v>N</v>
      </c>
      <c r="BR95" s="82" t="str">
        <f aca="false">P29!$H86</f>
        <v>N</v>
      </c>
      <c r="BS95" s="82" t="str">
        <f aca="false">P30!$H86</f>
        <v>N</v>
      </c>
      <c r="BT95" s="77" t="n">
        <f aca="false">COUNTIF(AP95:BS95,"D")</f>
        <v>0</v>
      </c>
    </row>
    <row r="96" customFormat="false" ht="13" hidden="false" customHeight="false" outlineLevel="0" collapsed="false">
      <c r="A96" s="84"/>
      <c r="B96" s="85"/>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6" t="n">
        <f aca="false">SUM(AH83:AH95)</f>
        <v>0</v>
      </c>
      <c r="AI96" s="86" t="n">
        <f aca="false">SUM(AI83:AI95)</f>
        <v>0</v>
      </c>
      <c r="AJ96" s="86" t="n">
        <f aca="false">SUM(AJ83:AJ95)</f>
        <v>0</v>
      </c>
      <c r="AK96" s="86" t="n">
        <f aca="false">SUM(AK83:AK95)</f>
        <v>390</v>
      </c>
      <c r="AL96" s="82"/>
      <c r="AM96" s="84"/>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6" t="n">
        <f aca="false">SUM(BT83:BT95)</f>
        <v>0</v>
      </c>
    </row>
    <row r="97" customFormat="false" ht="13" hidden="false" customHeight="false" outlineLevel="0" collapsed="false">
      <c r="A97" s="81" t="n">
        <v>12</v>
      </c>
      <c r="B97" s="82" t="str">
        <f aca="false">'Critères (modèle)'!$B87</f>
        <v>12.1</v>
      </c>
      <c r="C97" s="82" t="str">
        <f aca="false">'Critères (modèle)'!$A87</f>
        <v>NAVIGATION</v>
      </c>
      <c r="D97" s="82" t="str">
        <f aca="false">P01!$G87</f>
        <v>NT</v>
      </c>
      <c r="E97" s="82" t="str">
        <f aca="false">P02!$G87</f>
        <v>NT</v>
      </c>
      <c r="F97" s="82" t="str">
        <f aca="false">P03!$G87</f>
        <v>NT</v>
      </c>
      <c r="G97" s="82" t="str">
        <f aca="false">P04!$G87</f>
        <v>NT</v>
      </c>
      <c r="H97" s="82" t="str">
        <f aca="false">P05!$G87</f>
        <v>NT</v>
      </c>
      <c r="I97" s="82" t="str">
        <f aca="false">P06!$G87</f>
        <v>NT</v>
      </c>
      <c r="J97" s="82" t="str">
        <f aca="false">P07!$G87</f>
        <v>NT</v>
      </c>
      <c r="K97" s="82" t="str">
        <f aca="false">P08!$G87</f>
        <v>NT</v>
      </c>
      <c r="L97" s="82" t="str">
        <f aca="false">P09!$G87</f>
        <v>NT</v>
      </c>
      <c r="M97" s="82" t="str">
        <f aca="false">P10!$G87</f>
        <v>NT</v>
      </c>
      <c r="N97" s="82" t="str">
        <f aca="false">P11!$G87</f>
        <v>NT</v>
      </c>
      <c r="O97" s="82" t="str">
        <f aca="false">P12!$G87</f>
        <v>NT</v>
      </c>
      <c r="P97" s="82" t="str">
        <f aca="false">P13!$G87</f>
        <v>NT</v>
      </c>
      <c r="Q97" s="82" t="str">
        <f aca="false">P14!$G87</f>
        <v>NT</v>
      </c>
      <c r="R97" s="82" t="str">
        <f aca="false">P15!$G87</f>
        <v>NT</v>
      </c>
      <c r="S97" s="82" t="str">
        <f aca="false">P16!$G87</f>
        <v>NT</v>
      </c>
      <c r="T97" s="82" t="str">
        <f aca="false">P17!$G87</f>
        <v>NT</v>
      </c>
      <c r="U97" s="82" t="str">
        <f aca="false">P18!$G87</f>
        <v>NT</v>
      </c>
      <c r="V97" s="82" t="str">
        <f aca="false">P19!$G87</f>
        <v>NT</v>
      </c>
      <c r="W97" s="82" t="str">
        <f aca="false">P20!$G87</f>
        <v>NT</v>
      </c>
      <c r="X97" s="82" t="str">
        <f aca="false">P21!$G87</f>
        <v>NT</v>
      </c>
      <c r="Y97" s="82" t="str">
        <f aca="false">P22!$G87</f>
        <v>NT</v>
      </c>
      <c r="Z97" s="82" t="str">
        <f aca="false">P23!$G87</f>
        <v>NT</v>
      </c>
      <c r="AA97" s="82" t="str">
        <f aca="false">P24!$G87</f>
        <v>NT</v>
      </c>
      <c r="AB97" s="82" t="str">
        <f aca="false">P25!$G87</f>
        <v>NT</v>
      </c>
      <c r="AC97" s="82" t="str">
        <f aca="false">P26!$G87</f>
        <v>NT</v>
      </c>
      <c r="AD97" s="82" t="str">
        <f aca="false">P27!$G87</f>
        <v>NT</v>
      </c>
      <c r="AE97" s="82" t="str">
        <f aca="false">P28!$G87</f>
        <v>NT</v>
      </c>
      <c r="AF97" s="82" t="str">
        <f aca="false">P29!$G87</f>
        <v>NT</v>
      </c>
      <c r="AG97" s="82" t="str">
        <f aca="false">P30!$G87</f>
        <v>NT</v>
      </c>
      <c r="AH97" s="83" t="n">
        <f aca="false">COUNTIF(D97:AG97,"C")</f>
        <v>0</v>
      </c>
      <c r="AI97" s="83" t="n">
        <f aca="false">COUNTIF(D97:AG97,"NC")</f>
        <v>0</v>
      </c>
      <c r="AJ97" s="83" t="n">
        <f aca="false">COUNTIF(D97:AG97,"NA")</f>
        <v>0</v>
      </c>
      <c r="AK97" s="83" t="n">
        <f aca="false">COUNTIF(D97:AG97,"NT")</f>
        <v>30</v>
      </c>
      <c r="AL97" s="82" t="str">
        <f aca="false">IF(AI97&gt;0,"NC",IF(AH97&gt;0,"C",IF(AK97&gt;0,"NT","NA")))</f>
        <v>NT</v>
      </c>
      <c r="AM97" s="81" t="n">
        <v>12</v>
      </c>
      <c r="AN97" s="82" t="str">
        <f aca="false">'Critères (modèle)'!$B87</f>
        <v>12.1</v>
      </c>
      <c r="AO97" s="82" t="str">
        <f aca="false">'Critères (modèle)'!$A87</f>
        <v>NAVIGATION</v>
      </c>
      <c r="AP97" s="82" t="str">
        <f aca="false">P01!$H87</f>
        <v>N</v>
      </c>
      <c r="AQ97" s="82" t="str">
        <f aca="false">P02!$H87</f>
        <v>N</v>
      </c>
      <c r="AR97" s="82" t="str">
        <f aca="false">P03!$H87</f>
        <v>N</v>
      </c>
      <c r="AS97" s="82" t="str">
        <f aca="false">P04!$H87</f>
        <v>N</v>
      </c>
      <c r="AT97" s="82" t="str">
        <f aca="false">P05!$H87</f>
        <v>N</v>
      </c>
      <c r="AU97" s="82" t="str">
        <f aca="false">P06!$H87</f>
        <v>N</v>
      </c>
      <c r="AV97" s="82" t="str">
        <f aca="false">P07!$H87</f>
        <v>N</v>
      </c>
      <c r="AW97" s="82" t="str">
        <f aca="false">P08!$H87</f>
        <v>N</v>
      </c>
      <c r="AX97" s="82" t="str">
        <f aca="false">P09!$H87</f>
        <v>N</v>
      </c>
      <c r="AY97" s="82" t="str">
        <f aca="false">P10!$H87</f>
        <v>N</v>
      </c>
      <c r="AZ97" s="82" t="str">
        <f aca="false">P11!$H87</f>
        <v>N</v>
      </c>
      <c r="BA97" s="82" t="str">
        <f aca="false">P12!$H87</f>
        <v>N</v>
      </c>
      <c r="BB97" s="82" t="str">
        <f aca="false">P13!$H87</f>
        <v>N</v>
      </c>
      <c r="BC97" s="82" t="str">
        <f aca="false">P14!$H87</f>
        <v>N</v>
      </c>
      <c r="BD97" s="82" t="str">
        <f aca="false">P15!$H87</f>
        <v>N</v>
      </c>
      <c r="BE97" s="82" t="str">
        <f aca="false">P16!$H87</f>
        <v>N</v>
      </c>
      <c r="BF97" s="82" t="str">
        <f aca="false">P17!$H87</f>
        <v>N</v>
      </c>
      <c r="BG97" s="82" t="str">
        <f aca="false">P18!$H87</f>
        <v>N</v>
      </c>
      <c r="BH97" s="82" t="str">
        <f aca="false">P19!$H87</f>
        <v>N</v>
      </c>
      <c r="BI97" s="82" t="str">
        <f aca="false">P20!$H87</f>
        <v>N</v>
      </c>
      <c r="BJ97" s="82" t="str">
        <f aca="false">P21!$H87</f>
        <v>N</v>
      </c>
      <c r="BK97" s="82" t="str">
        <f aca="false">P22!$H87</f>
        <v>N</v>
      </c>
      <c r="BL97" s="82" t="str">
        <f aca="false">P23!$H87</f>
        <v>N</v>
      </c>
      <c r="BM97" s="82" t="str">
        <f aca="false">P24!$H87</f>
        <v>N</v>
      </c>
      <c r="BN97" s="82" t="str">
        <f aca="false">P25!$H87</f>
        <v>N</v>
      </c>
      <c r="BO97" s="82" t="str">
        <f aca="false">P26!$H87</f>
        <v>N</v>
      </c>
      <c r="BP97" s="82" t="str">
        <f aca="false">P27!$H87</f>
        <v>N</v>
      </c>
      <c r="BQ97" s="82" t="str">
        <f aca="false">P28!$H87</f>
        <v>N</v>
      </c>
      <c r="BR97" s="82" t="str">
        <f aca="false">P29!$H87</f>
        <v>N</v>
      </c>
      <c r="BS97" s="82" t="str">
        <f aca="false">P30!$H87</f>
        <v>N</v>
      </c>
      <c r="BT97" s="77" t="n">
        <f aca="false">COUNTIF(AP97:BS97,"D")</f>
        <v>0</v>
      </c>
    </row>
    <row r="98" customFormat="false" ht="13" hidden="false" customHeight="false" outlineLevel="0" collapsed="false">
      <c r="A98" s="81" t="n">
        <v>12</v>
      </c>
      <c r="B98" s="82" t="str">
        <f aca="false">'Critères (modèle)'!$B88</f>
        <v>12.2</v>
      </c>
      <c r="C98" s="82" t="str">
        <f aca="false">'Critères (modèle)'!$A87</f>
        <v>NAVIGATION</v>
      </c>
      <c r="D98" s="82" t="str">
        <f aca="false">P01!$G88</f>
        <v>NT</v>
      </c>
      <c r="E98" s="82" t="str">
        <f aca="false">P02!$G88</f>
        <v>NT</v>
      </c>
      <c r="F98" s="82" t="str">
        <f aca="false">P03!$G88</f>
        <v>NT</v>
      </c>
      <c r="G98" s="82" t="str">
        <f aca="false">P04!$G88</f>
        <v>NT</v>
      </c>
      <c r="H98" s="82" t="str">
        <f aca="false">P05!$G88</f>
        <v>NT</v>
      </c>
      <c r="I98" s="82" t="str">
        <f aca="false">P06!$G88</f>
        <v>NT</v>
      </c>
      <c r="J98" s="82" t="str">
        <f aca="false">P07!$G88</f>
        <v>NT</v>
      </c>
      <c r="K98" s="82" t="str">
        <f aca="false">P08!$G88</f>
        <v>NT</v>
      </c>
      <c r="L98" s="82" t="str">
        <f aca="false">P09!$G88</f>
        <v>NT</v>
      </c>
      <c r="M98" s="82" t="str">
        <f aca="false">P10!$G88</f>
        <v>NT</v>
      </c>
      <c r="N98" s="82" t="str">
        <f aca="false">P11!$G88</f>
        <v>NT</v>
      </c>
      <c r="O98" s="82" t="str">
        <f aca="false">P12!$G88</f>
        <v>NT</v>
      </c>
      <c r="P98" s="82" t="str">
        <f aca="false">P13!$G88</f>
        <v>NT</v>
      </c>
      <c r="Q98" s="82" t="str">
        <f aca="false">P14!$G88</f>
        <v>NT</v>
      </c>
      <c r="R98" s="82" t="str">
        <f aca="false">P15!$G88</f>
        <v>NT</v>
      </c>
      <c r="S98" s="82" t="str">
        <f aca="false">P16!$G88</f>
        <v>NT</v>
      </c>
      <c r="T98" s="82" t="str">
        <f aca="false">P17!$G88</f>
        <v>NT</v>
      </c>
      <c r="U98" s="82" t="str">
        <f aca="false">P18!$G88</f>
        <v>NT</v>
      </c>
      <c r="V98" s="82" t="str">
        <f aca="false">P19!$G88</f>
        <v>NT</v>
      </c>
      <c r="W98" s="82" t="str">
        <f aca="false">P20!$G88</f>
        <v>NT</v>
      </c>
      <c r="X98" s="82" t="str">
        <f aca="false">P21!$G88</f>
        <v>NT</v>
      </c>
      <c r="Y98" s="82" t="str">
        <f aca="false">P22!$G88</f>
        <v>NT</v>
      </c>
      <c r="Z98" s="82" t="str">
        <f aca="false">P23!$G88</f>
        <v>NT</v>
      </c>
      <c r="AA98" s="82" t="str">
        <f aca="false">P24!$G88</f>
        <v>NT</v>
      </c>
      <c r="AB98" s="82" t="str">
        <f aca="false">P25!$G88</f>
        <v>NT</v>
      </c>
      <c r="AC98" s="82" t="str">
        <f aca="false">P26!$G88</f>
        <v>NT</v>
      </c>
      <c r="AD98" s="82" t="str">
        <f aca="false">P27!$G88</f>
        <v>NT</v>
      </c>
      <c r="AE98" s="82" t="str">
        <f aca="false">P28!$G88</f>
        <v>NT</v>
      </c>
      <c r="AF98" s="82" t="str">
        <f aca="false">P29!$G88</f>
        <v>NT</v>
      </c>
      <c r="AG98" s="82" t="str">
        <f aca="false">P30!$G88</f>
        <v>NT</v>
      </c>
      <c r="AH98" s="83" t="n">
        <f aca="false">COUNTIF(D98:AG98,"C")</f>
        <v>0</v>
      </c>
      <c r="AI98" s="83" t="n">
        <f aca="false">COUNTIF(D98:AG98,"NC")</f>
        <v>0</v>
      </c>
      <c r="AJ98" s="83" t="n">
        <f aca="false">COUNTIF(D98:AG98,"NA")</f>
        <v>0</v>
      </c>
      <c r="AK98" s="83" t="n">
        <f aca="false">COUNTIF(D98:AG98,"NT")</f>
        <v>30</v>
      </c>
      <c r="AL98" s="82" t="str">
        <f aca="false">IF(AI98&gt;0,"NC",IF(AH98&gt;0,"C",IF(AK98&gt;0,"NT","NA")))</f>
        <v>NT</v>
      </c>
      <c r="AM98" s="81" t="n">
        <v>12</v>
      </c>
      <c r="AN98" s="82" t="str">
        <f aca="false">'Critères (modèle)'!$B88</f>
        <v>12.2</v>
      </c>
      <c r="AO98" s="82" t="str">
        <f aca="false">'Critères (modèle)'!$A87</f>
        <v>NAVIGATION</v>
      </c>
      <c r="AP98" s="82" t="str">
        <f aca="false">P01!$H88</f>
        <v>N</v>
      </c>
      <c r="AQ98" s="82" t="str">
        <f aca="false">P02!$H88</f>
        <v>N</v>
      </c>
      <c r="AR98" s="82" t="str">
        <f aca="false">P03!$H88</f>
        <v>N</v>
      </c>
      <c r="AS98" s="82" t="str">
        <f aca="false">P04!$H88</f>
        <v>N</v>
      </c>
      <c r="AT98" s="82" t="str">
        <f aca="false">P05!$H88</f>
        <v>N</v>
      </c>
      <c r="AU98" s="82" t="str">
        <f aca="false">P06!$H88</f>
        <v>N</v>
      </c>
      <c r="AV98" s="82" t="str">
        <f aca="false">P07!$H88</f>
        <v>N</v>
      </c>
      <c r="AW98" s="82" t="str">
        <f aca="false">P08!$H88</f>
        <v>N</v>
      </c>
      <c r="AX98" s="82" t="str">
        <f aca="false">P09!$H88</f>
        <v>N</v>
      </c>
      <c r="AY98" s="82" t="str">
        <f aca="false">P10!$H88</f>
        <v>N</v>
      </c>
      <c r="AZ98" s="82" t="str">
        <f aca="false">P11!$H88</f>
        <v>N</v>
      </c>
      <c r="BA98" s="82" t="str">
        <f aca="false">P12!$H88</f>
        <v>N</v>
      </c>
      <c r="BB98" s="82" t="str">
        <f aca="false">P13!$H88</f>
        <v>N</v>
      </c>
      <c r="BC98" s="82" t="str">
        <f aca="false">P14!$H88</f>
        <v>N</v>
      </c>
      <c r="BD98" s="82" t="str">
        <f aca="false">P15!$H88</f>
        <v>N</v>
      </c>
      <c r="BE98" s="82" t="str">
        <f aca="false">P16!$H88</f>
        <v>N</v>
      </c>
      <c r="BF98" s="82" t="str">
        <f aca="false">P17!$H88</f>
        <v>N</v>
      </c>
      <c r="BG98" s="82" t="str">
        <f aca="false">P18!$H88</f>
        <v>N</v>
      </c>
      <c r="BH98" s="82" t="str">
        <f aca="false">P19!$H88</f>
        <v>N</v>
      </c>
      <c r="BI98" s="82" t="str">
        <f aca="false">P20!$H88</f>
        <v>N</v>
      </c>
      <c r="BJ98" s="82" t="str">
        <f aca="false">P21!$H88</f>
        <v>N</v>
      </c>
      <c r="BK98" s="82" t="str">
        <f aca="false">P22!$H88</f>
        <v>N</v>
      </c>
      <c r="BL98" s="82" t="str">
        <f aca="false">P23!$H88</f>
        <v>N</v>
      </c>
      <c r="BM98" s="82" t="str">
        <f aca="false">P24!$H88</f>
        <v>N</v>
      </c>
      <c r="BN98" s="82" t="str">
        <f aca="false">P25!$H88</f>
        <v>N</v>
      </c>
      <c r="BO98" s="82" t="str">
        <f aca="false">P26!$H88</f>
        <v>N</v>
      </c>
      <c r="BP98" s="82" t="str">
        <f aca="false">P27!$H88</f>
        <v>N</v>
      </c>
      <c r="BQ98" s="82" t="str">
        <f aca="false">P28!$H88</f>
        <v>N</v>
      </c>
      <c r="BR98" s="82" t="str">
        <f aca="false">P29!$H88</f>
        <v>N</v>
      </c>
      <c r="BS98" s="82" t="str">
        <f aca="false">P30!$H88</f>
        <v>N</v>
      </c>
      <c r="BT98" s="77" t="n">
        <f aca="false">COUNTIF(AP98:BS98,"D")</f>
        <v>0</v>
      </c>
    </row>
    <row r="99" customFormat="false" ht="13" hidden="false" customHeight="false" outlineLevel="0" collapsed="false">
      <c r="A99" s="81" t="n">
        <v>12</v>
      </c>
      <c r="B99" s="82" t="str">
        <f aca="false">'Critères (modèle)'!$B89</f>
        <v>12.3</v>
      </c>
      <c r="C99" s="82" t="str">
        <f aca="false">'Critères (modèle)'!$A87</f>
        <v>NAVIGATION</v>
      </c>
      <c r="D99" s="82" t="str">
        <f aca="false">P01!$G89</f>
        <v>NT</v>
      </c>
      <c r="E99" s="82" t="str">
        <f aca="false">P02!$G89</f>
        <v>NT</v>
      </c>
      <c r="F99" s="82" t="str">
        <f aca="false">P03!$G89</f>
        <v>NT</v>
      </c>
      <c r="G99" s="82" t="str">
        <f aca="false">P04!$G89</f>
        <v>NT</v>
      </c>
      <c r="H99" s="82" t="str">
        <f aca="false">P05!$G89</f>
        <v>NT</v>
      </c>
      <c r="I99" s="82" t="str">
        <f aca="false">P06!$G89</f>
        <v>NT</v>
      </c>
      <c r="J99" s="82" t="str">
        <f aca="false">P07!$G89</f>
        <v>NT</v>
      </c>
      <c r="K99" s="82" t="str">
        <f aca="false">P08!$G89</f>
        <v>NT</v>
      </c>
      <c r="L99" s="82" t="str">
        <f aca="false">P09!$G89</f>
        <v>NT</v>
      </c>
      <c r="M99" s="82" t="str">
        <f aca="false">P10!$G89</f>
        <v>NT</v>
      </c>
      <c r="N99" s="82" t="str">
        <f aca="false">P11!$G89</f>
        <v>NT</v>
      </c>
      <c r="O99" s="82" t="str">
        <f aca="false">P12!$G89</f>
        <v>NT</v>
      </c>
      <c r="P99" s="82" t="str">
        <f aca="false">P13!$G89</f>
        <v>NT</v>
      </c>
      <c r="Q99" s="82" t="str">
        <f aca="false">P14!$G89</f>
        <v>NT</v>
      </c>
      <c r="R99" s="82" t="str">
        <f aca="false">P15!$G89</f>
        <v>NT</v>
      </c>
      <c r="S99" s="82" t="str">
        <f aca="false">P16!$G89</f>
        <v>NT</v>
      </c>
      <c r="T99" s="82" t="str">
        <f aca="false">P17!$G89</f>
        <v>NT</v>
      </c>
      <c r="U99" s="82" t="str">
        <f aca="false">P18!$G89</f>
        <v>NT</v>
      </c>
      <c r="V99" s="82" t="str">
        <f aca="false">P19!$G89</f>
        <v>NT</v>
      </c>
      <c r="W99" s="82" t="str">
        <f aca="false">P20!$G89</f>
        <v>NT</v>
      </c>
      <c r="X99" s="82" t="str">
        <f aca="false">P21!$G89</f>
        <v>NT</v>
      </c>
      <c r="Y99" s="82" t="str">
        <f aca="false">P22!$G89</f>
        <v>NT</v>
      </c>
      <c r="Z99" s="82" t="str">
        <f aca="false">P23!$G89</f>
        <v>NT</v>
      </c>
      <c r="AA99" s="82" t="str">
        <f aca="false">P24!$G89</f>
        <v>NT</v>
      </c>
      <c r="AB99" s="82" t="str">
        <f aca="false">P25!$G89</f>
        <v>NT</v>
      </c>
      <c r="AC99" s="82" t="str">
        <f aca="false">P26!$G89</f>
        <v>NT</v>
      </c>
      <c r="AD99" s="82" t="str">
        <f aca="false">P27!$G89</f>
        <v>NT</v>
      </c>
      <c r="AE99" s="82" t="str">
        <f aca="false">P28!$G89</f>
        <v>NT</v>
      </c>
      <c r="AF99" s="82" t="str">
        <f aca="false">P29!$G89</f>
        <v>NT</v>
      </c>
      <c r="AG99" s="82" t="str">
        <f aca="false">P30!$G89</f>
        <v>NT</v>
      </c>
      <c r="AH99" s="83" t="n">
        <f aca="false">COUNTIF(D99:AG99,"C")</f>
        <v>0</v>
      </c>
      <c r="AI99" s="83" t="n">
        <f aca="false">COUNTIF(D99:AG99,"NC")</f>
        <v>0</v>
      </c>
      <c r="AJ99" s="83" t="n">
        <f aca="false">COUNTIF(D99:AG99,"NA")</f>
        <v>0</v>
      </c>
      <c r="AK99" s="83" t="n">
        <f aca="false">COUNTIF(D99:AG99,"NT")</f>
        <v>30</v>
      </c>
      <c r="AL99" s="82" t="str">
        <f aca="false">IF(AI99&gt;0,"NC",IF(AH99&gt;0,"C",IF(AK99&gt;0,"NT","NA")))</f>
        <v>NT</v>
      </c>
      <c r="AM99" s="81" t="n">
        <v>12</v>
      </c>
      <c r="AN99" s="82" t="str">
        <f aca="false">'Critères (modèle)'!$B89</f>
        <v>12.3</v>
      </c>
      <c r="AO99" s="82" t="str">
        <f aca="false">'Critères (modèle)'!$A87</f>
        <v>NAVIGATION</v>
      </c>
      <c r="AP99" s="82" t="str">
        <f aca="false">P01!$H89</f>
        <v>N</v>
      </c>
      <c r="AQ99" s="82" t="str">
        <f aca="false">P02!$H89</f>
        <v>N</v>
      </c>
      <c r="AR99" s="82" t="str">
        <f aca="false">P03!$H89</f>
        <v>N</v>
      </c>
      <c r="AS99" s="82" t="str">
        <f aca="false">P04!$H89</f>
        <v>N</v>
      </c>
      <c r="AT99" s="82" t="str">
        <f aca="false">P05!$H89</f>
        <v>N</v>
      </c>
      <c r="AU99" s="82" t="str">
        <f aca="false">P06!$H89</f>
        <v>N</v>
      </c>
      <c r="AV99" s="82" t="str">
        <f aca="false">P07!$H89</f>
        <v>N</v>
      </c>
      <c r="AW99" s="82" t="str">
        <f aca="false">P08!$H89</f>
        <v>N</v>
      </c>
      <c r="AX99" s="82" t="str">
        <f aca="false">P09!$H89</f>
        <v>N</v>
      </c>
      <c r="AY99" s="82" t="str">
        <f aca="false">P10!$H89</f>
        <v>N</v>
      </c>
      <c r="AZ99" s="82" t="str">
        <f aca="false">P11!$H89</f>
        <v>N</v>
      </c>
      <c r="BA99" s="82" t="str">
        <f aca="false">P12!$H89</f>
        <v>N</v>
      </c>
      <c r="BB99" s="82" t="str">
        <f aca="false">P13!$H89</f>
        <v>N</v>
      </c>
      <c r="BC99" s="82" t="str">
        <f aca="false">P14!$H89</f>
        <v>N</v>
      </c>
      <c r="BD99" s="82" t="str">
        <f aca="false">P15!$H89</f>
        <v>N</v>
      </c>
      <c r="BE99" s="82" t="str">
        <f aca="false">P16!$H89</f>
        <v>N</v>
      </c>
      <c r="BF99" s="82" t="str">
        <f aca="false">P17!$H89</f>
        <v>N</v>
      </c>
      <c r="BG99" s="82" t="str">
        <f aca="false">P18!$H89</f>
        <v>N</v>
      </c>
      <c r="BH99" s="82" t="str">
        <f aca="false">P19!$H89</f>
        <v>N</v>
      </c>
      <c r="BI99" s="82" t="str">
        <f aca="false">P20!$H89</f>
        <v>N</v>
      </c>
      <c r="BJ99" s="82" t="str">
        <f aca="false">P21!$H89</f>
        <v>N</v>
      </c>
      <c r="BK99" s="82" t="str">
        <f aca="false">P22!$H89</f>
        <v>N</v>
      </c>
      <c r="BL99" s="82" t="str">
        <f aca="false">P23!$H89</f>
        <v>N</v>
      </c>
      <c r="BM99" s="82" t="str">
        <f aca="false">P24!$H89</f>
        <v>N</v>
      </c>
      <c r="BN99" s="82" t="str">
        <f aca="false">P25!$H89</f>
        <v>N</v>
      </c>
      <c r="BO99" s="82" t="str">
        <f aca="false">P26!$H89</f>
        <v>N</v>
      </c>
      <c r="BP99" s="82" t="str">
        <f aca="false">P27!$H89</f>
        <v>N</v>
      </c>
      <c r="BQ99" s="82" t="str">
        <f aca="false">P28!$H89</f>
        <v>N</v>
      </c>
      <c r="BR99" s="82" t="str">
        <f aca="false">P29!$H89</f>
        <v>N</v>
      </c>
      <c r="BS99" s="82" t="str">
        <f aca="false">P30!$H89</f>
        <v>N</v>
      </c>
      <c r="BT99" s="77" t="n">
        <f aca="false">COUNTIF(AP99:BS99,"D")</f>
        <v>0</v>
      </c>
    </row>
    <row r="100" customFormat="false" ht="13" hidden="false" customHeight="false" outlineLevel="0" collapsed="false">
      <c r="A100" s="81" t="n">
        <v>12</v>
      </c>
      <c r="B100" s="82" t="str">
        <f aca="false">'Critères (modèle)'!$B90</f>
        <v>12.4</v>
      </c>
      <c r="C100" s="82" t="str">
        <f aca="false">'Critères (modèle)'!$A87</f>
        <v>NAVIGATION</v>
      </c>
      <c r="D100" s="82" t="str">
        <f aca="false">P01!$G90</f>
        <v>NT</v>
      </c>
      <c r="E100" s="82" t="str">
        <f aca="false">P02!$G90</f>
        <v>NT</v>
      </c>
      <c r="F100" s="82" t="str">
        <f aca="false">P03!$G90</f>
        <v>NT</v>
      </c>
      <c r="G100" s="82" t="str">
        <f aca="false">P04!$G90</f>
        <v>NT</v>
      </c>
      <c r="H100" s="82" t="str">
        <f aca="false">P05!$G90</f>
        <v>NT</v>
      </c>
      <c r="I100" s="82" t="str">
        <f aca="false">P06!$G90</f>
        <v>NT</v>
      </c>
      <c r="J100" s="82" t="str">
        <f aca="false">P07!$G90</f>
        <v>NT</v>
      </c>
      <c r="K100" s="82" t="str">
        <f aca="false">P08!$G90</f>
        <v>NT</v>
      </c>
      <c r="L100" s="82" t="str">
        <f aca="false">P09!$G90</f>
        <v>NT</v>
      </c>
      <c r="M100" s="82" t="str">
        <f aca="false">P10!$G90</f>
        <v>NT</v>
      </c>
      <c r="N100" s="82" t="str">
        <f aca="false">P11!$G90</f>
        <v>NT</v>
      </c>
      <c r="O100" s="82" t="str">
        <f aca="false">P12!$G90</f>
        <v>NT</v>
      </c>
      <c r="P100" s="82" t="str">
        <f aca="false">P13!$G90</f>
        <v>NT</v>
      </c>
      <c r="Q100" s="82" t="str">
        <f aca="false">P14!$G90</f>
        <v>NT</v>
      </c>
      <c r="R100" s="82" t="str">
        <f aca="false">P15!$G90</f>
        <v>NT</v>
      </c>
      <c r="S100" s="82" t="str">
        <f aca="false">P16!$G90</f>
        <v>NT</v>
      </c>
      <c r="T100" s="82" t="str">
        <f aca="false">P17!$G90</f>
        <v>NT</v>
      </c>
      <c r="U100" s="82" t="str">
        <f aca="false">P18!$G90</f>
        <v>NT</v>
      </c>
      <c r="V100" s="82" t="str">
        <f aca="false">P19!$G90</f>
        <v>NT</v>
      </c>
      <c r="W100" s="82" t="str">
        <f aca="false">P20!$G90</f>
        <v>NT</v>
      </c>
      <c r="X100" s="82" t="str">
        <f aca="false">P21!$G90</f>
        <v>NT</v>
      </c>
      <c r="Y100" s="82" t="str">
        <f aca="false">P22!$G90</f>
        <v>NT</v>
      </c>
      <c r="Z100" s="82" t="str">
        <f aca="false">P23!$G90</f>
        <v>NT</v>
      </c>
      <c r="AA100" s="82" t="str">
        <f aca="false">P24!$G90</f>
        <v>NT</v>
      </c>
      <c r="AB100" s="82" t="str">
        <f aca="false">P25!$G90</f>
        <v>NT</v>
      </c>
      <c r="AC100" s="82" t="str">
        <f aca="false">P26!$G90</f>
        <v>NT</v>
      </c>
      <c r="AD100" s="82" t="str">
        <f aca="false">P27!$G90</f>
        <v>NT</v>
      </c>
      <c r="AE100" s="82" t="str">
        <f aca="false">P28!$G90</f>
        <v>NT</v>
      </c>
      <c r="AF100" s="82" t="str">
        <f aca="false">P29!$G90</f>
        <v>NT</v>
      </c>
      <c r="AG100" s="82" t="str">
        <f aca="false">P30!$G90</f>
        <v>NT</v>
      </c>
      <c r="AH100" s="83" t="n">
        <f aca="false">COUNTIF(D100:AG100,"C")</f>
        <v>0</v>
      </c>
      <c r="AI100" s="83" t="n">
        <f aca="false">COUNTIF(D100:AG100,"NC")</f>
        <v>0</v>
      </c>
      <c r="AJ100" s="83" t="n">
        <f aca="false">COUNTIF(D100:AG100,"NA")</f>
        <v>0</v>
      </c>
      <c r="AK100" s="83" t="n">
        <f aca="false">COUNTIF(D100:AG100,"NT")</f>
        <v>30</v>
      </c>
      <c r="AL100" s="82" t="str">
        <f aca="false">IF(AI100&gt;0,"NC",IF(AH100&gt;0,"C",IF(AK100&gt;0,"NT","NA")))</f>
        <v>NT</v>
      </c>
      <c r="AM100" s="81" t="n">
        <v>12</v>
      </c>
      <c r="AN100" s="82" t="str">
        <f aca="false">'Critères (modèle)'!$B90</f>
        <v>12.4</v>
      </c>
      <c r="AO100" s="82" t="str">
        <f aca="false">'Critères (modèle)'!$A87</f>
        <v>NAVIGATION</v>
      </c>
      <c r="AP100" s="82" t="str">
        <f aca="false">P01!$H90</f>
        <v>N</v>
      </c>
      <c r="AQ100" s="82" t="str">
        <f aca="false">P02!$H90</f>
        <v>N</v>
      </c>
      <c r="AR100" s="82" t="str">
        <f aca="false">P03!$H90</f>
        <v>N</v>
      </c>
      <c r="AS100" s="82" t="str">
        <f aca="false">P04!$H90</f>
        <v>N</v>
      </c>
      <c r="AT100" s="82" t="str">
        <f aca="false">P05!$H90</f>
        <v>N</v>
      </c>
      <c r="AU100" s="82" t="str">
        <f aca="false">P06!$H90</f>
        <v>N</v>
      </c>
      <c r="AV100" s="82" t="str">
        <f aca="false">P07!$H90</f>
        <v>N</v>
      </c>
      <c r="AW100" s="82" t="str">
        <f aca="false">P08!$H90</f>
        <v>N</v>
      </c>
      <c r="AX100" s="82" t="str">
        <f aca="false">P09!$H90</f>
        <v>N</v>
      </c>
      <c r="AY100" s="82" t="str">
        <f aca="false">P10!$H90</f>
        <v>N</v>
      </c>
      <c r="AZ100" s="82" t="str">
        <f aca="false">P11!$H90</f>
        <v>N</v>
      </c>
      <c r="BA100" s="82" t="str">
        <f aca="false">P12!$H90</f>
        <v>N</v>
      </c>
      <c r="BB100" s="82" t="str">
        <f aca="false">P13!$H90</f>
        <v>N</v>
      </c>
      <c r="BC100" s="82" t="str">
        <f aca="false">P14!$H90</f>
        <v>N</v>
      </c>
      <c r="BD100" s="82" t="str">
        <f aca="false">P15!$H90</f>
        <v>N</v>
      </c>
      <c r="BE100" s="82" t="str">
        <f aca="false">P16!$H90</f>
        <v>N</v>
      </c>
      <c r="BF100" s="82" t="str">
        <f aca="false">P17!$H90</f>
        <v>N</v>
      </c>
      <c r="BG100" s="82" t="str">
        <f aca="false">P18!$H90</f>
        <v>N</v>
      </c>
      <c r="BH100" s="82" t="str">
        <f aca="false">P19!$H90</f>
        <v>N</v>
      </c>
      <c r="BI100" s="82" t="str">
        <f aca="false">P20!$H90</f>
        <v>N</v>
      </c>
      <c r="BJ100" s="82" t="str">
        <f aca="false">P21!$H90</f>
        <v>N</v>
      </c>
      <c r="BK100" s="82" t="str">
        <f aca="false">P22!$H90</f>
        <v>N</v>
      </c>
      <c r="BL100" s="82" t="str">
        <f aca="false">P23!$H90</f>
        <v>N</v>
      </c>
      <c r="BM100" s="82" t="str">
        <f aca="false">P24!$H90</f>
        <v>N</v>
      </c>
      <c r="BN100" s="82" t="str">
        <f aca="false">P25!$H90</f>
        <v>N</v>
      </c>
      <c r="BO100" s="82" t="str">
        <f aca="false">P26!$H90</f>
        <v>N</v>
      </c>
      <c r="BP100" s="82" t="str">
        <f aca="false">P27!$H90</f>
        <v>N</v>
      </c>
      <c r="BQ100" s="82" t="str">
        <f aca="false">P28!$H90</f>
        <v>N</v>
      </c>
      <c r="BR100" s="82" t="str">
        <f aca="false">P29!$H90</f>
        <v>N</v>
      </c>
      <c r="BS100" s="82" t="str">
        <f aca="false">P30!$H90</f>
        <v>N</v>
      </c>
      <c r="BT100" s="77" t="n">
        <f aca="false">COUNTIF(AP100:BS100,"D")</f>
        <v>0</v>
      </c>
    </row>
    <row r="101" customFormat="false" ht="13" hidden="false" customHeight="false" outlineLevel="0" collapsed="false">
      <c r="A101" s="81" t="n">
        <v>12</v>
      </c>
      <c r="B101" s="82" t="str">
        <f aca="false">'Critères (modèle)'!$B91</f>
        <v>12.5</v>
      </c>
      <c r="C101" s="82" t="str">
        <f aca="false">'Critères (modèle)'!$A87</f>
        <v>NAVIGATION</v>
      </c>
      <c r="D101" s="82" t="str">
        <f aca="false">P01!$G91</f>
        <v>NT</v>
      </c>
      <c r="E101" s="82" t="str">
        <f aca="false">P02!$G91</f>
        <v>NT</v>
      </c>
      <c r="F101" s="82" t="str">
        <f aca="false">P03!$G91</f>
        <v>NT</v>
      </c>
      <c r="G101" s="82" t="str">
        <f aca="false">P04!$G91</f>
        <v>NT</v>
      </c>
      <c r="H101" s="82" t="str">
        <f aca="false">P05!$G91</f>
        <v>NT</v>
      </c>
      <c r="I101" s="82" t="str">
        <f aca="false">P06!$G91</f>
        <v>NT</v>
      </c>
      <c r="J101" s="82" t="str">
        <f aca="false">P07!$G91</f>
        <v>NT</v>
      </c>
      <c r="K101" s="82" t="str">
        <f aca="false">P08!$G91</f>
        <v>NT</v>
      </c>
      <c r="L101" s="82" t="str">
        <f aca="false">P09!$G91</f>
        <v>NT</v>
      </c>
      <c r="M101" s="82" t="str">
        <f aca="false">P10!$G91</f>
        <v>NT</v>
      </c>
      <c r="N101" s="82" t="str">
        <f aca="false">P11!$G91</f>
        <v>NT</v>
      </c>
      <c r="O101" s="82" t="str">
        <f aca="false">P12!$G91</f>
        <v>NT</v>
      </c>
      <c r="P101" s="82" t="str">
        <f aca="false">P13!$G91</f>
        <v>NT</v>
      </c>
      <c r="Q101" s="82" t="str">
        <f aca="false">P14!$G91</f>
        <v>NT</v>
      </c>
      <c r="R101" s="82" t="str">
        <f aca="false">P15!$G91</f>
        <v>NT</v>
      </c>
      <c r="S101" s="82" t="str">
        <f aca="false">P16!$G91</f>
        <v>NT</v>
      </c>
      <c r="T101" s="82" t="str">
        <f aca="false">P17!$G91</f>
        <v>NT</v>
      </c>
      <c r="U101" s="82" t="str">
        <f aca="false">P18!$G91</f>
        <v>NT</v>
      </c>
      <c r="V101" s="82" t="str">
        <f aca="false">P19!$G91</f>
        <v>NT</v>
      </c>
      <c r="W101" s="82" t="str">
        <f aca="false">P20!$G91</f>
        <v>NT</v>
      </c>
      <c r="X101" s="82" t="str">
        <f aca="false">P21!$G91</f>
        <v>NT</v>
      </c>
      <c r="Y101" s="82" t="str">
        <f aca="false">P22!$G91</f>
        <v>NT</v>
      </c>
      <c r="Z101" s="82" t="str">
        <f aca="false">P23!$G91</f>
        <v>NT</v>
      </c>
      <c r="AA101" s="82" t="str">
        <f aca="false">P24!$G91</f>
        <v>NT</v>
      </c>
      <c r="AB101" s="82" t="str">
        <f aca="false">P25!$G91</f>
        <v>NT</v>
      </c>
      <c r="AC101" s="82" t="str">
        <f aca="false">P26!$G91</f>
        <v>NT</v>
      </c>
      <c r="AD101" s="82" t="str">
        <f aca="false">P27!$G91</f>
        <v>NT</v>
      </c>
      <c r="AE101" s="82" t="str">
        <f aca="false">P28!$G91</f>
        <v>NT</v>
      </c>
      <c r="AF101" s="82" t="str">
        <f aca="false">P29!$G91</f>
        <v>NT</v>
      </c>
      <c r="AG101" s="82" t="str">
        <f aca="false">P30!$G91</f>
        <v>NT</v>
      </c>
      <c r="AH101" s="83" t="n">
        <f aca="false">COUNTIF(D101:AG101,"C")</f>
        <v>0</v>
      </c>
      <c r="AI101" s="83" t="n">
        <f aca="false">COUNTIF(D101:AG101,"NC")</f>
        <v>0</v>
      </c>
      <c r="AJ101" s="83" t="n">
        <f aca="false">COUNTIF(D101:AG101,"NA")</f>
        <v>0</v>
      </c>
      <c r="AK101" s="83" t="n">
        <f aca="false">COUNTIF(D101:AG101,"NT")</f>
        <v>30</v>
      </c>
      <c r="AL101" s="82" t="str">
        <f aca="false">IF(AI101&gt;0,"NC",IF(AH101&gt;0,"C",IF(AK101&gt;0,"NT","NA")))</f>
        <v>NT</v>
      </c>
      <c r="AM101" s="81" t="n">
        <v>12</v>
      </c>
      <c r="AN101" s="82" t="str">
        <f aca="false">'Critères (modèle)'!$B91</f>
        <v>12.5</v>
      </c>
      <c r="AO101" s="82" t="str">
        <f aca="false">'Critères (modèle)'!$A87</f>
        <v>NAVIGATION</v>
      </c>
      <c r="AP101" s="82" t="str">
        <f aca="false">P01!$H91</f>
        <v>N</v>
      </c>
      <c r="AQ101" s="82" t="str">
        <f aca="false">P02!$H91</f>
        <v>N</v>
      </c>
      <c r="AR101" s="82" t="str">
        <f aca="false">P03!$H91</f>
        <v>N</v>
      </c>
      <c r="AS101" s="82" t="str">
        <f aca="false">P04!$H91</f>
        <v>N</v>
      </c>
      <c r="AT101" s="82" t="str">
        <f aca="false">P05!$H91</f>
        <v>N</v>
      </c>
      <c r="AU101" s="82" t="str">
        <f aca="false">P06!$H91</f>
        <v>N</v>
      </c>
      <c r="AV101" s="82" t="str">
        <f aca="false">P07!$H91</f>
        <v>N</v>
      </c>
      <c r="AW101" s="82" t="str">
        <f aca="false">P08!$H91</f>
        <v>N</v>
      </c>
      <c r="AX101" s="82" t="str">
        <f aca="false">P09!$H91</f>
        <v>N</v>
      </c>
      <c r="AY101" s="82" t="str">
        <f aca="false">P10!$H91</f>
        <v>N</v>
      </c>
      <c r="AZ101" s="82" t="str">
        <f aca="false">P11!$H91</f>
        <v>N</v>
      </c>
      <c r="BA101" s="82" t="str">
        <f aca="false">P12!$H91</f>
        <v>N</v>
      </c>
      <c r="BB101" s="82" t="str">
        <f aca="false">P13!$H91</f>
        <v>N</v>
      </c>
      <c r="BC101" s="82" t="str">
        <f aca="false">P14!$H91</f>
        <v>N</v>
      </c>
      <c r="BD101" s="82" t="str">
        <f aca="false">P15!$H91</f>
        <v>N</v>
      </c>
      <c r="BE101" s="82" t="str">
        <f aca="false">P16!$H91</f>
        <v>N</v>
      </c>
      <c r="BF101" s="82" t="str">
        <f aca="false">P17!$H91</f>
        <v>N</v>
      </c>
      <c r="BG101" s="82" t="str">
        <f aca="false">P18!$H91</f>
        <v>N</v>
      </c>
      <c r="BH101" s="82" t="str">
        <f aca="false">P19!$H91</f>
        <v>N</v>
      </c>
      <c r="BI101" s="82" t="str">
        <f aca="false">P20!$H91</f>
        <v>N</v>
      </c>
      <c r="BJ101" s="82" t="str">
        <f aca="false">P21!$H91</f>
        <v>N</v>
      </c>
      <c r="BK101" s="82" t="str">
        <f aca="false">P22!$H91</f>
        <v>N</v>
      </c>
      <c r="BL101" s="82" t="str">
        <f aca="false">P23!$H91</f>
        <v>N</v>
      </c>
      <c r="BM101" s="82" t="str">
        <f aca="false">P24!$H91</f>
        <v>N</v>
      </c>
      <c r="BN101" s="82" t="str">
        <f aca="false">P25!$H91</f>
        <v>N</v>
      </c>
      <c r="BO101" s="82" t="str">
        <f aca="false">P26!$H91</f>
        <v>N</v>
      </c>
      <c r="BP101" s="82" t="str">
        <f aca="false">P27!$H91</f>
        <v>N</v>
      </c>
      <c r="BQ101" s="82" t="str">
        <f aca="false">P28!$H91</f>
        <v>N</v>
      </c>
      <c r="BR101" s="82" t="str">
        <f aca="false">P29!$H91</f>
        <v>N</v>
      </c>
      <c r="BS101" s="82" t="str">
        <f aca="false">P30!$H91</f>
        <v>N</v>
      </c>
      <c r="BT101" s="77" t="n">
        <f aca="false">COUNTIF(AP101:BS101,"D")</f>
        <v>0</v>
      </c>
    </row>
    <row r="102" customFormat="false" ht="13" hidden="false" customHeight="false" outlineLevel="0" collapsed="false">
      <c r="A102" s="81" t="n">
        <v>12</v>
      </c>
      <c r="B102" s="82" t="str">
        <f aca="false">'Critères (modèle)'!$B92</f>
        <v>12.6</v>
      </c>
      <c r="C102" s="82" t="str">
        <f aca="false">'Critères (modèle)'!$A87</f>
        <v>NAVIGATION</v>
      </c>
      <c r="D102" s="82" t="str">
        <f aca="false">P01!$G92</f>
        <v>NT</v>
      </c>
      <c r="E102" s="82" t="str">
        <f aca="false">P02!$G92</f>
        <v>NT</v>
      </c>
      <c r="F102" s="82" t="str">
        <f aca="false">P03!$G92</f>
        <v>NT</v>
      </c>
      <c r="G102" s="82" t="str">
        <f aca="false">P04!$G92</f>
        <v>NT</v>
      </c>
      <c r="H102" s="82" t="str">
        <f aca="false">P05!$G92</f>
        <v>NT</v>
      </c>
      <c r="I102" s="82" t="str">
        <f aca="false">P06!$G92</f>
        <v>NT</v>
      </c>
      <c r="J102" s="82" t="str">
        <f aca="false">P07!$G92</f>
        <v>NT</v>
      </c>
      <c r="K102" s="82" t="str">
        <f aca="false">P08!$G92</f>
        <v>NT</v>
      </c>
      <c r="L102" s="82" t="str">
        <f aca="false">P09!$G92</f>
        <v>NT</v>
      </c>
      <c r="M102" s="82" t="str">
        <f aca="false">P10!$G92</f>
        <v>NT</v>
      </c>
      <c r="N102" s="82" t="str">
        <f aca="false">P11!$G92</f>
        <v>NT</v>
      </c>
      <c r="O102" s="82" t="str">
        <f aca="false">P12!$G92</f>
        <v>NT</v>
      </c>
      <c r="P102" s="82" t="str">
        <f aca="false">P13!$G92</f>
        <v>NT</v>
      </c>
      <c r="Q102" s="82" t="str">
        <f aca="false">P14!$G92</f>
        <v>NT</v>
      </c>
      <c r="R102" s="82" t="str">
        <f aca="false">P15!$G92</f>
        <v>NT</v>
      </c>
      <c r="S102" s="82" t="str">
        <f aca="false">P16!$G92</f>
        <v>NT</v>
      </c>
      <c r="T102" s="82" t="str">
        <f aca="false">P17!$G92</f>
        <v>NT</v>
      </c>
      <c r="U102" s="82" t="str">
        <f aca="false">P18!$G92</f>
        <v>NT</v>
      </c>
      <c r="V102" s="82" t="str">
        <f aca="false">P19!$G92</f>
        <v>NT</v>
      </c>
      <c r="W102" s="82" t="str">
        <f aca="false">P20!$G92</f>
        <v>NT</v>
      </c>
      <c r="X102" s="82" t="str">
        <f aca="false">P21!$G92</f>
        <v>NT</v>
      </c>
      <c r="Y102" s="82" t="str">
        <f aca="false">P22!$G92</f>
        <v>NT</v>
      </c>
      <c r="Z102" s="82" t="str">
        <f aca="false">P23!$G92</f>
        <v>NT</v>
      </c>
      <c r="AA102" s="82" t="str">
        <f aca="false">P24!$G92</f>
        <v>NT</v>
      </c>
      <c r="AB102" s="82" t="str">
        <f aca="false">P25!$G92</f>
        <v>NT</v>
      </c>
      <c r="AC102" s="82" t="str">
        <f aca="false">P26!$G92</f>
        <v>NT</v>
      </c>
      <c r="AD102" s="82" t="str">
        <f aca="false">P27!$G92</f>
        <v>NT</v>
      </c>
      <c r="AE102" s="82" t="str">
        <f aca="false">P28!$G92</f>
        <v>NT</v>
      </c>
      <c r="AF102" s="82" t="str">
        <f aca="false">P29!$G92</f>
        <v>NT</v>
      </c>
      <c r="AG102" s="82" t="str">
        <f aca="false">P30!$G92</f>
        <v>NT</v>
      </c>
      <c r="AH102" s="83" t="n">
        <f aca="false">COUNTIF(D102:AG102,"C")</f>
        <v>0</v>
      </c>
      <c r="AI102" s="83" t="n">
        <f aca="false">COUNTIF(D102:AG102,"NC")</f>
        <v>0</v>
      </c>
      <c r="AJ102" s="83" t="n">
        <f aca="false">COUNTIF(D102:AG102,"NA")</f>
        <v>0</v>
      </c>
      <c r="AK102" s="83" t="n">
        <f aca="false">COUNTIF(D102:AG102,"NT")</f>
        <v>30</v>
      </c>
      <c r="AL102" s="82" t="str">
        <f aca="false">IF(AI102&gt;0,"NC",IF(AH102&gt;0,"C",IF(AK102&gt;0,"NT","NA")))</f>
        <v>NT</v>
      </c>
      <c r="AM102" s="81" t="n">
        <v>12</v>
      </c>
      <c r="AN102" s="82" t="str">
        <f aca="false">'Critères (modèle)'!$B92</f>
        <v>12.6</v>
      </c>
      <c r="AO102" s="82" t="str">
        <f aca="false">'Critères (modèle)'!$A87</f>
        <v>NAVIGATION</v>
      </c>
      <c r="AP102" s="82" t="str">
        <f aca="false">P01!$H92</f>
        <v>N</v>
      </c>
      <c r="AQ102" s="82" t="str">
        <f aca="false">P02!$H92</f>
        <v>N</v>
      </c>
      <c r="AR102" s="82" t="str">
        <f aca="false">P03!$H92</f>
        <v>N</v>
      </c>
      <c r="AS102" s="82" t="str">
        <f aca="false">P04!$H92</f>
        <v>N</v>
      </c>
      <c r="AT102" s="82" t="str">
        <f aca="false">P05!$H92</f>
        <v>N</v>
      </c>
      <c r="AU102" s="82" t="str">
        <f aca="false">P06!$H92</f>
        <v>N</v>
      </c>
      <c r="AV102" s="82" t="str">
        <f aca="false">P07!$H92</f>
        <v>N</v>
      </c>
      <c r="AW102" s="82" t="str">
        <f aca="false">P08!$H92</f>
        <v>N</v>
      </c>
      <c r="AX102" s="82" t="str">
        <f aca="false">P09!$H92</f>
        <v>N</v>
      </c>
      <c r="AY102" s="82" t="str">
        <f aca="false">P10!$H92</f>
        <v>N</v>
      </c>
      <c r="AZ102" s="82" t="str">
        <f aca="false">P11!$H92</f>
        <v>N</v>
      </c>
      <c r="BA102" s="82" t="str">
        <f aca="false">P12!$H92</f>
        <v>N</v>
      </c>
      <c r="BB102" s="82" t="str">
        <f aca="false">P13!$H92</f>
        <v>N</v>
      </c>
      <c r="BC102" s="82" t="str">
        <f aca="false">P14!$H92</f>
        <v>N</v>
      </c>
      <c r="BD102" s="82" t="str">
        <f aca="false">P15!$H92</f>
        <v>N</v>
      </c>
      <c r="BE102" s="82" t="str">
        <f aca="false">P16!$H92</f>
        <v>N</v>
      </c>
      <c r="BF102" s="82" t="str">
        <f aca="false">P17!$H92</f>
        <v>N</v>
      </c>
      <c r="BG102" s="82" t="str">
        <f aca="false">P18!$H92</f>
        <v>N</v>
      </c>
      <c r="BH102" s="82" t="str">
        <f aca="false">P19!$H92</f>
        <v>N</v>
      </c>
      <c r="BI102" s="82" t="str">
        <f aca="false">P20!$H92</f>
        <v>N</v>
      </c>
      <c r="BJ102" s="82" t="str">
        <f aca="false">P21!$H92</f>
        <v>N</v>
      </c>
      <c r="BK102" s="82" t="str">
        <f aca="false">P22!$H92</f>
        <v>N</v>
      </c>
      <c r="BL102" s="82" t="str">
        <f aca="false">P23!$H92</f>
        <v>N</v>
      </c>
      <c r="BM102" s="82" t="str">
        <f aca="false">P24!$H92</f>
        <v>N</v>
      </c>
      <c r="BN102" s="82" t="str">
        <f aca="false">P25!$H92</f>
        <v>N</v>
      </c>
      <c r="BO102" s="82" t="str">
        <f aca="false">P26!$H92</f>
        <v>N</v>
      </c>
      <c r="BP102" s="82" t="str">
        <f aca="false">P27!$H92</f>
        <v>N</v>
      </c>
      <c r="BQ102" s="82" t="str">
        <f aca="false">P28!$H92</f>
        <v>N</v>
      </c>
      <c r="BR102" s="82" t="str">
        <f aca="false">P29!$H92</f>
        <v>N</v>
      </c>
      <c r="BS102" s="82" t="str">
        <f aca="false">P30!$H92</f>
        <v>N</v>
      </c>
      <c r="BT102" s="77" t="n">
        <f aca="false">COUNTIF(AP102:BS102,"D")</f>
        <v>0</v>
      </c>
    </row>
    <row r="103" customFormat="false" ht="13" hidden="false" customHeight="false" outlineLevel="0" collapsed="false">
      <c r="A103" s="81" t="n">
        <v>12</v>
      </c>
      <c r="B103" s="82" t="str">
        <f aca="false">'Critères (modèle)'!$B93</f>
        <v>12.7</v>
      </c>
      <c r="C103" s="82" t="str">
        <f aca="false">'Critères (modèle)'!$A87</f>
        <v>NAVIGATION</v>
      </c>
      <c r="D103" s="82" t="str">
        <f aca="false">P01!$G93</f>
        <v>NT</v>
      </c>
      <c r="E103" s="82" t="str">
        <f aca="false">P02!$G93</f>
        <v>NT</v>
      </c>
      <c r="F103" s="82" t="str">
        <f aca="false">P03!$G93</f>
        <v>NT</v>
      </c>
      <c r="G103" s="82" t="str">
        <f aca="false">P04!$G93</f>
        <v>NT</v>
      </c>
      <c r="H103" s="82" t="str">
        <f aca="false">P05!$G93</f>
        <v>NT</v>
      </c>
      <c r="I103" s="82" t="str">
        <f aca="false">P06!$G93</f>
        <v>NT</v>
      </c>
      <c r="J103" s="82" t="str">
        <f aca="false">P07!$G93</f>
        <v>NT</v>
      </c>
      <c r="K103" s="82" t="str">
        <f aca="false">P08!$G93</f>
        <v>NT</v>
      </c>
      <c r="L103" s="82" t="str">
        <f aca="false">P09!$G93</f>
        <v>NT</v>
      </c>
      <c r="M103" s="82" t="str">
        <f aca="false">P10!$G93</f>
        <v>NT</v>
      </c>
      <c r="N103" s="82" t="str">
        <f aca="false">P11!$G93</f>
        <v>NT</v>
      </c>
      <c r="O103" s="82" t="str">
        <f aca="false">P12!$G93</f>
        <v>NT</v>
      </c>
      <c r="P103" s="82" t="str">
        <f aca="false">P13!$G93</f>
        <v>NT</v>
      </c>
      <c r="Q103" s="82" t="str">
        <f aca="false">P14!$G93</f>
        <v>NT</v>
      </c>
      <c r="R103" s="82" t="str">
        <f aca="false">P15!$G93</f>
        <v>NT</v>
      </c>
      <c r="S103" s="82" t="str">
        <f aca="false">P16!$G93</f>
        <v>NT</v>
      </c>
      <c r="T103" s="82" t="str">
        <f aca="false">P17!$G93</f>
        <v>NT</v>
      </c>
      <c r="U103" s="82" t="str">
        <f aca="false">P18!$G93</f>
        <v>NT</v>
      </c>
      <c r="V103" s="82" t="str">
        <f aca="false">P19!$G93</f>
        <v>NT</v>
      </c>
      <c r="W103" s="82" t="str">
        <f aca="false">P20!$G93</f>
        <v>NT</v>
      </c>
      <c r="X103" s="82" t="str">
        <f aca="false">P21!$G93</f>
        <v>NT</v>
      </c>
      <c r="Y103" s="82" t="str">
        <f aca="false">P22!$G93</f>
        <v>NT</v>
      </c>
      <c r="Z103" s="82" t="str">
        <f aca="false">P23!$G93</f>
        <v>NT</v>
      </c>
      <c r="AA103" s="82" t="str">
        <f aca="false">P24!$G93</f>
        <v>NT</v>
      </c>
      <c r="AB103" s="82" t="str">
        <f aca="false">P25!$G93</f>
        <v>NT</v>
      </c>
      <c r="AC103" s="82" t="str">
        <f aca="false">P26!$G93</f>
        <v>NT</v>
      </c>
      <c r="AD103" s="82" t="str">
        <f aca="false">P27!$G93</f>
        <v>NT</v>
      </c>
      <c r="AE103" s="82" t="str">
        <f aca="false">P28!$G93</f>
        <v>NT</v>
      </c>
      <c r="AF103" s="82" t="str">
        <f aca="false">P29!$G93</f>
        <v>NT</v>
      </c>
      <c r="AG103" s="82" t="str">
        <f aca="false">P30!$G93</f>
        <v>NT</v>
      </c>
      <c r="AH103" s="83" t="n">
        <f aca="false">COUNTIF(D103:AG103,"C")</f>
        <v>0</v>
      </c>
      <c r="AI103" s="83" t="n">
        <f aca="false">COUNTIF(D103:AG103,"NC")</f>
        <v>0</v>
      </c>
      <c r="AJ103" s="83" t="n">
        <f aca="false">COUNTIF(D103:AG103,"NA")</f>
        <v>0</v>
      </c>
      <c r="AK103" s="83" t="n">
        <f aca="false">COUNTIF(D103:AG103,"NT")</f>
        <v>30</v>
      </c>
      <c r="AL103" s="82" t="str">
        <f aca="false">IF(AI103&gt;0,"NC",IF(AH103&gt;0,"C",IF(AK103&gt;0,"NT","NA")))</f>
        <v>NT</v>
      </c>
      <c r="AM103" s="81" t="n">
        <v>12</v>
      </c>
      <c r="AN103" s="82" t="str">
        <f aca="false">'Critères (modèle)'!$B93</f>
        <v>12.7</v>
      </c>
      <c r="AO103" s="82" t="str">
        <f aca="false">'Critères (modèle)'!$A87</f>
        <v>NAVIGATION</v>
      </c>
      <c r="AP103" s="82" t="str">
        <f aca="false">P01!$H93</f>
        <v>N</v>
      </c>
      <c r="AQ103" s="82" t="str">
        <f aca="false">P02!$H93</f>
        <v>N</v>
      </c>
      <c r="AR103" s="82" t="str">
        <f aca="false">P03!$H93</f>
        <v>N</v>
      </c>
      <c r="AS103" s="82" t="str">
        <f aca="false">P04!$H93</f>
        <v>N</v>
      </c>
      <c r="AT103" s="82" t="str">
        <f aca="false">P05!$H93</f>
        <v>N</v>
      </c>
      <c r="AU103" s="82" t="str">
        <f aca="false">P06!$H93</f>
        <v>N</v>
      </c>
      <c r="AV103" s="82" t="str">
        <f aca="false">P07!$H93</f>
        <v>N</v>
      </c>
      <c r="AW103" s="82" t="str">
        <f aca="false">P08!$H93</f>
        <v>N</v>
      </c>
      <c r="AX103" s="82" t="str">
        <f aca="false">P09!$H93</f>
        <v>N</v>
      </c>
      <c r="AY103" s="82" t="str">
        <f aca="false">P10!$H93</f>
        <v>N</v>
      </c>
      <c r="AZ103" s="82" t="str">
        <f aca="false">P11!$H93</f>
        <v>N</v>
      </c>
      <c r="BA103" s="82" t="str">
        <f aca="false">P12!$H93</f>
        <v>N</v>
      </c>
      <c r="BB103" s="82" t="str">
        <f aca="false">P13!$H93</f>
        <v>N</v>
      </c>
      <c r="BC103" s="82" t="str">
        <f aca="false">P14!$H93</f>
        <v>N</v>
      </c>
      <c r="BD103" s="82" t="str">
        <f aca="false">P15!$H93</f>
        <v>N</v>
      </c>
      <c r="BE103" s="82" t="str">
        <f aca="false">P16!$H93</f>
        <v>N</v>
      </c>
      <c r="BF103" s="82" t="str">
        <f aca="false">P17!$H93</f>
        <v>N</v>
      </c>
      <c r="BG103" s="82" t="str">
        <f aca="false">P18!$H93</f>
        <v>N</v>
      </c>
      <c r="BH103" s="82" t="str">
        <f aca="false">P19!$H93</f>
        <v>N</v>
      </c>
      <c r="BI103" s="82" t="str">
        <f aca="false">P20!$H93</f>
        <v>N</v>
      </c>
      <c r="BJ103" s="82" t="str">
        <f aca="false">P21!$H93</f>
        <v>N</v>
      </c>
      <c r="BK103" s="82" t="str">
        <f aca="false">P22!$H93</f>
        <v>N</v>
      </c>
      <c r="BL103" s="82" t="str">
        <f aca="false">P23!$H93</f>
        <v>N</v>
      </c>
      <c r="BM103" s="82" t="str">
        <f aca="false">P24!$H93</f>
        <v>N</v>
      </c>
      <c r="BN103" s="82" t="str">
        <f aca="false">P25!$H93</f>
        <v>N</v>
      </c>
      <c r="BO103" s="82" t="str">
        <f aca="false">P26!$H93</f>
        <v>N</v>
      </c>
      <c r="BP103" s="82" t="str">
        <f aca="false">P27!$H93</f>
        <v>N</v>
      </c>
      <c r="BQ103" s="82" t="str">
        <f aca="false">P28!$H93</f>
        <v>N</v>
      </c>
      <c r="BR103" s="82" t="str">
        <f aca="false">P29!$H93</f>
        <v>N</v>
      </c>
      <c r="BS103" s="82" t="str">
        <f aca="false">P30!$H93</f>
        <v>N</v>
      </c>
      <c r="BT103" s="77" t="n">
        <f aca="false">COUNTIF(AP103:BS103,"D")</f>
        <v>0</v>
      </c>
    </row>
    <row r="104" customFormat="false" ht="13" hidden="false" customHeight="false" outlineLevel="0" collapsed="false">
      <c r="A104" s="81" t="n">
        <v>12</v>
      </c>
      <c r="B104" s="82" t="str">
        <f aca="false">'Critères (modèle)'!$B94</f>
        <v>12.8</v>
      </c>
      <c r="C104" s="82" t="str">
        <f aca="false">'Critères (modèle)'!$A87</f>
        <v>NAVIGATION</v>
      </c>
      <c r="D104" s="82" t="str">
        <f aca="false">P01!$G94</f>
        <v>NT</v>
      </c>
      <c r="E104" s="82" t="str">
        <f aca="false">P02!$G94</f>
        <v>NT</v>
      </c>
      <c r="F104" s="82" t="str">
        <f aca="false">P03!$G94</f>
        <v>NT</v>
      </c>
      <c r="G104" s="82" t="str">
        <f aca="false">P04!$G94</f>
        <v>NT</v>
      </c>
      <c r="H104" s="82" t="str">
        <f aca="false">P05!$G94</f>
        <v>NT</v>
      </c>
      <c r="I104" s="82" t="str">
        <f aca="false">P06!$G94</f>
        <v>NT</v>
      </c>
      <c r="J104" s="82" t="str">
        <f aca="false">P07!$G94</f>
        <v>NT</v>
      </c>
      <c r="K104" s="82" t="str">
        <f aca="false">P08!$G94</f>
        <v>NT</v>
      </c>
      <c r="L104" s="82" t="str">
        <f aca="false">P09!$G94</f>
        <v>NT</v>
      </c>
      <c r="M104" s="82" t="str">
        <f aca="false">P10!$G94</f>
        <v>NT</v>
      </c>
      <c r="N104" s="82" t="str">
        <f aca="false">P11!$G94</f>
        <v>NT</v>
      </c>
      <c r="O104" s="82" t="str">
        <f aca="false">P12!$G94</f>
        <v>NT</v>
      </c>
      <c r="P104" s="82" t="str">
        <f aca="false">P13!$G94</f>
        <v>NT</v>
      </c>
      <c r="Q104" s="82" t="str">
        <f aca="false">P14!$G94</f>
        <v>NT</v>
      </c>
      <c r="R104" s="82" t="str">
        <f aca="false">P15!$G94</f>
        <v>NT</v>
      </c>
      <c r="S104" s="82" t="str">
        <f aca="false">P16!$G94</f>
        <v>NT</v>
      </c>
      <c r="T104" s="82" t="str">
        <f aca="false">P17!$G94</f>
        <v>NT</v>
      </c>
      <c r="U104" s="82" t="str">
        <f aca="false">P18!$G94</f>
        <v>NT</v>
      </c>
      <c r="V104" s="82" t="str">
        <f aca="false">P19!$G94</f>
        <v>NT</v>
      </c>
      <c r="W104" s="82" t="str">
        <f aca="false">P20!$G94</f>
        <v>NT</v>
      </c>
      <c r="X104" s="82" t="str">
        <f aca="false">P21!$G94</f>
        <v>NT</v>
      </c>
      <c r="Y104" s="82" t="str">
        <f aca="false">P22!$G94</f>
        <v>NT</v>
      </c>
      <c r="Z104" s="82" t="str">
        <f aca="false">P23!$G94</f>
        <v>NT</v>
      </c>
      <c r="AA104" s="82" t="str">
        <f aca="false">P24!$G94</f>
        <v>NT</v>
      </c>
      <c r="AB104" s="82" t="str">
        <f aca="false">P25!$G94</f>
        <v>NT</v>
      </c>
      <c r="AC104" s="82" t="str">
        <f aca="false">P26!$G94</f>
        <v>NT</v>
      </c>
      <c r="AD104" s="82" t="str">
        <f aca="false">P27!$G94</f>
        <v>NT</v>
      </c>
      <c r="AE104" s="82" t="str">
        <f aca="false">P28!$G94</f>
        <v>NT</v>
      </c>
      <c r="AF104" s="82" t="str">
        <f aca="false">P29!$G94</f>
        <v>NT</v>
      </c>
      <c r="AG104" s="82" t="str">
        <f aca="false">P30!$G94</f>
        <v>NT</v>
      </c>
      <c r="AH104" s="83" t="n">
        <f aca="false">COUNTIF(D104:AG104,"C")</f>
        <v>0</v>
      </c>
      <c r="AI104" s="83" t="n">
        <f aca="false">COUNTIF(D104:AG104,"NC")</f>
        <v>0</v>
      </c>
      <c r="AJ104" s="83" t="n">
        <f aca="false">COUNTIF(D104:AG104,"NA")</f>
        <v>0</v>
      </c>
      <c r="AK104" s="83" t="n">
        <f aca="false">COUNTIF(D104:AG104,"NT")</f>
        <v>30</v>
      </c>
      <c r="AL104" s="82" t="str">
        <f aca="false">IF(AI104&gt;0,"NC",IF(AH104&gt;0,"C",IF(AK104&gt;0,"NT","NA")))</f>
        <v>NT</v>
      </c>
      <c r="AM104" s="81" t="n">
        <v>12</v>
      </c>
      <c r="AN104" s="82" t="str">
        <f aca="false">'Critères (modèle)'!$B94</f>
        <v>12.8</v>
      </c>
      <c r="AO104" s="82" t="str">
        <f aca="false">'Critères (modèle)'!$A87</f>
        <v>NAVIGATION</v>
      </c>
      <c r="AP104" s="82" t="str">
        <f aca="false">P01!$H94</f>
        <v>N</v>
      </c>
      <c r="AQ104" s="82" t="str">
        <f aca="false">P02!$H94</f>
        <v>N</v>
      </c>
      <c r="AR104" s="82" t="str">
        <f aca="false">P03!$H94</f>
        <v>N</v>
      </c>
      <c r="AS104" s="82" t="str">
        <f aca="false">P04!$H94</f>
        <v>N</v>
      </c>
      <c r="AT104" s="82" t="str">
        <f aca="false">P05!$H94</f>
        <v>N</v>
      </c>
      <c r="AU104" s="82" t="str">
        <f aca="false">P06!$H94</f>
        <v>N</v>
      </c>
      <c r="AV104" s="82" t="str">
        <f aca="false">P07!$H94</f>
        <v>N</v>
      </c>
      <c r="AW104" s="82" t="str">
        <f aca="false">P08!$H94</f>
        <v>N</v>
      </c>
      <c r="AX104" s="82" t="str">
        <f aca="false">P09!$H94</f>
        <v>N</v>
      </c>
      <c r="AY104" s="82" t="str">
        <f aca="false">P10!$H94</f>
        <v>N</v>
      </c>
      <c r="AZ104" s="82" t="str">
        <f aca="false">P11!$H94</f>
        <v>N</v>
      </c>
      <c r="BA104" s="82" t="str">
        <f aca="false">P12!$H94</f>
        <v>N</v>
      </c>
      <c r="BB104" s="82" t="str">
        <f aca="false">P13!$H94</f>
        <v>N</v>
      </c>
      <c r="BC104" s="82" t="str">
        <f aca="false">P14!$H94</f>
        <v>N</v>
      </c>
      <c r="BD104" s="82" t="str">
        <f aca="false">P15!$H94</f>
        <v>N</v>
      </c>
      <c r="BE104" s="82" t="str">
        <f aca="false">P16!$H94</f>
        <v>N</v>
      </c>
      <c r="BF104" s="82" t="str">
        <f aca="false">P17!$H94</f>
        <v>N</v>
      </c>
      <c r="BG104" s="82" t="str">
        <f aca="false">P18!$H94</f>
        <v>N</v>
      </c>
      <c r="BH104" s="82" t="str">
        <f aca="false">P19!$H94</f>
        <v>N</v>
      </c>
      <c r="BI104" s="82" t="str">
        <f aca="false">P20!$H94</f>
        <v>N</v>
      </c>
      <c r="BJ104" s="82" t="str">
        <f aca="false">P21!$H94</f>
        <v>N</v>
      </c>
      <c r="BK104" s="82" t="str">
        <f aca="false">P22!$H94</f>
        <v>N</v>
      </c>
      <c r="BL104" s="82" t="str">
        <f aca="false">P23!$H94</f>
        <v>N</v>
      </c>
      <c r="BM104" s="82" t="str">
        <f aca="false">P24!$H94</f>
        <v>N</v>
      </c>
      <c r="BN104" s="82" t="str">
        <f aca="false">P25!$H94</f>
        <v>N</v>
      </c>
      <c r="BO104" s="82" t="str">
        <f aca="false">P26!$H94</f>
        <v>N</v>
      </c>
      <c r="BP104" s="82" t="str">
        <f aca="false">P27!$H94</f>
        <v>N</v>
      </c>
      <c r="BQ104" s="82" t="str">
        <f aca="false">P28!$H94</f>
        <v>N</v>
      </c>
      <c r="BR104" s="82" t="str">
        <f aca="false">P29!$H94</f>
        <v>N</v>
      </c>
      <c r="BS104" s="82" t="str">
        <f aca="false">P30!$H94</f>
        <v>N</v>
      </c>
      <c r="BT104" s="77" t="n">
        <f aca="false">COUNTIF(AP104:BS104,"D")</f>
        <v>0</v>
      </c>
    </row>
    <row r="105" customFormat="false" ht="13" hidden="false" customHeight="false" outlineLevel="0" collapsed="false">
      <c r="A105" s="81" t="n">
        <v>12</v>
      </c>
      <c r="B105" s="82" t="str">
        <f aca="false">'Critères (modèle)'!$B95</f>
        <v>12.9</v>
      </c>
      <c r="C105" s="82" t="str">
        <f aca="false">'Critères (modèle)'!$A87</f>
        <v>NAVIGATION</v>
      </c>
      <c r="D105" s="82" t="str">
        <f aca="false">P01!$G95</f>
        <v>NT</v>
      </c>
      <c r="E105" s="82" t="str">
        <f aca="false">P02!$G95</f>
        <v>NT</v>
      </c>
      <c r="F105" s="82" t="str">
        <f aca="false">P03!$G95</f>
        <v>NT</v>
      </c>
      <c r="G105" s="82" t="str">
        <f aca="false">P04!$G95</f>
        <v>NT</v>
      </c>
      <c r="H105" s="82" t="str">
        <f aca="false">P05!$G95</f>
        <v>NT</v>
      </c>
      <c r="I105" s="82" t="str">
        <f aca="false">P06!$G95</f>
        <v>NT</v>
      </c>
      <c r="J105" s="82" t="str">
        <f aca="false">P07!$G95</f>
        <v>NT</v>
      </c>
      <c r="K105" s="82" t="str">
        <f aca="false">P08!$G95</f>
        <v>NT</v>
      </c>
      <c r="L105" s="82" t="str">
        <f aca="false">P09!$G95</f>
        <v>NT</v>
      </c>
      <c r="M105" s="82" t="str">
        <f aca="false">P10!$G95</f>
        <v>NT</v>
      </c>
      <c r="N105" s="82" t="str">
        <f aca="false">P11!$G95</f>
        <v>NT</v>
      </c>
      <c r="O105" s="82" t="str">
        <f aca="false">P12!$G95</f>
        <v>NT</v>
      </c>
      <c r="P105" s="82" t="str">
        <f aca="false">P13!$G95</f>
        <v>NT</v>
      </c>
      <c r="Q105" s="82" t="str">
        <f aca="false">P14!$G95</f>
        <v>NT</v>
      </c>
      <c r="R105" s="82" t="str">
        <f aca="false">P15!$G95</f>
        <v>NT</v>
      </c>
      <c r="S105" s="82" t="str">
        <f aca="false">P16!$G95</f>
        <v>NT</v>
      </c>
      <c r="T105" s="82" t="str">
        <f aca="false">P17!$G95</f>
        <v>NT</v>
      </c>
      <c r="U105" s="82" t="str">
        <f aca="false">P18!$G95</f>
        <v>NT</v>
      </c>
      <c r="V105" s="82" t="str">
        <f aca="false">P19!$G95</f>
        <v>NT</v>
      </c>
      <c r="W105" s="82" t="str">
        <f aca="false">P20!$G95</f>
        <v>NT</v>
      </c>
      <c r="X105" s="82" t="str">
        <f aca="false">P21!$G95</f>
        <v>NT</v>
      </c>
      <c r="Y105" s="82" t="str">
        <f aca="false">P22!$G95</f>
        <v>NT</v>
      </c>
      <c r="Z105" s="82" t="str">
        <f aca="false">P23!$G95</f>
        <v>NT</v>
      </c>
      <c r="AA105" s="82" t="str">
        <f aca="false">P24!$G95</f>
        <v>NT</v>
      </c>
      <c r="AB105" s="82" t="str">
        <f aca="false">P25!$G95</f>
        <v>NT</v>
      </c>
      <c r="AC105" s="82" t="str">
        <f aca="false">P26!$G95</f>
        <v>NT</v>
      </c>
      <c r="AD105" s="82" t="str">
        <f aca="false">P27!$G95</f>
        <v>NT</v>
      </c>
      <c r="AE105" s="82" t="str">
        <f aca="false">P28!$G95</f>
        <v>NT</v>
      </c>
      <c r="AF105" s="82" t="str">
        <f aca="false">P29!$G95</f>
        <v>NT</v>
      </c>
      <c r="AG105" s="82" t="str">
        <f aca="false">P30!$G95</f>
        <v>NT</v>
      </c>
      <c r="AH105" s="83" t="n">
        <f aca="false">COUNTIF(D105:AG105,"C")</f>
        <v>0</v>
      </c>
      <c r="AI105" s="83" t="n">
        <f aca="false">COUNTIF(D105:AG105,"NC")</f>
        <v>0</v>
      </c>
      <c r="AJ105" s="83" t="n">
        <f aca="false">COUNTIF(D105:AG105,"NA")</f>
        <v>0</v>
      </c>
      <c r="AK105" s="83" t="n">
        <f aca="false">COUNTIF(D105:AG105,"NT")</f>
        <v>30</v>
      </c>
      <c r="AL105" s="82" t="str">
        <f aca="false">IF(AI105&gt;0,"NC",IF(AH105&gt;0,"C",IF(AK105&gt;0,"NT","NA")))</f>
        <v>NT</v>
      </c>
      <c r="AM105" s="81" t="n">
        <v>12</v>
      </c>
      <c r="AN105" s="82" t="str">
        <f aca="false">'Critères (modèle)'!$B95</f>
        <v>12.9</v>
      </c>
      <c r="AO105" s="82" t="str">
        <f aca="false">'Critères (modèle)'!$A87</f>
        <v>NAVIGATION</v>
      </c>
      <c r="AP105" s="82" t="str">
        <f aca="false">P01!$H95</f>
        <v>N</v>
      </c>
      <c r="AQ105" s="82" t="str">
        <f aca="false">P02!$H95</f>
        <v>N</v>
      </c>
      <c r="AR105" s="82" t="str">
        <f aca="false">P03!$H95</f>
        <v>N</v>
      </c>
      <c r="AS105" s="82" t="str">
        <f aca="false">P04!$H95</f>
        <v>N</v>
      </c>
      <c r="AT105" s="82" t="str">
        <f aca="false">P05!$H95</f>
        <v>N</v>
      </c>
      <c r="AU105" s="82" t="str">
        <f aca="false">P06!$H95</f>
        <v>N</v>
      </c>
      <c r="AV105" s="82" t="str">
        <f aca="false">P07!$H95</f>
        <v>N</v>
      </c>
      <c r="AW105" s="82" t="str">
        <f aca="false">P08!$H95</f>
        <v>N</v>
      </c>
      <c r="AX105" s="82" t="str">
        <f aca="false">P09!$H95</f>
        <v>N</v>
      </c>
      <c r="AY105" s="82" t="str">
        <f aca="false">P10!$H95</f>
        <v>N</v>
      </c>
      <c r="AZ105" s="82" t="str">
        <f aca="false">P11!$H95</f>
        <v>N</v>
      </c>
      <c r="BA105" s="82" t="str">
        <f aca="false">P12!$H95</f>
        <v>N</v>
      </c>
      <c r="BB105" s="82" t="str">
        <f aca="false">P13!$H95</f>
        <v>N</v>
      </c>
      <c r="BC105" s="82" t="str">
        <f aca="false">P14!$H95</f>
        <v>N</v>
      </c>
      <c r="BD105" s="82" t="str">
        <f aca="false">P15!$H95</f>
        <v>N</v>
      </c>
      <c r="BE105" s="82" t="str">
        <f aca="false">P16!$H95</f>
        <v>N</v>
      </c>
      <c r="BF105" s="82" t="str">
        <f aca="false">P17!$H95</f>
        <v>N</v>
      </c>
      <c r="BG105" s="82" t="str">
        <f aca="false">P18!$H95</f>
        <v>N</v>
      </c>
      <c r="BH105" s="82" t="str">
        <f aca="false">P19!$H95</f>
        <v>N</v>
      </c>
      <c r="BI105" s="82" t="str">
        <f aca="false">P20!$H95</f>
        <v>N</v>
      </c>
      <c r="BJ105" s="82" t="str">
        <f aca="false">P21!$H95</f>
        <v>N</v>
      </c>
      <c r="BK105" s="82" t="str">
        <f aca="false">P22!$H95</f>
        <v>N</v>
      </c>
      <c r="BL105" s="82" t="str">
        <f aca="false">P23!$H95</f>
        <v>N</v>
      </c>
      <c r="BM105" s="82" t="str">
        <f aca="false">P24!$H95</f>
        <v>N</v>
      </c>
      <c r="BN105" s="82" t="str">
        <f aca="false">P25!$H95</f>
        <v>N</v>
      </c>
      <c r="BO105" s="82" t="str">
        <f aca="false">P26!$H95</f>
        <v>N</v>
      </c>
      <c r="BP105" s="82" t="str">
        <f aca="false">P27!$H95</f>
        <v>N</v>
      </c>
      <c r="BQ105" s="82" t="str">
        <f aca="false">P28!$H95</f>
        <v>N</v>
      </c>
      <c r="BR105" s="82" t="str">
        <f aca="false">P29!$H95</f>
        <v>N</v>
      </c>
      <c r="BS105" s="82" t="str">
        <f aca="false">P30!$H95</f>
        <v>N</v>
      </c>
      <c r="BT105" s="77" t="n">
        <f aca="false">COUNTIF(AP105:BS105,"D")</f>
        <v>0</v>
      </c>
    </row>
    <row r="106" customFormat="false" ht="13" hidden="false" customHeight="false" outlineLevel="0" collapsed="false">
      <c r="A106" s="81" t="n">
        <v>12</v>
      </c>
      <c r="B106" s="82" t="str">
        <f aca="false">'Critères (modèle)'!$B96</f>
        <v>12.10</v>
      </c>
      <c r="C106" s="82" t="str">
        <f aca="false">'Critères (modèle)'!$A87</f>
        <v>NAVIGATION</v>
      </c>
      <c r="D106" s="82" t="str">
        <f aca="false">P01!$G96</f>
        <v>NT</v>
      </c>
      <c r="E106" s="82" t="str">
        <f aca="false">P02!$G96</f>
        <v>NT</v>
      </c>
      <c r="F106" s="82" t="str">
        <f aca="false">P03!$G96</f>
        <v>NT</v>
      </c>
      <c r="G106" s="82" t="str">
        <f aca="false">P04!$G96</f>
        <v>NT</v>
      </c>
      <c r="H106" s="82" t="str">
        <f aca="false">P05!$G96</f>
        <v>NT</v>
      </c>
      <c r="I106" s="82" t="str">
        <f aca="false">P06!$G96</f>
        <v>NT</v>
      </c>
      <c r="J106" s="82" t="str">
        <f aca="false">P07!$G96</f>
        <v>NT</v>
      </c>
      <c r="K106" s="82" t="str">
        <f aca="false">P08!$G96</f>
        <v>NT</v>
      </c>
      <c r="L106" s="82" t="str">
        <f aca="false">P09!$G96</f>
        <v>NT</v>
      </c>
      <c r="M106" s="82" t="str">
        <f aca="false">P10!$G96</f>
        <v>NT</v>
      </c>
      <c r="N106" s="82" t="str">
        <f aca="false">P11!$G96</f>
        <v>NT</v>
      </c>
      <c r="O106" s="82" t="str">
        <f aca="false">P12!$G96</f>
        <v>NT</v>
      </c>
      <c r="P106" s="82" t="str">
        <f aca="false">P13!$G96</f>
        <v>NT</v>
      </c>
      <c r="Q106" s="82" t="str">
        <f aca="false">P14!$G96</f>
        <v>NT</v>
      </c>
      <c r="R106" s="82" t="str">
        <f aca="false">P15!$G96</f>
        <v>NT</v>
      </c>
      <c r="S106" s="82" t="str">
        <f aca="false">P16!$G96</f>
        <v>NT</v>
      </c>
      <c r="T106" s="82" t="str">
        <f aca="false">P17!$G96</f>
        <v>NT</v>
      </c>
      <c r="U106" s="82" t="str">
        <f aca="false">P18!$G96</f>
        <v>NT</v>
      </c>
      <c r="V106" s="82" t="str">
        <f aca="false">P19!$G96</f>
        <v>NT</v>
      </c>
      <c r="W106" s="82" t="str">
        <f aca="false">P20!$G96</f>
        <v>NT</v>
      </c>
      <c r="X106" s="82" t="str">
        <f aca="false">P21!$G96</f>
        <v>NT</v>
      </c>
      <c r="Y106" s="82" t="str">
        <f aca="false">P22!$G96</f>
        <v>NT</v>
      </c>
      <c r="Z106" s="82" t="str">
        <f aca="false">P23!$G96</f>
        <v>NT</v>
      </c>
      <c r="AA106" s="82" t="str">
        <f aca="false">P24!$G96</f>
        <v>NT</v>
      </c>
      <c r="AB106" s="82" t="str">
        <f aca="false">P25!$G96</f>
        <v>NT</v>
      </c>
      <c r="AC106" s="82" t="str">
        <f aca="false">P26!$G96</f>
        <v>NT</v>
      </c>
      <c r="AD106" s="82" t="str">
        <f aca="false">P27!$G96</f>
        <v>NT</v>
      </c>
      <c r="AE106" s="82" t="str">
        <f aca="false">P28!$G96</f>
        <v>NT</v>
      </c>
      <c r="AF106" s="82" t="str">
        <f aca="false">P29!$G96</f>
        <v>NT</v>
      </c>
      <c r="AG106" s="82" t="str">
        <f aca="false">P30!$G96</f>
        <v>NT</v>
      </c>
      <c r="AH106" s="83" t="n">
        <f aca="false">COUNTIF(D106:AG106,"C")</f>
        <v>0</v>
      </c>
      <c r="AI106" s="83" t="n">
        <f aca="false">COUNTIF(D106:AG106,"NC")</f>
        <v>0</v>
      </c>
      <c r="AJ106" s="83" t="n">
        <f aca="false">COUNTIF(D106:AG106,"NA")</f>
        <v>0</v>
      </c>
      <c r="AK106" s="83" t="n">
        <f aca="false">COUNTIF(D106:AG106,"NT")</f>
        <v>30</v>
      </c>
      <c r="AL106" s="82" t="str">
        <f aca="false">IF(AI106&gt;0,"NC",IF(AH106&gt;0,"C",IF(AK106&gt;0,"NT","NA")))</f>
        <v>NT</v>
      </c>
      <c r="AM106" s="81" t="n">
        <v>12</v>
      </c>
      <c r="AN106" s="82" t="str">
        <f aca="false">'Critères (modèle)'!$B96</f>
        <v>12.10</v>
      </c>
      <c r="AO106" s="82" t="str">
        <f aca="false">'Critères (modèle)'!$A87</f>
        <v>NAVIGATION</v>
      </c>
      <c r="AP106" s="82" t="str">
        <f aca="false">P01!$H96</f>
        <v>N</v>
      </c>
      <c r="AQ106" s="82" t="str">
        <f aca="false">P02!$H96</f>
        <v>N</v>
      </c>
      <c r="AR106" s="82" t="str">
        <f aca="false">P03!$H96</f>
        <v>N</v>
      </c>
      <c r="AS106" s="82" t="str">
        <f aca="false">P04!$H96</f>
        <v>N</v>
      </c>
      <c r="AT106" s="82" t="str">
        <f aca="false">P05!$H96</f>
        <v>N</v>
      </c>
      <c r="AU106" s="82" t="str">
        <f aca="false">P06!$H96</f>
        <v>N</v>
      </c>
      <c r="AV106" s="82" t="str">
        <f aca="false">P07!$H96</f>
        <v>N</v>
      </c>
      <c r="AW106" s="82" t="str">
        <f aca="false">P08!$H96</f>
        <v>N</v>
      </c>
      <c r="AX106" s="82" t="str">
        <f aca="false">P09!$H96</f>
        <v>N</v>
      </c>
      <c r="AY106" s="82" t="str">
        <f aca="false">P10!$H96</f>
        <v>N</v>
      </c>
      <c r="AZ106" s="82" t="str">
        <f aca="false">P11!$H96</f>
        <v>N</v>
      </c>
      <c r="BA106" s="82" t="str">
        <f aca="false">P12!$H96</f>
        <v>N</v>
      </c>
      <c r="BB106" s="82" t="str">
        <f aca="false">P13!$H96</f>
        <v>N</v>
      </c>
      <c r="BC106" s="82" t="str">
        <f aca="false">P14!$H96</f>
        <v>N</v>
      </c>
      <c r="BD106" s="82" t="str">
        <f aca="false">P15!$H96</f>
        <v>N</v>
      </c>
      <c r="BE106" s="82" t="str">
        <f aca="false">P16!$H96</f>
        <v>N</v>
      </c>
      <c r="BF106" s="82" t="str">
        <f aca="false">P17!$H96</f>
        <v>N</v>
      </c>
      <c r="BG106" s="82" t="str">
        <f aca="false">P18!$H96</f>
        <v>N</v>
      </c>
      <c r="BH106" s="82" t="str">
        <f aca="false">P19!$H96</f>
        <v>N</v>
      </c>
      <c r="BI106" s="82" t="str">
        <f aca="false">P20!$H96</f>
        <v>N</v>
      </c>
      <c r="BJ106" s="82" t="str">
        <f aca="false">P21!$H96</f>
        <v>N</v>
      </c>
      <c r="BK106" s="82" t="str">
        <f aca="false">P22!$H96</f>
        <v>N</v>
      </c>
      <c r="BL106" s="82" t="str">
        <f aca="false">P23!$H96</f>
        <v>N</v>
      </c>
      <c r="BM106" s="82" t="str">
        <f aca="false">P24!$H96</f>
        <v>N</v>
      </c>
      <c r="BN106" s="82" t="str">
        <f aca="false">P25!$H96</f>
        <v>N</v>
      </c>
      <c r="BO106" s="82" t="str">
        <f aca="false">P26!$H96</f>
        <v>N</v>
      </c>
      <c r="BP106" s="82" t="str">
        <f aca="false">P27!$H96</f>
        <v>N</v>
      </c>
      <c r="BQ106" s="82" t="str">
        <f aca="false">P28!$H96</f>
        <v>N</v>
      </c>
      <c r="BR106" s="82" t="str">
        <f aca="false">P29!$H96</f>
        <v>N</v>
      </c>
      <c r="BS106" s="82" t="str">
        <f aca="false">P30!$H96</f>
        <v>N</v>
      </c>
      <c r="BT106" s="77" t="n">
        <f aca="false">COUNTIF(AP106:BS106,"D")</f>
        <v>0</v>
      </c>
    </row>
    <row r="107" customFormat="false" ht="13" hidden="false" customHeight="false" outlineLevel="0" collapsed="false">
      <c r="A107" s="81" t="n">
        <v>12</v>
      </c>
      <c r="B107" s="82" t="str">
        <f aca="false">'Critères (modèle)'!$B97</f>
        <v>12.11</v>
      </c>
      <c r="C107" s="82" t="str">
        <f aca="false">'Critères (modèle)'!$A87</f>
        <v>NAVIGATION</v>
      </c>
      <c r="D107" s="82" t="str">
        <f aca="false">P01!$G97</f>
        <v>NT</v>
      </c>
      <c r="E107" s="82" t="str">
        <f aca="false">P02!$G97</f>
        <v>NT</v>
      </c>
      <c r="F107" s="82" t="str">
        <f aca="false">P03!$G97</f>
        <v>NT</v>
      </c>
      <c r="G107" s="82" t="str">
        <f aca="false">P04!$G97</f>
        <v>NT</v>
      </c>
      <c r="H107" s="82" t="str">
        <f aca="false">P05!$G97</f>
        <v>NT</v>
      </c>
      <c r="I107" s="82" t="str">
        <f aca="false">P06!$G97</f>
        <v>NT</v>
      </c>
      <c r="J107" s="82" t="str">
        <f aca="false">P07!$G97</f>
        <v>NT</v>
      </c>
      <c r="K107" s="82" t="str">
        <f aca="false">P08!$G97</f>
        <v>NT</v>
      </c>
      <c r="L107" s="82" t="str">
        <f aca="false">P09!$G97</f>
        <v>NT</v>
      </c>
      <c r="M107" s="82" t="str">
        <f aca="false">P10!$G97</f>
        <v>NT</v>
      </c>
      <c r="N107" s="82" t="str">
        <f aca="false">P11!$G97</f>
        <v>NT</v>
      </c>
      <c r="O107" s="82" t="str">
        <f aca="false">P12!$G97</f>
        <v>NT</v>
      </c>
      <c r="P107" s="82" t="str">
        <f aca="false">P13!$G97</f>
        <v>NT</v>
      </c>
      <c r="Q107" s="82" t="str">
        <f aca="false">P14!$G97</f>
        <v>NT</v>
      </c>
      <c r="R107" s="82" t="str">
        <f aca="false">P15!$G97</f>
        <v>NT</v>
      </c>
      <c r="S107" s="82" t="str">
        <f aca="false">P16!$G97</f>
        <v>NT</v>
      </c>
      <c r="T107" s="82" t="str">
        <f aca="false">P17!$G97</f>
        <v>NT</v>
      </c>
      <c r="U107" s="82" t="str">
        <f aca="false">P18!$G97</f>
        <v>NT</v>
      </c>
      <c r="V107" s="82" t="str">
        <f aca="false">P19!$G97</f>
        <v>NT</v>
      </c>
      <c r="W107" s="82" t="str">
        <f aca="false">P20!$G97</f>
        <v>NT</v>
      </c>
      <c r="X107" s="82" t="str">
        <f aca="false">P21!$G97</f>
        <v>NT</v>
      </c>
      <c r="Y107" s="82" t="str">
        <f aca="false">P22!$G97</f>
        <v>NT</v>
      </c>
      <c r="Z107" s="82" t="str">
        <f aca="false">P23!$G97</f>
        <v>NT</v>
      </c>
      <c r="AA107" s="82" t="str">
        <f aca="false">P24!$G97</f>
        <v>NT</v>
      </c>
      <c r="AB107" s="82" t="str">
        <f aca="false">P25!$G97</f>
        <v>NT</v>
      </c>
      <c r="AC107" s="82" t="str">
        <f aca="false">P26!$G97</f>
        <v>NT</v>
      </c>
      <c r="AD107" s="82" t="str">
        <f aca="false">P27!$G97</f>
        <v>NT</v>
      </c>
      <c r="AE107" s="82" t="str">
        <f aca="false">P28!$G97</f>
        <v>NT</v>
      </c>
      <c r="AF107" s="82" t="str">
        <f aca="false">P29!$G97</f>
        <v>NT</v>
      </c>
      <c r="AG107" s="82" t="str">
        <f aca="false">P30!$G97</f>
        <v>NT</v>
      </c>
      <c r="AH107" s="83" t="n">
        <f aca="false">COUNTIF(D107:AG107,"C")</f>
        <v>0</v>
      </c>
      <c r="AI107" s="83" t="n">
        <f aca="false">COUNTIF(D107:AG107,"NC")</f>
        <v>0</v>
      </c>
      <c r="AJ107" s="83" t="n">
        <f aca="false">COUNTIF(D107:AG107,"NA")</f>
        <v>0</v>
      </c>
      <c r="AK107" s="83" t="n">
        <f aca="false">COUNTIF(D107:AG107,"NT")</f>
        <v>30</v>
      </c>
      <c r="AL107" s="82" t="str">
        <f aca="false">IF(AI107&gt;0,"NC",IF(AH107&gt;0,"C",IF(AK107&gt;0,"NT","NA")))</f>
        <v>NT</v>
      </c>
      <c r="AM107" s="81" t="n">
        <v>12</v>
      </c>
      <c r="AN107" s="82" t="str">
        <f aca="false">'Critères (modèle)'!$B97</f>
        <v>12.11</v>
      </c>
      <c r="AO107" s="82" t="str">
        <f aca="false">'Critères (modèle)'!$A87</f>
        <v>NAVIGATION</v>
      </c>
      <c r="AP107" s="82" t="str">
        <f aca="false">P01!$H97</f>
        <v>N</v>
      </c>
      <c r="AQ107" s="82" t="str">
        <f aca="false">P02!$H97</f>
        <v>N</v>
      </c>
      <c r="AR107" s="82" t="str">
        <f aca="false">P03!$H97</f>
        <v>N</v>
      </c>
      <c r="AS107" s="82" t="str">
        <f aca="false">P04!$H97</f>
        <v>N</v>
      </c>
      <c r="AT107" s="82" t="str">
        <f aca="false">P05!$H97</f>
        <v>N</v>
      </c>
      <c r="AU107" s="82" t="str">
        <f aca="false">P06!$H97</f>
        <v>N</v>
      </c>
      <c r="AV107" s="82" t="str">
        <f aca="false">P07!$H97</f>
        <v>N</v>
      </c>
      <c r="AW107" s="82" t="str">
        <f aca="false">P08!$H97</f>
        <v>N</v>
      </c>
      <c r="AX107" s="82" t="str">
        <f aca="false">P09!$H97</f>
        <v>N</v>
      </c>
      <c r="AY107" s="82" t="str">
        <f aca="false">P10!$H97</f>
        <v>N</v>
      </c>
      <c r="AZ107" s="82" t="str">
        <f aca="false">P11!$H97</f>
        <v>N</v>
      </c>
      <c r="BA107" s="82" t="str">
        <f aca="false">P12!$H97</f>
        <v>N</v>
      </c>
      <c r="BB107" s="82" t="str">
        <f aca="false">P13!$H97</f>
        <v>N</v>
      </c>
      <c r="BC107" s="82" t="str">
        <f aca="false">P14!$H97</f>
        <v>N</v>
      </c>
      <c r="BD107" s="82" t="str">
        <f aca="false">P15!$H97</f>
        <v>N</v>
      </c>
      <c r="BE107" s="82" t="str">
        <f aca="false">P16!$H97</f>
        <v>N</v>
      </c>
      <c r="BF107" s="82" t="str">
        <f aca="false">P17!$H97</f>
        <v>N</v>
      </c>
      <c r="BG107" s="82" t="str">
        <f aca="false">P18!$H97</f>
        <v>N</v>
      </c>
      <c r="BH107" s="82" t="str">
        <f aca="false">P19!$H97</f>
        <v>N</v>
      </c>
      <c r="BI107" s="82" t="str">
        <f aca="false">P20!$H97</f>
        <v>N</v>
      </c>
      <c r="BJ107" s="82" t="str">
        <f aca="false">P21!$H97</f>
        <v>N</v>
      </c>
      <c r="BK107" s="82" t="str">
        <f aca="false">P22!$H97</f>
        <v>N</v>
      </c>
      <c r="BL107" s="82" t="str">
        <f aca="false">P23!$H97</f>
        <v>N</v>
      </c>
      <c r="BM107" s="82" t="str">
        <f aca="false">P24!$H97</f>
        <v>N</v>
      </c>
      <c r="BN107" s="82" t="str">
        <f aca="false">P25!$H97</f>
        <v>N</v>
      </c>
      <c r="BO107" s="82" t="str">
        <f aca="false">P26!$H97</f>
        <v>N</v>
      </c>
      <c r="BP107" s="82" t="str">
        <f aca="false">P27!$H97</f>
        <v>N</v>
      </c>
      <c r="BQ107" s="82" t="str">
        <f aca="false">P28!$H97</f>
        <v>N</v>
      </c>
      <c r="BR107" s="82" t="str">
        <f aca="false">P29!$H97</f>
        <v>N</v>
      </c>
      <c r="BS107" s="82" t="str">
        <f aca="false">P30!$H97</f>
        <v>N</v>
      </c>
      <c r="BT107" s="77" t="n">
        <f aca="false">COUNTIF(AP107:BS107,"D")</f>
        <v>0</v>
      </c>
    </row>
    <row r="108" customFormat="false" ht="13" hidden="false" customHeight="false" outlineLevel="0" collapsed="false">
      <c r="A108" s="84"/>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6" t="n">
        <f aca="false">SUM(AH97:AH107)</f>
        <v>0</v>
      </c>
      <c r="AI108" s="86" t="n">
        <f aca="false">SUM(AI97:AI107)</f>
        <v>0</v>
      </c>
      <c r="AJ108" s="86" t="n">
        <f aca="false">SUM(AJ97:AJ107)</f>
        <v>0</v>
      </c>
      <c r="AK108" s="86" t="n">
        <f aca="false">SUM(AK97:AK107)</f>
        <v>330</v>
      </c>
      <c r="AL108" s="82"/>
      <c r="AM108" s="84"/>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6" t="n">
        <f aca="false">SUM(BT97:BT107)</f>
        <v>0</v>
      </c>
    </row>
    <row r="109" customFormat="false" ht="13" hidden="false" customHeight="false" outlineLevel="0" collapsed="false">
      <c r="A109" s="81" t="n">
        <v>13</v>
      </c>
      <c r="B109" s="82" t="str">
        <f aca="false">'Critères (modèle)'!$B98</f>
        <v>13.1</v>
      </c>
      <c r="C109" s="82" t="str">
        <f aca="false">'Critères (modèle)'!$A98</f>
        <v>CONSULTATION</v>
      </c>
      <c r="D109" s="82" t="str">
        <f aca="false">P01!$G98</f>
        <v>NT</v>
      </c>
      <c r="E109" s="82" t="str">
        <f aca="false">P02!$G98</f>
        <v>NT</v>
      </c>
      <c r="F109" s="82" t="str">
        <f aca="false">P03!$G98</f>
        <v>NT</v>
      </c>
      <c r="G109" s="82" t="str">
        <f aca="false">P04!$G98</f>
        <v>NT</v>
      </c>
      <c r="H109" s="82" t="str">
        <f aca="false">P05!$G98</f>
        <v>NT</v>
      </c>
      <c r="I109" s="82" t="str">
        <f aca="false">P06!$G98</f>
        <v>NT</v>
      </c>
      <c r="J109" s="82" t="str">
        <f aca="false">P07!$G98</f>
        <v>NT</v>
      </c>
      <c r="K109" s="82" t="str">
        <f aca="false">P08!$G98</f>
        <v>NT</v>
      </c>
      <c r="L109" s="82" t="str">
        <f aca="false">P09!$G98</f>
        <v>NT</v>
      </c>
      <c r="M109" s="82" t="str">
        <f aca="false">P10!$G98</f>
        <v>NT</v>
      </c>
      <c r="N109" s="82" t="str">
        <f aca="false">P11!$G98</f>
        <v>NT</v>
      </c>
      <c r="O109" s="82" t="str">
        <f aca="false">P12!$G98</f>
        <v>NT</v>
      </c>
      <c r="P109" s="82" t="str">
        <f aca="false">P13!$G98</f>
        <v>NT</v>
      </c>
      <c r="Q109" s="82" t="str">
        <f aca="false">P14!$G98</f>
        <v>NT</v>
      </c>
      <c r="R109" s="82" t="str">
        <f aca="false">P15!$G98</f>
        <v>NT</v>
      </c>
      <c r="S109" s="82" t="str">
        <f aca="false">P16!$G98</f>
        <v>NT</v>
      </c>
      <c r="T109" s="82" t="str">
        <f aca="false">P17!$G98</f>
        <v>NT</v>
      </c>
      <c r="U109" s="82" t="str">
        <f aca="false">P18!$G98</f>
        <v>NT</v>
      </c>
      <c r="V109" s="82" t="str">
        <f aca="false">P19!$G98</f>
        <v>NT</v>
      </c>
      <c r="W109" s="82" t="str">
        <f aca="false">P20!$G98</f>
        <v>NT</v>
      </c>
      <c r="X109" s="82" t="str">
        <f aca="false">P21!$G98</f>
        <v>NT</v>
      </c>
      <c r="Y109" s="82" t="str">
        <f aca="false">P22!$G98</f>
        <v>NT</v>
      </c>
      <c r="Z109" s="82" t="str">
        <f aca="false">P23!$G98</f>
        <v>NT</v>
      </c>
      <c r="AA109" s="82" t="str">
        <f aca="false">P24!$G98</f>
        <v>NT</v>
      </c>
      <c r="AB109" s="82" t="str">
        <f aca="false">P25!$G98</f>
        <v>NT</v>
      </c>
      <c r="AC109" s="82" t="str">
        <f aca="false">P26!$G98</f>
        <v>NT</v>
      </c>
      <c r="AD109" s="82" t="str">
        <f aca="false">P27!$G98</f>
        <v>NT</v>
      </c>
      <c r="AE109" s="82" t="str">
        <f aca="false">P28!$G98</f>
        <v>NT</v>
      </c>
      <c r="AF109" s="82" t="str">
        <f aca="false">P29!$G98</f>
        <v>NT</v>
      </c>
      <c r="AG109" s="82" t="str">
        <f aca="false">P30!$G98</f>
        <v>NT</v>
      </c>
      <c r="AH109" s="83" t="n">
        <f aca="false">COUNTIF(D109:AG109,"C")</f>
        <v>0</v>
      </c>
      <c r="AI109" s="83" t="n">
        <f aca="false">COUNTIF(D109:AG109,"NC")</f>
        <v>0</v>
      </c>
      <c r="AJ109" s="83" t="n">
        <f aca="false">COUNTIF(D109:AG109,"NA")</f>
        <v>0</v>
      </c>
      <c r="AK109" s="83" t="n">
        <f aca="false">COUNTIF(D109:AG109,"NT")</f>
        <v>30</v>
      </c>
      <c r="AL109" s="82" t="str">
        <f aca="false">IF(AI109&gt;0,"NC",IF(AH109&gt;0,"C",IF(AK109&gt;0,"NT","NA")))</f>
        <v>NT</v>
      </c>
      <c r="AM109" s="81" t="n">
        <v>13</v>
      </c>
      <c r="AN109" s="82" t="str">
        <f aca="false">'Critères (modèle)'!$B98</f>
        <v>13.1</v>
      </c>
      <c r="AO109" s="82" t="str">
        <f aca="false">'Critères (modèle)'!$A98</f>
        <v>CONSULTATION</v>
      </c>
      <c r="AP109" s="82" t="str">
        <f aca="false">P01!$H98</f>
        <v>N</v>
      </c>
      <c r="AQ109" s="82" t="str">
        <f aca="false">P02!$H98</f>
        <v>N</v>
      </c>
      <c r="AR109" s="82" t="str">
        <f aca="false">P03!$H98</f>
        <v>N</v>
      </c>
      <c r="AS109" s="82" t="str">
        <f aca="false">P04!$H98</f>
        <v>N</v>
      </c>
      <c r="AT109" s="82" t="str">
        <f aca="false">P05!$H98</f>
        <v>N</v>
      </c>
      <c r="AU109" s="82" t="str">
        <f aca="false">P06!$H98</f>
        <v>N</v>
      </c>
      <c r="AV109" s="82" t="str">
        <f aca="false">P07!$H98</f>
        <v>N</v>
      </c>
      <c r="AW109" s="82" t="str">
        <f aca="false">P08!$H98</f>
        <v>N</v>
      </c>
      <c r="AX109" s="82" t="str">
        <f aca="false">P09!$H98</f>
        <v>N</v>
      </c>
      <c r="AY109" s="82" t="str">
        <f aca="false">P10!$H98</f>
        <v>N</v>
      </c>
      <c r="AZ109" s="82" t="str">
        <f aca="false">P11!$H98</f>
        <v>N</v>
      </c>
      <c r="BA109" s="82" t="str">
        <f aca="false">P12!$H98</f>
        <v>N</v>
      </c>
      <c r="BB109" s="82" t="str">
        <f aca="false">P13!$H98</f>
        <v>N</v>
      </c>
      <c r="BC109" s="82" t="str">
        <f aca="false">P14!$H98</f>
        <v>N</v>
      </c>
      <c r="BD109" s="82" t="str">
        <f aca="false">P15!$H98</f>
        <v>N</v>
      </c>
      <c r="BE109" s="82" t="str">
        <f aca="false">P16!$H98</f>
        <v>N</v>
      </c>
      <c r="BF109" s="82" t="str">
        <f aca="false">P17!$H98</f>
        <v>N</v>
      </c>
      <c r="BG109" s="82" t="str">
        <f aca="false">P18!$H98</f>
        <v>N</v>
      </c>
      <c r="BH109" s="82" t="str">
        <f aca="false">P19!$H98</f>
        <v>N</v>
      </c>
      <c r="BI109" s="82" t="str">
        <f aca="false">P20!$H98</f>
        <v>N</v>
      </c>
      <c r="BJ109" s="82" t="str">
        <f aca="false">P21!$H98</f>
        <v>N</v>
      </c>
      <c r="BK109" s="82" t="str">
        <f aca="false">P22!$H98</f>
        <v>N</v>
      </c>
      <c r="BL109" s="82" t="str">
        <f aca="false">P23!$H98</f>
        <v>N</v>
      </c>
      <c r="BM109" s="82" t="str">
        <f aca="false">P24!$H98</f>
        <v>N</v>
      </c>
      <c r="BN109" s="82" t="str">
        <f aca="false">P25!$H98</f>
        <v>N</v>
      </c>
      <c r="BO109" s="82" t="str">
        <f aca="false">P26!$H98</f>
        <v>N</v>
      </c>
      <c r="BP109" s="82" t="str">
        <f aca="false">P27!$H98</f>
        <v>N</v>
      </c>
      <c r="BQ109" s="82" t="str">
        <f aca="false">P28!$H98</f>
        <v>N</v>
      </c>
      <c r="BR109" s="82" t="str">
        <f aca="false">P29!$H98</f>
        <v>N</v>
      </c>
      <c r="BS109" s="82" t="str">
        <f aca="false">P30!$H98</f>
        <v>N</v>
      </c>
      <c r="BT109" s="77" t="n">
        <f aca="false">COUNTIF(AP109:BS109,"D")</f>
        <v>0</v>
      </c>
    </row>
    <row r="110" customFormat="false" ht="13" hidden="false" customHeight="false" outlineLevel="0" collapsed="false">
      <c r="A110" s="81" t="n">
        <v>13</v>
      </c>
      <c r="B110" s="82" t="str">
        <f aca="false">'Critères (modèle)'!$B99</f>
        <v>13.2</v>
      </c>
      <c r="C110" s="82" t="str">
        <f aca="false">'Critères (modèle)'!$A98</f>
        <v>CONSULTATION</v>
      </c>
      <c r="D110" s="82" t="str">
        <f aca="false">P01!$G99</f>
        <v>NT</v>
      </c>
      <c r="E110" s="82" t="str">
        <f aca="false">P02!$G99</f>
        <v>NT</v>
      </c>
      <c r="F110" s="82" t="str">
        <f aca="false">P03!$G99</f>
        <v>NT</v>
      </c>
      <c r="G110" s="82" t="str">
        <f aca="false">P04!$G99</f>
        <v>NT</v>
      </c>
      <c r="H110" s="82" t="str">
        <f aca="false">P05!$G99</f>
        <v>NT</v>
      </c>
      <c r="I110" s="82" t="str">
        <f aca="false">P06!$G99</f>
        <v>NT</v>
      </c>
      <c r="J110" s="82" t="str">
        <f aca="false">P07!$G99</f>
        <v>NT</v>
      </c>
      <c r="K110" s="82" t="str">
        <f aca="false">P08!$G99</f>
        <v>NT</v>
      </c>
      <c r="L110" s="82" t="str">
        <f aca="false">P09!$G99</f>
        <v>NT</v>
      </c>
      <c r="M110" s="82" t="str">
        <f aca="false">P10!$G99</f>
        <v>NT</v>
      </c>
      <c r="N110" s="82" t="str">
        <f aca="false">P11!$G99</f>
        <v>NT</v>
      </c>
      <c r="O110" s="82" t="str">
        <f aca="false">P12!$G99</f>
        <v>NT</v>
      </c>
      <c r="P110" s="82" t="str">
        <f aca="false">P13!$G99</f>
        <v>NT</v>
      </c>
      <c r="Q110" s="82" t="str">
        <f aca="false">P14!$G99</f>
        <v>NT</v>
      </c>
      <c r="R110" s="82" t="str">
        <f aca="false">P15!$G99</f>
        <v>NT</v>
      </c>
      <c r="S110" s="82" t="str">
        <f aca="false">P16!$G99</f>
        <v>NT</v>
      </c>
      <c r="T110" s="82" t="str">
        <f aca="false">P17!$G99</f>
        <v>NT</v>
      </c>
      <c r="U110" s="82" t="str">
        <f aca="false">P18!$G99</f>
        <v>NT</v>
      </c>
      <c r="V110" s="82" t="str">
        <f aca="false">P19!$G99</f>
        <v>NT</v>
      </c>
      <c r="W110" s="82" t="str">
        <f aca="false">P20!$G99</f>
        <v>NT</v>
      </c>
      <c r="X110" s="82" t="str">
        <f aca="false">P21!$G99</f>
        <v>NT</v>
      </c>
      <c r="Y110" s="82" t="str">
        <f aca="false">P22!$G99</f>
        <v>NT</v>
      </c>
      <c r="Z110" s="82" t="str">
        <f aca="false">P23!$G99</f>
        <v>NT</v>
      </c>
      <c r="AA110" s="82" t="str">
        <f aca="false">P24!$G99</f>
        <v>NT</v>
      </c>
      <c r="AB110" s="82" t="str">
        <f aca="false">P25!$G99</f>
        <v>NT</v>
      </c>
      <c r="AC110" s="82" t="str">
        <f aca="false">P26!$G99</f>
        <v>NT</v>
      </c>
      <c r="AD110" s="82" t="str">
        <f aca="false">P27!$G99</f>
        <v>NT</v>
      </c>
      <c r="AE110" s="82" t="str">
        <f aca="false">P28!$G99</f>
        <v>NT</v>
      </c>
      <c r="AF110" s="82" t="str">
        <f aca="false">P29!$G99</f>
        <v>NT</v>
      </c>
      <c r="AG110" s="82" t="str">
        <f aca="false">P30!$G99</f>
        <v>NT</v>
      </c>
      <c r="AH110" s="83" t="n">
        <f aca="false">COUNTIF(D110:AG110,"C")</f>
        <v>0</v>
      </c>
      <c r="AI110" s="83" t="n">
        <f aca="false">COUNTIF(D110:AG110,"NC")</f>
        <v>0</v>
      </c>
      <c r="AJ110" s="83" t="n">
        <f aca="false">COUNTIF(D110:AG110,"NA")</f>
        <v>0</v>
      </c>
      <c r="AK110" s="83" t="n">
        <f aca="false">COUNTIF(D110:AG110,"NT")</f>
        <v>30</v>
      </c>
      <c r="AL110" s="82" t="str">
        <f aca="false">IF(AI110&gt;0,"NC",IF(AH110&gt;0,"C",IF(AK110&gt;0,"NT","NA")))</f>
        <v>NT</v>
      </c>
      <c r="AM110" s="81" t="n">
        <v>13</v>
      </c>
      <c r="AN110" s="82" t="str">
        <f aca="false">'Critères (modèle)'!$B99</f>
        <v>13.2</v>
      </c>
      <c r="AO110" s="82" t="str">
        <f aca="false">'Critères (modèle)'!$A98</f>
        <v>CONSULTATION</v>
      </c>
      <c r="AP110" s="82" t="str">
        <f aca="false">P01!$H99</f>
        <v>N</v>
      </c>
      <c r="AQ110" s="82" t="str">
        <f aca="false">P02!$H99</f>
        <v>N</v>
      </c>
      <c r="AR110" s="82" t="str">
        <f aca="false">P03!$H99</f>
        <v>N</v>
      </c>
      <c r="AS110" s="82" t="str">
        <f aca="false">P04!$H99</f>
        <v>N</v>
      </c>
      <c r="AT110" s="82" t="str">
        <f aca="false">P05!$H99</f>
        <v>N</v>
      </c>
      <c r="AU110" s="82" t="str">
        <f aca="false">P06!$H99</f>
        <v>N</v>
      </c>
      <c r="AV110" s="82" t="str">
        <f aca="false">P07!$H99</f>
        <v>N</v>
      </c>
      <c r="AW110" s="82" t="str">
        <f aca="false">P08!$H99</f>
        <v>N</v>
      </c>
      <c r="AX110" s="82" t="str">
        <f aca="false">P09!$H99</f>
        <v>N</v>
      </c>
      <c r="AY110" s="82" t="str">
        <f aca="false">P10!$H99</f>
        <v>N</v>
      </c>
      <c r="AZ110" s="82" t="str">
        <f aca="false">P11!$H99</f>
        <v>N</v>
      </c>
      <c r="BA110" s="82" t="str">
        <f aca="false">P12!$H99</f>
        <v>N</v>
      </c>
      <c r="BB110" s="82" t="str">
        <f aca="false">P13!$H99</f>
        <v>N</v>
      </c>
      <c r="BC110" s="82" t="str">
        <f aca="false">P14!$H99</f>
        <v>N</v>
      </c>
      <c r="BD110" s="82" t="str">
        <f aca="false">P15!$H99</f>
        <v>N</v>
      </c>
      <c r="BE110" s="82" t="str">
        <f aca="false">P16!$H99</f>
        <v>N</v>
      </c>
      <c r="BF110" s="82" t="str">
        <f aca="false">P17!$H99</f>
        <v>N</v>
      </c>
      <c r="BG110" s="82" t="str">
        <f aca="false">P18!$H99</f>
        <v>N</v>
      </c>
      <c r="BH110" s="82" t="str">
        <f aca="false">P19!$H99</f>
        <v>N</v>
      </c>
      <c r="BI110" s="82" t="str">
        <f aca="false">P20!$H99</f>
        <v>N</v>
      </c>
      <c r="BJ110" s="82" t="str">
        <f aca="false">P21!$H99</f>
        <v>N</v>
      </c>
      <c r="BK110" s="82" t="str">
        <f aca="false">P22!$H99</f>
        <v>N</v>
      </c>
      <c r="BL110" s="82" t="str">
        <f aca="false">P23!$H99</f>
        <v>N</v>
      </c>
      <c r="BM110" s="82" t="str">
        <f aca="false">P24!$H99</f>
        <v>N</v>
      </c>
      <c r="BN110" s="82" t="str">
        <f aca="false">P25!$H99</f>
        <v>N</v>
      </c>
      <c r="BO110" s="82" t="str">
        <f aca="false">P26!$H99</f>
        <v>N</v>
      </c>
      <c r="BP110" s="82" t="str">
        <f aca="false">P27!$H99</f>
        <v>N</v>
      </c>
      <c r="BQ110" s="82" t="str">
        <f aca="false">P28!$H99</f>
        <v>N</v>
      </c>
      <c r="BR110" s="82" t="str">
        <f aca="false">P29!$H99</f>
        <v>N</v>
      </c>
      <c r="BS110" s="82" t="str">
        <f aca="false">P30!$H99</f>
        <v>N</v>
      </c>
      <c r="BT110" s="77" t="n">
        <f aca="false">COUNTIF(AP110:BS110,"D")</f>
        <v>0</v>
      </c>
    </row>
    <row r="111" customFormat="false" ht="13" hidden="false" customHeight="false" outlineLevel="0" collapsed="false">
      <c r="A111" s="81" t="n">
        <v>13</v>
      </c>
      <c r="B111" s="82" t="str">
        <f aca="false">'Critères (modèle)'!$B100</f>
        <v>13.3</v>
      </c>
      <c r="C111" s="82" t="str">
        <f aca="false">'Critères (modèle)'!$A98</f>
        <v>CONSULTATION</v>
      </c>
      <c r="D111" s="82" t="str">
        <f aca="false">P01!$G100</f>
        <v>NT</v>
      </c>
      <c r="E111" s="82" t="str">
        <f aca="false">P02!$G100</f>
        <v>NT</v>
      </c>
      <c r="F111" s="82" t="str">
        <f aca="false">P03!$G100</f>
        <v>NT</v>
      </c>
      <c r="G111" s="82" t="str">
        <f aca="false">P04!$G100</f>
        <v>NT</v>
      </c>
      <c r="H111" s="82" t="str">
        <f aca="false">P05!$G100</f>
        <v>NT</v>
      </c>
      <c r="I111" s="82" t="str">
        <f aca="false">P06!$G100</f>
        <v>NT</v>
      </c>
      <c r="J111" s="82" t="str">
        <f aca="false">P07!$G100</f>
        <v>NT</v>
      </c>
      <c r="K111" s="82" t="str">
        <f aca="false">P08!$G100</f>
        <v>NT</v>
      </c>
      <c r="L111" s="82" t="str">
        <f aca="false">P09!$G100</f>
        <v>NT</v>
      </c>
      <c r="M111" s="82" t="str">
        <f aca="false">P10!$G100</f>
        <v>NT</v>
      </c>
      <c r="N111" s="82" t="str">
        <f aca="false">P11!$G100</f>
        <v>NT</v>
      </c>
      <c r="O111" s="82" t="str">
        <f aca="false">P12!$G100</f>
        <v>NT</v>
      </c>
      <c r="P111" s="82" t="str">
        <f aca="false">P13!$G100</f>
        <v>NT</v>
      </c>
      <c r="Q111" s="82" t="str">
        <f aca="false">P14!$G100</f>
        <v>NT</v>
      </c>
      <c r="R111" s="82" t="str">
        <f aca="false">P15!$G100</f>
        <v>NT</v>
      </c>
      <c r="S111" s="82" t="str">
        <f aca="false">P16!$G100</f>
        <v>NT</v>
      </c>
      <c r="T111" s="82" t="str">
        <f aca="false">P17!$G100</f>
        <v>NT</v>
      </c>
      <c r="U111" s="82" t="str">
        <f aca="false">P18!$G100</f>
        <v>NT</v>
      </c>
      <c r="V111" s="82" t="str">
        <f aca="false">P19!$G100</f>
        <v>NT</v>
      </c>
      <c r="W111" s="82" t="str">
        <f aca="false">P20!$G100</f>
        <v>NT</v>
      </c>
      <c r="X111" s="82" t="str">
        <f aca="false">P21!$G100</f>
        <v>NT</v>
      </c>
      <c r="Y111" s="82" t="str">
        <f aca="false">P22!$G100</f>
        <v>NT</v>
      </c>
      <c r="Z111" s="82" t="str">
        <f aca="false">P23!$G100</f>
        <v>NT</v>
      </c>
      <c r="AA111" s="82" t="str">
        <f aca="false">P24!$G100</f>
        <v>NT</v>
      </c>
      <c r="AB111" s="82" t="str">
        <f aca="false">P25!$G100</f>
        <v>NT</v>
      </c>
      <c r="AC111" s="82" t="str">
        <f aca="false">P26!$G100</f>
        <v>NT</v>
      </c>
      <c r="AD111" s="82" t="str">
        <f aca="false">P27!$G100</f>
        <v>NT</v>
      </c>
      <c r="AE111" s="82" t="str">
        <f aca="false">P28!$G100</f>
        <v>NT</v>
      </c>
      <c r="AF111" s="82" t="str">
        <f aca="false">P29!$G100</f>
        <v>NT</v>
      </c>
      <c r="AG111" s="82" t="str">
        <f aca="false">P30!$G100</f>
        <v>NT</v>
      </c>
      <c r="AH111" s="83" t="n">
        <f aca="false">COUNTIF(D111:AG111,"C")</f>
        <v>0</v>
      </c>
      <c r="AI111" s="83" t="n">
        <f aca="false">COUNTIF(D111:AG111,"NC")</f>
        <v>0</v>
      </c>
      <c r="AJ111" s="83" t="n">
        <f aca="false">COUNTIF(D111:AG111,"NA")</f>
        <v>0</v>
      </c>
      <c r="AK111" s="83" t="n">
        <f aca="false">COUNTIF(D111:AG111,"NT")</f>
        <v>30</v>
      </c>
      <c r="AL111" s="82" t="str">
        <f aca="false">IF(AI111&gt;0,"NC",IF(AH111&gt;0,"C",IF(AK111&gt;0,"NT","NA")))</f>
        <v>NT</v>
      </c>
      <c r="AM111" s="81" t="n">
        <v>13</v>
      </c>
      <c r="AN111" s="82" t="str">
        <f aca="false">'Critères (modèle)'!$B100</f>
        <v>13.3</v>
      </c>
      <c r="AO111" s="82" t="str">
        <f aca="false">'Critères (modèle)'!$A98</f>
        <v>CONSULTATION</v>
      </c>
      <c r="AP111" s="82" t="str">
        <f aca="false">P01!$H100</f>
        <v>N</v>
      </c>
      <c r="AQ111" s="82" t="str">
        <f aca="false">P02!$H100</f>
        <v>N</v>
      </c>
      <c r="AR111" s="82" t="str">
        <f aca="false">P03!$H100</f>
        <v>N</v>
      </c>
      <c r="AS111" s="82" t="str">
        <f aca="false">P04!$H100</f>
        <v>N</v>
      </c>
      <c r="AT111" s="82" t="str">
        <f aca="false">P05!$H100</f>
        <v>N</v>
      </c>
      <c r="AU111" s="82" t="str">
        <f aca="false">P06!$H100</f>
        <v>N</v>
      </c>
      <c r="AV111" s="82" t="str">
        <f aca="false">P07!$H100</f>
        <v>N</v>
      </c>
      <c r="AW111" s="82" t="str">
        <f aca="false">P08!$H100</f>
        <v>N</v>
      </c>
      <c r="AX111" s="82" t="str">
        <f aca="false">P09!$H100</f>
        <v>N</v>
      </c>
      <c r="AY111" s="82" t="str">
        <f aca="false">P10!$H100</f>
        <v>N</v>
      </c>
      <c r="AZ111" s="82" t="str">
        <f aca="false">P11!$H100</f>
        <v>N</v>
      </c>
      <c r="BA111" s="82" t="str">
        <f aca="false">P12!$H100</f>
        <v>N</v>
      </c>
      <c r="BB111" s="82" t="str">
        <f aca="false">P13!$H100</f>
        <v>N</v>
      </c>
      <c r="BC111" s="82" t="str">
        <f aca="false">P14!$H100</f>
        <v>N</v>
      </c>
      <c r="BD111" s="82" t="str">
        <f aca="false">P15!$H100</f>
        <v>N</v>
      </c>
      <c r="BE111" s="82" t="str">
        <f aca="false">P16!$H100</f>
        <v>N</v>
      </c>
      <c r="BF111" s="82" t="str">
        <f aca="false">P17!$H100</f>
        <v>N</v>
      </c>
      <c r="BG111" s="82" t="str">
        <f aca="false">P18!$H100</f>
        <v>N</v>
      </c>
      <c r="BH111" s="82" t="str">
        <f aca="false">P19!$H100</f>
        <v>N</v>
      </c>
      <c r="BI111" s="82" t="str">
        <f aca="false">P20!$H100</f>
        <v>N</v>
      </c>
      <c r="BJ111" s="82" t="str">
        <f aca="false">P21!$H100</f>
        <v>N</v>
      </c>
      <c r="BK111" s="82" t="str">
        <f aca="false">P22!$H100</f>
        <v>N</v>
      </c>
      <c r="BL111" s="82" t="str">
        <f aca="false">P23!$H100</f>
        <v>N</v>
      </c>
      <c r="BM111" s="82" t="str">
        <f aca="false">P24!$H100</f>
        <v>N</v>
      </c>
      <c r="BN111" s="82" t="str">
        <f aca="false">P25!$H100</f>
        <v>N</v>
      </c>
      <c r="BO111" s="82" t="str">
        <f aca="false">P26!$H100</f>
        <v>N</v>
      </c>
      <c r="BP111" s="82" t="str">
        <f aca="false">P27!$H100</f>
        <v>N</v>
      </c>
      <c r="BQ111" s="82" t="str">
        <f aca="false">P28!$H100</f>
        <v>N</v>
      </c>
      <c r="BR111" s="82" t="str">
        <f aca="false">P29!$H100</f>
        <v>N</v>
      </c>
      <c r="BS111" s="82" t="str">
        <f aca="false">P30!$H100</f>
        <v>N</v>
      </c>
      <c r="BT111" s="77" t="n">
        <f aca="false">COUNTIF(AP111:BS111,"D")</f>
        <v>0</v>
      </c>
    </row>
    <row r="112" customFormat="false" ht="13" hidden="false" customHeight="false" outlineLevel="0" collapsed="false">
      <c r="A112" s="81" t="n">
        <v>13</v>
      </c>
      <c r="B112" s="82" t="str">
        <f aca="false">'Critères (modèle)'!$B101</f>
        <v>13.4</v>
      </c>
      <c r="C112" s="82" t="str">
        <f aca="false">'Critères (modèle)'!$A98</f>
        <v>CONSULTATION</v>
      </c>
      <c r="D112" s="82" t="str">
        <f aca="false">P01!$G101</f>
        <v>NT</v>
      </c>
      <c r="E112" s="82" t="str">
        <f aca="false">P02!$G101</f>
        <v>NT</v>
      </c>
      <c r="F112" s="82" t="str">
        <f aca="false">P03!$G101</f>
        <v>NT</v>
      </c>
      <c r="G112" s="82" t="str">
        <f aca="false">P04!$G101</f>
        <v>NT</v>
      </c>
      <c r="H112" s="82" t="str">
        <f aca="false">P05!$G101</f>
        <v>NT</v>
      </c>
      <c r="I112" s="82" t="str">
        <f aca="false">P06!$G101</f>
        <v>NT</v>
      </c>
      <c r="J112" s="82" t="str">
        <f aca="false">P07!$G101</f>
        <v>NT</v>
      </c>
      <c r="K112" s="82" t="str">
        <f aca="false">P08!$G101</f>
        <v>NT</v>
      </c>
      <c r="L112" s="82" t="str">
        <f aca="false">P09!$G101</f>
        <v>NT</v>
      </c>
      <c r="M112" s="82" t="str">
        <f aca="false">P10!$G101</f>
        <v>NT</v>
      </c>
      <c r="N112" s="82" t="str">
        <f aca="false">P11!$G101</f>
        <v>NT</v>
      </c>
      <c r="O112" s="82" t="str">
        <f aca="false">P12!$G101</f>
        <v>NT</v>
      </c>
      <c r="P112" s="82" t="str">
        <f aca="false">P13!$G101</f>
        <v>NT</v>
      </c>
      <c r="Q112" s="82" t="str">
        <f aca="false">P14!$G101</f>
        <v>NT</v>
      </c>
      <c r="R112" s="82" t="str">
        <f aca="false">P15!$G101</f>
        <v>NT</v>
      </c>
      <c r="S112" s="82" t="str">
        <f aca="false">P16!$G101</f>
        <v>NT</v>
      </c>
      <c r="T112" s="82" t="str">
        <f aca="false">P17!$G101</f>
        <v>NT</v>
      </c>
      <c r="U112" s="82" t="str">
        <f aca="false">P18!$G101</f>
        <v>NT</v>
      </c>
      <c r="V112" s="82" t="str">
        <f aca="false">P19!$G101</f>
        <v>NT</v>
      </c>
      <c r="W112" s="82" t="str">
        <f aca="false">P20!$G101</f>
        <v>NT</v>
      </c>
      <c r="X112" s="82" t="str">
        <f aca="false">P21!$G101</f>
        <v>NT</v>
      </c>
      <c r="Y112" s="82" t="str">
        <f aca="false">P22!$G101</f>
        <v>NT</v>
      </c>
      <c r="Z112" s="82" t="str">
        <f aca="false">P23!$G101</f>
        <v>NT</v>
      </c>
      <c r="AA112" s="82" t="str">
        <f aca="false">P24!$G101</f>
        <v>NT</v>
      </c>
      <c r="AB112" s="82" t="str">
        <f aca="false">P25!$G101</f>
        <v>NT</v>
      </c>
      <c r="AC112" s="82" t="str">
        <f aca="false">P26!$G101</f>
        <v>NT</v>
      </c>
      <c r="AD112" s="82" t="str">
        <f aca="false">P27!$G101</f>
        <v>NT</v>
      </c>
      <c r="AE112" s="82" t="str">
        <f aca="false">P28!$G101</f>
        <v>NT</v>
      </c>
      <c r="AF112" s="82" t="str">
        <f aca="false">P29!$G101</f>
        <v>NT</v>
      </c>
      <c r="AG112" s="82" t="str">
        <f aca="false">P30!$G101</f>
        <v>NT</v>
      </c>
      <c r="AH112" s="83" t="n">
        <f aca="false">COUNTIF(D112:AG112,"C")</f>
        <v>0</v>
      </c>
      <c r="AI112" s="83" t="n">
        <f aca="false">COUNTIF(D112:AG112,"NC")</f>
        <v>0</v>
      </c>
      <c r="AJ112" s="83" t="n">
        <f aca="false">COUNTIF(D112:AG112,"NA")</f>
        <v>0</v>
      </c>
      <c r="AK112" s="83" t="n">
        <f aca="false">COUNTIF(D112:AG112,"NT")</f>
        <v>30</v>
      </c>
      <c r="AL112" s="82" t="str">
        <f aca="false">IF(AI112&gt;0,"NC",IF(AH112&gt;0,"C",IF(AK112&gt;0,"NT","NA")))</f>
        <v>NT</v>
      </c>
      <c r="AM112" s="81" t="n">
        <v>13</v>
      </c>
      <c r="AN112" s="82" t="str">
        <f aca="false">'Critères (modèle)'!$B101</f>
        <v>13.4</v>
      </c>
      <c r="AO112" s="82" t="str">
        <f aca="false">'Critères (modèle)'!$A98</f>
        <v>CONSULTATION</v>
      </c>
      <c r="AP112" s="82" t="str">
        <f aca="false">P01!$H101</f>
        <v>N</v>
      </c>
      <c r="AQ112" s="82" t="str">
        <f aca="false">P02!$H101</f>
        <v>N</v>
      </c>
      <c r="AR112" s="82" t="str">
        <f aca="false">P03!$H101</f>
        <v>N</v>
      </c>
      <c r="AS112" s="82" t="str">
        <f aca="false">P04!$H101</f>
        <v>N</v>
      </c>
      <c r="AT112" s="82" t="str">
        <f aca="false">P05!$H101</f>
        <v>N</v>
      </c>
      <c r="AU112" s="82" t="str">
        <f aca="false">P06!$H101</f>
        <v>N</v>
      </c>
      <c r="AV112" s="82" t="str">
        <f aca="false">P07!$H101</f>
        <v>N</v>
      </c>
      <c r="AW112" s="82" t="str">
        <f aca="false">P08!$H101</f>
        <v>N</v>
      </c>
      <c r="AX112" s="82" t="str">
        <f aca="false">P09!$H101</f>
        <v>N</v>
      </c>
      <c r="AY112" s="82" t="str">
        <f aca="false">P10!$H101</f>
        <v>N</v>
      </c>
      <c r="AZ112" s="82" t="str">
        <f aca="false">P11!$H101</f>
        <v>N</v>
      </c>
      <c r="BA112" s="82" t="str">
        <f aca="false">P12!$H101</f>
        <v>N</v>
      </c>
      <c r="BB112" s="82" t="str">
        <f aca="false">P13!$H101</f>
        <v>N</v>
      </c>
      <c r="BC112" s="82" t="str">
        <f aca="false">P14!$H101</f>
        <v>N</v>
      </c>
      <c r="BD112" s="82" t="str">
        <f aca="false">P15!$H101</f>
        <v>N</v>
      </c>
      <c r="BE112" s="82" t="str">
        <f aca="false">P16!$H101</f>
        <v>N</v>
      </c>
      <c r="BF112" s="82" t="str">
        <f aca="false">P17!$H101</f>
        <v>N</v>
      </c>
      <c r="BG112" s="82" t="str">
        <f aca="false">P18!$H101</f>
        <v>N</v>
      </c>
      <c r="BH112" s="82" t="str">
        <f aca="false">P19!$H101</f>
        <v>N</v>
      </c>
      <c r="BI112" s="82" t="str">
        <f aca="false">P20!$H101</f>
        <v>N</v>
      </c>
      <c r="BJ112" s="82" t="str">
        <f aca="false">P21!$H101</f>
        <v>N</v>
      </c>
      <c r="BK112" s="82" t="str">
        <f aca="false">P22!$H101</f>
        <v>N</v>
      </c>
      <c r="BL112" s="82" t="str">
        <f aca="false">P23!$H101</f>
        <v>N</v>
      </c>
      <c r="BM112" s="82" t="str">
        <f aca="false">P24!$H101</f>
        <v>N</v>
      </c>
      <c r="BN112" s="82" t="str">
        <f aca="false">P25!$H101</f>
        <v>N</v>
      </c>
      <c r="BO112" s="82" t="str">
        <f aca="false">P26!$H101</f>
        <v>N</v>
      </c>
      <c r="BP112" s="82" t="str">
        <f aca="false">P27!$H101</f>
        <v>N</v>
      </c>
      <c r="BQ112" s="82" t="str">
        <f aca="false">P28!$H101</f>
        <v>N</v>
      </c>
      <c r="BR112" s="82" t="str">
        <f aca="false">P29!$H101</f>
        <v>N</v>
      </c>
      <c r="BS112" s="82" t="str">
        <f aca="false">P30!$H101</f>
        <v>N</v>
      </c>
      <c r="BT112" s="77" t="n">
        <f aca="false">COUNTIF(AP112:BS112,"D")</f>
        <v>0</v>
      </c>
    </row>
    <row r="113" customFormat="false" ht="13" hidden="false" customHeight="false" outlineLevel="0" collapsed="false">
      <c r="A113" s="81" t="n">
        <v>13</v>
      </c>
      <c r="B113" s="82" t="str">
        <f aca="false">'Critères (modèle)'!$B102</f>
        <v>13.5</v>
      </c>
      <c r="C113" s="82" t="str">
        <f aca="false">'Critères (modèle)'!$A98</f>
        <v>CONSULTATION</v>
      </c>
      <c r="D113" s="82" t="str">
        <f aca="false">P01!$G102</f>
        <v>NT</v>
      </c>
      <c r="E113" s="82" t="str">
        <f aca="false">P02!$G102</f>
        <v>NT</v>
      </c>
      <c r="F113" s="82" t="str">
        <f aca="false">P03!$G102</f>
        <v>NT</v>
      </c>
      <c r="G113" s="82" t="str">
        <f aca="false">P04!$G102</f>
        <v>NT</v>
      </c>
      <c r="H113" s="82" t="str">
        <f aca="false">P05!$G102</f>
        <v>NT</v>
      </c>
      <c r="I113" s="82" t="str">
        <f aca="false">P06!$G102</f>
        <v>NT</v>
      </c>
      <c r="J113" s="82" t="str">
        <f aca="false">P07!$G102</f>
        <v>NT</v>
      </c>
      <c r="K113" s="82" t="str">
        <f aca="false">P08!$G102</f>
        <v>NT</v>
      </c>
      <c r="L113" s="82" t="str">
        <f aca="false">P09!$G102</f>
        <v>NT</v>
      </c>
      <c r="M113" s="82" t="str">
        <f aca="false">P10!$G102</f>
        <v>NT</v>
      </c>
      <c r="N113" s="82" t="str">
        <f aca="false">P11!$G102</f>
        <v>NT</v>
      </c>
      <c r="O113" s="82" t="str">
        <f aca="false">P12!$G102</f>
        <v>NT</v>
      </c>
      <c r="P113" s="82" t="str">
        <f aca="false">P13!$G102</f>
        <v>NT</v>
      </c>
      <c r="Q113" s="82" t="str">
        <f aca="false">P14!$G102</f>
        <v>NT</v>
      </c>
      <c r="R113" s="82" t="str">
        <f aca="false">P15!$G102</f>
        <v>NT</v>
      </c>
      <c r="S113" s="82" t="str">
        <f aca="false">P16!$G102</f>
        <v>NT</v>
      </c>
      <c r="T113" s="82" t="str">
        <f aca="false">P17!$G102</f>
        <v>NT</v>
      </c>
      <c r="U113" s="82" t="str">
        <f aca="false">P18!$G102</f>
        <v>NT</v>
      </c>
      <c r="V113" s="82" t="str">
        <f aca="false">P19!$G102</f>
        <v>NT</v>
      </c>
      <c r="W113" s="82" t="str">
        <f aca="false">P20!$G102</f>
        <v>NT</v>
      </c>
      <c r="X113" s="82" t="str">
        <f aca="false">P21!$G102</f>
        <v>NT</v>
      </c>
      <c r="Y113" s="82" t="str">
        <f aca="false">P22!$G102</f>
        <v>NT</v>
      </c>
      <c r="Z113" s="82" t="str">
        <f aca="false">P23!$G102</f>
        <v>NT</v>
      </c>
      <c r="AA113" s="82" t="str">
        <f aca="false">P24!$G102</f>
        <v>NT</v>
      </c>
      <c r="AB113" s="82" t="str">
        <f aca="false">P25!$G102</f>
        <v>NT</v>
      </c>
      <c r="AC113" s="82" t="str">
        <f aca="false">P26!$G102</f>
        <v>NT</v>
      </c>
      <c r="AD113" s="82" t="str">
        <f aca="false">P27!$G102</f>
        <v>NT</v>
      </c>
      <c r="AE113" s="82" t="str">
        <f aca="false">P28!$G102</f>
        <v>NT</v>
      </c>
      <c r="AF113" s="82" t="str">
        <f aca="false">P29!$G102</f>
        <v>NT</v>
      </c>
      <c r="AG113" s="82" t="str">
        <f aca="false">P30!$G102</f>
        <v>NT</v>
      </c>
      <c r="AH113" s="83" t="n">
        <f aca="false">COUNTIF(D113:AG113,"C")</f>
        <v>0</v>
      </c>
      <c r="AI113" s="83" t="n">
        <f aca="false">COUNTIF(D113:AG113,"NC")</f>
        <v>0</v>
      </c>
      <c r="AJ113" s="83" t="n">
        <f aca="false">COUNTIF(D113:AG113,"NA")</f>
        <v>0</v>
      </c>
      <c r="AK113" s="83" t="n">
        <f aca="false">COUNTIF(D113:AG113,"NT")</f>
        <v>30</v>
      </c>
      <c r="AL113" s="82" t="str">
        <f aca="false">IF(AI113&gt;0,"NC",IF(AH113&gt;0,"C",IF(AK113&gt;0,"NT","NA")))</f>
        <v>NT</v>
      </c>
      <c r="AM113" s="81" t="n">
        <v>13</v>
      </c>
      <c r="AN113" s="82" t="str">
        <f aca="false">'Critères (modèle)'!$B102</f>
        <v>13.5</v>
      </c>
      <c r="AO113" s="82" t="str">
        <f aca="false">'Critères (modèle)'!$A98</f>
        <v>CONSULTATION</v>
      </c>
      <c r="AP113" s="82" t="str">
        <f aca="false">P01!$H102</f>
        <v>N</v>
      </c>
      <c r="AQ113" s="82" t="str">
        <f aca="false">P02!$H102</f>
        <v>N</v>
      </c>
      <c r="AR113" s="82" t="str">
        <f aca="false">P03!$H102</f>
        <v>N</v>
      </c>
      <c r="AS113" s="82" t="str">
        <f aca="false">P04!$H102</f>
        <v>N</v>
      </c>
      <c r="AT113" s="82" t="str">
        <f aca="false">P05!$H102</f>
        <v>N</v>
      </c>
      <c r="AU113" s="82" t="str">
        <f aca="false">P06!$H102</f>
        <v>N</v>
      </c>
      <c r="AV113" s="82" t="str">
        <f aca="false">P07!$H102</f>
        <v>N</v>
      </c>
      <c r="AW113" s="82" t="str">
        <f aca="false">P08!$H102</f>
        <v>N</v>
      </c>
      <c r="AX113" s="82" t="str">
        <f aca="false">P09!$H102</f>
        <v>N</v>
      </c>
      <c r="AY113" s="82" t="str">
        <f aca="false">P10!$H102</f>
        <v>N</v>
      </c>
      <c r="AZ113" s="82" t="str">
        <f aca="false">P11!$H102</f>
        <v>N</v>
      </c>
      <c r="BA113" s="82" t="str">
        <f aca="false">P12!$H102</f>
        <v>N</v>
      </c>
      <c r="BB113" s="82" t="str">
        <f aca="false">P13!$H102</f>
        <v>N</v>
      </c>
      <c r="BC113" s="82" t="str">
        <f aca="false">P14!$H102</f>
        <v>N</v>
      </c>
      <c r="BD113" s="82" t="str">
        <f aca="false">P15!$H102</f>
        <v>N</v>
      </c>
      <c r="BE113" s="82" t="str">
        <f aca="false">P16!$H102</f>
        <v>N</v>
      </c>
      <c r="BF113" s="82" t="str">
        <f aca="false">P17!$H102</f>
        <v>N</v>
      </c>
      <c r="BG113" s="82" t="str">
        <f aca="false">P18!$H102</f>
        <v>N</v>
      </c>
      <c r="BH113" s="82" t="str">
        <f aca="false">P19!$H102</f>
        <v>N</v>
      </c>
      <c r="BI113" s="82" t="str">
        <f aca="false">P20!$H102</f>
        <v>N</v>
      </c>
      <c r="BJ113" s="82" t="str">
        <f aca="false">P21!$H102</f>
        <v>N</v>
      </c>
      <c r="BK113" s="82" t="str">
        <f aca="false">P22!$H102</f>
        <v>N</v>
      </c>
      <c r="BL113" s="82" t="str">
        <f aca="false">P23!$H102</f>
        <v>N</v>
      </c>
      <c r="BM113" s="82" t="str">
        <f aca="false">P24!$H102</f>
        <v>N</v>
      </c>
      <c r="BN113" s="82" t="str">
        <f aca="false">P25!$H102</f>
        <v>N</v>
      </c>
      <c r="BO113" s="82" t="str">
        <f aca="false">P26!$H102</f>
        <v>N</v>
      </c>
      <c r="BP113" s="82" t="str">
        <f aca="false">P27!$H102</f>
        <v>N</v>
      </c>
      <c r="BQ113" s="82" t="str">
        <f aca="false">P28!$H102</f>
        <v>N</v>
      </c>
      <c r="BR113" s="82" t="str">
        <f aca="false">P29!$H102</f>
        <v>N</v>
      </c>
      <c r="BS113" s="82" t="str">
        <f aca="false">P30!$H102</f>
        <v>N</v>
      </c>
      <c r="BT113" s="77" t="n">
        <f aca="false">COUNTIF(AP113:BS113,"D")</f>
        <v>0</v>
      </c>
    </row>
    <row r="114" customFormat="false" ht="13" hidden="false" customHeight="false" outlineLevel="0" collapsed="false">
      <c r="A114" s="81" t="n">
        <v>13</v>
      </c>
      <c r="B114" s="82" t="str">
        <f aca="false">'Critères (modèle)'!$B103</f>
        <v>13.6</v>
      </c>
      <c r="C114" s="82" t="str">
        <f aca="false">'Critères (modèle)'!$A98</f>
        <v>CONSULTATION</v>
      </c>
      <c r="D114" s="82" t="str">
        <f aca="false">P01!$G103</f>
        <v>NT</v>
      </c>
      <c r="E114" s="82" t="str">
        <f aca="false">P02!$G103</f>
        <v>NT</v>
      </c>
      <c r="F114" s="82" t="str">
        <f aca="false">P03!$G103</f>
        <v>NT</v>
      </c>
      <c r="G114" s="82" t="str">
        <f aca="false">P04!$G103</f>
        <v>NT</v>
      </c>
      <c r="H114" s="82" t="str">
        <f aca="false">P05!$G103</f>
        <v>NT</v>
      </c>
      <c r="I114" s="82" t="str">
        <f aca="false">P06!$G103</f>
        <v>NT</v>
      </c>
      <c r="J114" s="82" t="str">
        <f aca="false">P07!$G103</f>
        <v>NT</v>
      </c>
      <c r="K114" s="82" t="str">
        <f aca="false">P08!$G103</f>
        <v>NT</v>
      </c>
      <c r="L114" s="82" t="str">
        <f aca="false">P09!$G103</f>
        <v>NT</v>
      </c>
      <c r="M114" s="82" t="str">
        <f aca="false">P10!$G103</f>
        <v>NT</v>
      </c>
      <c r="N114" s="82" t="str">
        <f aca="false">P11!$G103</f>
        <v>NT</v>
      </c>
      <c r="O114" s="82" t="str">
        <f aca="false">P12!$G103</f>
        <v>NT</v>
      </c>
      <c r="P114" s="82" t="str">
        <f aca="false">P13!$G103</f>
        <v>NT</v>
      </c>
      <c r="Q114" s="82" t="str">
        <f aca="false">P14!$G103</f>
        <v>NT</v>
      </c>
      <c r="R114" s="82" t="str">
        <f aca="false">P15!$G103</f>
        <v>NT</v>
      </c>
      <c r="S114" s="82" t="str">
        <f aca="false">P16!$G103</f>
        <v>NT</v>
      </c>
      <c r="T114" s="82" t="str">
        <f aca="false">P17!$G103</f>
        <v>NT</v>
      </c>
      <c r="U114" s="82" t="str">
        <f aca="false">P18!$G103</f>
        <v>NT</v>
      </c>
      <c r="V114" s="82" t="str">
        <f aca="false">P19!$G103</f>
        <v>NT</v>
      </c>
      <c r="W114" s="82" t="str">
        <f aca="false">P20!$G103</f>
        <v>NT</v>
      </c>
      <c r="X114" s="82" t="str">
        <f aca="false">P21!$G103</f>
        <v>NT</v>
      </c>
      <c r="Y114" s="82" t="str">
        <f aca="false">P22!$G103</f>
        <v>NT</v>
      </c>
      <c r="Z114" s="82" t="str">
        <f aca="false">P23!$G103</f>
        <v>NT</v>
      </c>
      <c r="AA114" s="82" t="str">
        <f aca="false">P24!$G103</f>
        <v>NT</v>
      </c>
      <c r="AB114" s="82" t="str">
        <f aca="false">P25!$G103</f>
        <v>NT</v>
      </c>
      <c r="AC114" s="82" t="str">
        <f aca="false">P26!$G103</f>
        <v>NT</v>
      </c>
      <c r="AD114" s="82" t="str">
        <f aca="false">P27!$G103</f>
        <v>NT</v>
      </c>
      <c r="AE114" s="82" t="str">
        <f aca="false">P28!$G103</f>
        <v>NT</v>
      </c>
      <c r="AF114" s="82" t="str">
        <f aca="false">P29!$G103</f>
        <v>NT</v>
      </c>
      <c r="AG114" s="82" t="str">
        <f aca="false">P30!$G103</f>
        <v>NT</v>
      </c>
      <c r="AH114" s="83" t="n">
        <f aca="false">COUNTIF(D114:AG114,"C")</f>
        <v>0</v>
      </c>
      <c r="AI114" s="83" t="n">
        <f aca="false">COUNTIF(D114:AG114,"NC")</f>
        <v>0</v>
      </c>
      <c r="AJ114" s="83" t="n">
        <f aca="false">COUNTIF(D114:AG114,"NA")</f>
        <v>0</v>
      </c>
      <c r="AK114" s="83" t="n">
        <f aca="false">COUNTIF(D114:AG114,"NT")</f>
        <v>30</v>
      </c>
      <c r="AL114" s="82" t="str">
        <f aca="false">IF(AI114&gt;0,"NC",IF(AH114&gt;0,"C",IF(AK114&gt;0,"NT","NA")))</f>
        <v>NT</v>
      </c>
      <c r="AM114" s="81" t="n">
        <v>13</v>
      </c>
      <c r="AN114" s="82" t="str">
        <f aca="false">'Critères (modèle)'!$B103</f>
        <v>13.6</v>
      </c>
      <c r="AO114" s="82" t="str">
        <f aca="false">'Critères (modèle)'!$A98</f>
        <v>CONSULTATION</v>
      </c>
      <c r="AP114" s="82" t="str">
        <f aca="false">P01!$H103</f>
        <v>N</v>
      </c>
      <c r="AQ114" s="82" t="str">
        <f aca="false">P02!$H103</f>
        <v>N</v>
      </c>
      <c r="AR114" s="82" t="str">
        <f aca="false">P03!$H103</f>
        <v>N</v>
      </c>
      <c r="AS114" s="82" t="str">
        <f aca="false">P04!$H103</f>
        <v>N</v>
      </c>
      <c r="AT114" s="82" t="str">
        <f aca="false">P05!$H103</f>
        <v>N</v>
      </c>
      <c r="AU114" s="82" t="str">
        <f aca="false">P06!$H103</f>
        <v>N</v>
      </c>
      <c r="AV114" s="82" t="str">
        <f aca="false">P07!$H103</f>
        <v>N</v>
      </c>
      <c r="AW114" s="82" t="str">
        <f aca="false">P08!$H103</f>
        <v>N</v>
      </c>
      <c r="AX114" s="82" t="str">
        <f aca="false">P09!$H103</f>
        <v>N</v>
      </c>
      <c r="AY114" s="82" t="str">
        <f aca="false">P10!$H103</f>
        <v>N</v>
      </c>
      <c r="AZ114" s="82" t="str">
        <f aca="false">P11!$H103</f>
        <v>N</v>
      </c>
      <c r="BA114" s="82" t="str">
        <f aca="false">P12!$H103</f>
        <v>N</v>
      </c>
      <c r="BB114" s="82" t="str">
        <f aca="false">P13!$H103</f>
        <v>N</v>
      </c>
      <c r="BC114" s="82" t="str">
        <f aca="false">P14!$H103</f>
        <v>N</v>
      </c>
      <c r="BD114" s="82" t="str">
        <f aca="false">P15!$H103</f>
        <v>N</v>
      </c>
      <c r="BE114" s="82" t="str">
        <f aca="false">P16!$H103</f>
        <v>N</v>
      </c>
      <c r="BF114" s="82" t="str">
        <f aca="false">P17!$H103</f>
        <v>N</v>
      </c>
      <c r="BG114" s="82" t="str">
        <f aca="false">P18!$H103</f>
        <v>N</v>
      </c>
      <c r="BH114" s="82" t="str">
        <f aca="false">P19!$H103</f>
        <v>N</v>
      </c>
      <c r="BI114" s="82" t="str">
        <f aca="false">P20!$H103</f>
        <v>N</v>
      </c>
      <c r="BJ114" s="82" t="str">
        <f aca="false">P21!$H103</f>
        <v>N</v>
      </c>
      <c r="BK114" s="82" t="str">
        <f aca="false">P22!$H103</f>
        <v>N</v>
      </c>
      <c r="BL114" s="82" t="str">
        <f aca="false">P23!$H103</f>
        <v>N</v>
      </c>
      <c r="BM114" s="82" t="str">
        <f aca="false">P24!$H103</f>
        <v>N</v>
      </c>
      <c r="BN114" s="82" t="str">
        <f aca="false">P25!$H103</f>
        <v>N</v>
      </c>
      <c r="BO114" s="82" t="str">
        <f aca="false">P26!$H103</f>
        <v>N</v>
      </c>
      <c r="BP114" s="82" t="str">
        <f aca="false">P27!$H103</f>
        <v>N</v>
      </c>
      <c r="BQ114" s="82" t="str">
        <f aca="false">P28!$H103</f>
        <v>N</v>
      </c>
      <c r="BR114" s="82" t="str">
        <f aca="false">P29!$H103</f>
        <v>N</v>
      </c>
      <c r="BS114" s="82" t="str">
        <f aca="false">P30!$H103</f>
        <v>N</v>
      </c>
      <c r="BT114" s="77" t="n">
        <f aca="false">COUNTIF(AP114:BS114,"D")</f>
        <v>0</v>
      </c>
    </row>
    <row r="115" customFormat="false" ht="13" hidden="false" customHeight="false" outlineLevel="0" collapsed="false">
      <c r="A115" s="81" t="n">
        <v>13</v>
      </c>
      <c r="B115" s="82" t="str">
        <f aca="false">'Critères (modèle)'!$B104</f>
        <v>13.7</v>
      </c>
      <c r="C115" s="82" t="str">
        <f aca="false">'Critères (modèle)'!$A98</f>
        <v>CONSULTATION</v>
      </c>
      <c r="D115" s="82" t="str">
        <f aca="false">P01!$G104</f>
        <v>NT</v>
      </c>
      <c r="E115" s="82" t="str">
        <f aca="false">P02!$G104</f>
        <v>NT</v>
      </c>
      <c r="F115" s="82" t="str">
        <f aca="false">P03!$G104</f>
        <v>NT</v>
      </c>
      <c r="G115" s="82" t="str">
        <f aca="false">P04!$G104</f>
        <v>NT</v>
      </c>
      <c r="H115" s="82" t="str">
        <f aca="false">P05!$G104</f>
        <v>NT</v>
      </c>
      <c r="I115" s="82" t="str">
        <f aca="false">P06!$G104</f>
        <v>NT</v>
      </c>
      <c r="J115" s="82" t="str">
        <f aca="false">P07!$G104</f>
        <v>NT</v>
      </c>
      <c r="K115" s="82" t="str">
        <f aca="false">P08!$G104</f>
        <v>NT</v>
      </c>
      <c r="L115" s="82" t="str">
        <f aca="false">P09!$G104</f>
        <v>NT</v>
      </c>
      <c r="M115" s="82" t="str">
        <f aca="false">P10!$G104</f>
        <v>NT</v>
      </c>
      <c r="N115" s="82" t="str">
        <f aca="false">P11!$G104</f>
        <v>NT</v>
      </c>
      <c r="O115" s="82" t="str">
        <f aca="false">P12!$G104</f>
        <v>NT</v>
      </c>
      <c r="P115" s="82" t="str">
        <f aca="false">P13!$G104</f>
        <v>NT</v>
      </c>
      <c r="Q115" s="82" t="str">
        <f aca="false">P14!$G104</f>
        <v>NT</v>
      </c>
      <c r="R115" s="82" t="str">
        <f aca="false">P15!$G104</f>
        <v>NT</v>
      </c>
      <c r="S115" s="82" t="str">
        <f aca="false">P16!$G104</f>
        <v>NT</v>
      </c>
      <c r="T115" s="82" t="str">
        <f aca="false">P17!$G104</f>
        <v>NT</v>
      </c>
      <c r="U115" s="82" t="str">
        <f aca="false">P18!$G104</f>
        <v>NT</v>
      </c>
      <c r="V115" s="82" t="str">
        <f aca="false">P19!$G104</f>
        <v>NT</v>
      </c>
      <c r="W115" s="82" t="str">
        <f aca="false">P20!$G104</f>
        <v>NT</v>
      </c>
      <c r="X115" s="82" t="str">
        <f aca="false">P21!$G104</f>
        <v>NT</v>
      </c>
      <c r="Y115" s="82" t="str">
        <f aca="false">P22!$G104</f>
        <v>NT</v>
      </c>
      <c r="Z115" s="82" t="str">
        <f aca="false">P23!$G104</f>
        <v>NT</v>
      </c>
      <c r="AA115" s="82" t="str">
        <f aca="false">P24!$G104</f>
        <v>NT</v>
      </c>
      <c r="AB115" s="82" t="str">
        <f aca="false">P25!$G104</f>
        <v>NT</v>
      </c>
      <c r="AC115" s="82" t="str">
        <f aca="false">P26!$G104</f>
        <v>NT</v>
      </c>
      <c r="AD115" s="82" t="str">
        <f aca="false">P27!$G104</f>
        <v>NT</v>
      </c>
      <c r="AE115" s="82" t="str">
        <f aca="false">P28!$G104</f>
        <v>NT</v>
      </c>
      <c r="AF115" s="82" t="str">
        <f aca="false">P29!$G104</f>
        <v>NT</v>
      </c>
      <c r="AG115" s="82" t="str">
        <f aca="false">P30!$G104</f>
        <v>NT</v>
      </c>
      <c r="AH115" s="83" t="n">
        <f aca="false">COUNTIF(D115:AG115,"C")</f>
        <v>0</v>
      </c>
      <c r="AI115" s="83" t="n">
        <f aca="false">COUNTIF(D115:AG115,"NC")</f>
        <v>0</v>
      </c>
      <c r="AJ115" s="83" t="n">
        <f aca="false">COUNTIF(D115:AG115,"NA")</f>
        <v>0</v>
      </c>
      <c r="AK115" s="83" t="n">
        <f aca="false">COUNTIF(D115:AG115,"NT")</f>
        <v>30</v>
      </c>
      <c r="AL115" s="82" t="str">
        <f aca="false">IF(AI115&gt;0,"NC",IF(AH115&gt;0,"C",IF(AK115&gt;0,"NT","NA")))</f>
        <v>NT</v>
      </c>
      <c r="AM115" s="81" t="n">
        <v>13</v>
      </c>
      <c r="AN115" s="82" t="str">
        <f aca="false">'Critères (modèle)'!$B104</f>
        <v>13.7</v>
      </c>
      <c r="AO115" s="82" t="str">
        <f aca="false">'Critères (modèle)'!$A98</f>
        <v>CONSULTATION</v>
      </c>
      <c r="AP115" s="82" t="str">
        <f aca="false">P01!$H104</f>
        <v>N</v>
      </c>
      <c r="AQ115" s="82" t="str">
        <f aca="false">P02!$H104</f>
        <v>N</v>
      </c>
      <c r="AR115" s="82" t="str">
        <f aca="false">P03!$H104</f>
        <v>N</v>
      </c>
      <c r="AS115" s="82" t="str">
        <f aca="false">P04!$H104</f>
        <v>N</v>
      </c>
      <c r="AT115" s="82" t="str">
        <f aca="false">P05!$H104</f>
        <v>N</v>
      </c>
      <c r="AU115" s="82" t="str">
        <f aca="false">P06!$H104</f>
        <v>N</v>
      </c>
      <c r="AV115" s="82" t="str">
        <f aca="false">P07!$H104</f>
        <v>N</v>
      </c>
      <c r="AW115" s="82" t="str">
        <f aca="false">P08!$H104</f>
        <v>N</v>
      </c>
      <c r="AX115" s="82" t="str">
        <f aca="false">P09!$H104</f>
        <v>N</v>
      </c>
      <c r="AY115" s="82" t="str">
        <f aca="false">P10!$H104</f>
        <v>N</v>
      </c>
      <c r="AZ115" s="82" t="str">
        <f aca="false">P11!$H104</f>
        <v>N</v>
      </c>
      <c r="BA115" s="82" t="str">
        <f aca="false">P12!$H104</f>
        <v>N</v>
      </c>
      <c r="BB115" s="82" t="str">
        <f aca="false">P13!$H104</f>
        <v>N</v>
      </c>
      <c r="BC115" s="82" t="str">
        <f aca="false">P14!$H104</f>
        <v>N</v>
      </c>
      <c r="BD115" s="82" t="str">
        <f aca="false">P15!$H104</f>
        <v>N</v>
      </c>
      <c r="BE115" s="82" t="str">
        <f aca="false">P16!$H104</f>
        <v>N</v>
      </c>
      <c r="BF115" s="82" t="str">
        <f aca="false">P17!$H104</f>
        <v>N</v>
      </c>
      <c r="BG115" s="82" t="str">
        <f aca="false">P18!$H104</f>
        <v>N</v>
      </c>
      <c r="BH115" s="82" t="str">
        <f aca="false">P19!$H104</f>
        <v>N</v>
      </c>
      <c r="BI115" s="82" t="str">
        <f aca="false">P20!$H104</f>
        <v>N</v>
      </c>
      <c r="BJ115" s="82" t="str">
        <f aca="false">P21!$H104</f>
        <v>N</v>
      </c>
      <c r="BK115" s="82" t="str">
        <f aca="false">P22!$H104</f>
        <v>N</v>
      </c>
      <c r="BL115" s="82" t="str">
        <f aca="false">P23!$H104</f>
        <v>N</v>
      </c>
      <c r="BM115" s="82" t="str">
        <f aca="false">P24!$H104</f>
        <v>N</v>
      </c>
      <c r="BN115" s="82" t="str">
        <f aca="false">P25!$H104</f>
        <v>N</v>
      </c>
      <c r="BO115" s="82" t="str">
        <f aca="false">P26!$H104</f>
        <v>N</v>
      </c>
      <c r="BP115" s="82" t="str">
        <f aca="false">P27!$H104</f>
        <v>N</v>
      </c>
      <c r="BQ115" s="82" t="str">
        <f aca="false">P28!$H104</f>
        <v>N</v>
      </c>
      <c r="BR115" s="82" t="str">
        <f aca="false">P29!$H104</f>
        <v>N</v>
      </c>
      <c r="BS115" s="82" t="str">
        <f aca="false">P30!$H104</f>
        <v>N</v>
      </c>
      <c r="BT115" s="77" t="n">
        <f aca="false">COUNTIF(AP115:BS115,"D")</f>
        <v>0</v>
      </c>
    </row>
    <row r="116" customFormat="false" ht="13" hidden="false" customHeight="false" outlineLevel="0" collapsed="false">
      <c r="A116" s="81" t="n">
        <v>13</v>
      </c>
      <c r="B116" s="82" t="str">
        <f aca="false">'Critères (modèle)'!$B105</f>
        <v>13.8</v>
      </c>
      <c r="C116" s="82" t="str">
        <f aca="false">'Critères (modèle)'!$A98</f>
        <v>CONSULTATION</v>
      </c>
      <c r="D116" s="82" t="str">
        <f aca="false">P01!$G105</f>
        <v>NT</v>
      </c>
      <c r="E116" s="82" t="str">
        <f aca="false">P02!$G105</f>
        <v>NT</v>
      </c>
      <c r="F116" s="82" t="str">
        <f aca="false">P03!$G105</f>
        <v>NT</v>
      </c>
      <c r="G116" s="82" t="str">
        <f aca="false">P04!$G105</f>
        <v>NT</v>
      </c>
      <c r="H116" s="82" t="str">
        <f aca="false">P05!$G105</f>
        <v>NT</v>
      </c>
      <c r="I116" s="82" t="str">
        <f aca="false">P06!$G105</f>
        <v>NT</v>
      </c>
      <c r="J116" s="82" t="str">
        <f aca="false">P07!$G105</f>
        <v>NT</v>
      </c>
      <c r="K116" s="82" t="str">
        <f aca="false">P08!$G105</f>
        <v>NT</v>
      </c>
      <c r="L116" s="82" t="str">
        <f aca="false">P09!$G105</f>
        <v>NT</v>
      </c>
      <c r="M116" s="82" t="str">
        <f aca="false">P10!$G105</f>
        <v>NT</v>
      </c>
      <c r="N116" s="82" t="str">
        <f aca="false">P11!$G105</f>
        <v>NT</v>
      </c>
      <c r="O116" s="82" t="str">
        <f aca="false">P12!$G105</f>
        <v>NT</v>
      </c>
      <c r="P116" s="82" t="str">
        <f aca="false">P13!$G105</f>
        <v>NT</v>
      </c>
      <c r="Q116" s="82" t="str">
        <f aca="false">P14!$G105</f>
        <v>NT</v>
      </c>
      <c r="R116" s="82" t="str">
        <f aca="false">P15!$G105</f>
        <v>NT</v>
      </c>
      <c r="S116" s="82" t="str">
        <f aca="false">P16!$G105</f>
        <v>NT</v>
      </c>
      <c r="T116" s="82" t="str">
        <f aca="false">P17!$G105</f>
        <v>NT</v>
      </c>
      <c r="U116" s="82" t="str">
        <f aca="false">P18!$G105</f>
        <v>NT</v>
      </c>
      <c r="V116" s="82" t="str">
        <f aca="false">P19!$G105</f>
        <v>NT</v>
      </c>
      <c r="W116" s="82" t="str">
        <f aca="false">P20!$G105</f>
        <v>NT</v>
      </c>
      <c r="X116" s="82" t="str">
        <f aca="false">P21!$G105</f>
        <v>NT</v>
      </c>
      <c r="Y116" s="82" t="str">
        <f aca="false">P22!$G105</f>
        <v>NT</v>
      </c>
      <c r="Z116" s="82" t="str">
        <f aca="false">P23!$G105</f>
        <v>NT</v>
      </c>
      <c r="AA116" s="82" t="str">
        <f aca="false">P24!$G105</f>
        <v>NT</v>
      </c>
      <c r="AB116" s="82" t="str">
        <f aca="false">P25!$G105</f>
        <v>NT</v>
      </c>
      <c r="AC116" s="82" t="str">
        <f aca="false">P26!$G105</f>
        <v>NT</v>
      </c>
      <c r="AD116" s="82" t="str">
        <f aca="false">P27!$G105</f>
        <v>NT</v>
      </c>
      <c r="AE116" s="82" t="str">
        <f aca="false">P28!$G105</f>
        <v>NT</v>
      </c>
      <c r="AF116" s="82" t="str">
        <f aca="false">P29!$G105</f>
        <v>NT</v>
      </c>
      <c r="AG116" s="82" t="str">
        <f aca="false">P30!$G105</f>
        <v>NT</v>
      </c>
      <c r="AH116" s="83" t="n">
        <f aca="false">COUNTIF(D116:AG116,"C")</f>
        <v>0</v>
      </c>
      <c r="AI116" s="83" t="n">
        <f aca="false">COUNTIF(D116:AG116,"NC")</f>
        <v>0</v>
      </c>
      <c r="AJ116" s="83" t="n">
        <f aca="false">COUNTIF(D116:AG116,"NA")</f>
        <v>0</v>
      </c>
      <c r="AK116" s="83" t="n">
        <f aca="false">COUNTIF(D116:AG116,"NT")</f>
        <v>30</v>
      </c>
      <c r="AL116" s="82" t="str">
        <f aca="false">IF(AI116&gt;0,"NC",IF(AH116&gt;0,"C",IF(AK116&gt;0,"NT","NA")))</f>
        <v>NT</v>
      </c>
      <c r="AM116" s="81" t="n">
        <v>13</v>
      </c>
      <c r="AN116" s="82" t="str">
        <f aca="false">'Critères (modèle)'!$B105</f>
        <v>13.8</v>
      </c>
      <c r="AO116" s="82" t="str">
        <f aca="false">'Critères (modèle)'!$A98</f>
        <v>CONSULTATION</v>
      </c>
      <c r="AP116" s="82" t="str">
        <f aca="false">P01!$H105</f>
        <v>N</v>
      </c>
      <c r="AQ116" s="82" t="str">
        <f aca="false">P02!$H105</f>
        <v>N</v>
      </c>
      <c r="AR116" s="82" t="str">
        <f aca="false">P03!$H105</f>
        <v>N</v>
      </c>
      <c r="AS116" s="82" t="str">
        <f aca="false">P04!$H105</f>
        <v>N</v>
      </c>
      <c r="AT116" s="82" t="str">
        <f aca="false">P05!$H105</f>
        <v>N</v>
      </c>
      <c r="AU116" s="82" t="str">
        <f aca="false">P06!$H105</f>
        <v>N</v>
      </c>
      <c r="AV116" s="82" t="str">
        <f aca="false">P07!$H105</f>
        <v>N</v>
      </c>
      <c r="AW116" s="82" t="str">
        <f aca="false">P08!$H105</f>
        <v>N</v>
      </c>
      <c r="AX116" s="82" t="str">
        <f aca="false">P09!$H105</f>
        <v>N</v>
      </c>
      <c r="AY116" s="82" t="str">
        <f aca="false">P10!$H105</f>
        <v>N</v>
      </c>
      <c r="AZ116" s="82" t="str">
        <f aca="false">P11!$H105</f>
        <v>N</v>
      </c>
      <c r="BA116" s="82" t="str">
        <f aca="false">P12!$H105</f>
        <v>N</v>
      </c>
      <c r="BB116" s="82" t="str">
        <f aca="false">P13!$H105</f>
        <v>N</v>
      </c>
      <c r="BC116" s="82" t="str">
        <f aca="false">P14!$H105</f>
        <v>N</v>
      </c>
      <c r="BD116" s="82" t="str">
        <f aca="false">P15!$H105</f>
        <v>N</v>
      </c>
      <c r="BE116" s="82" t="str">
        <f aca="false">P16!$H105</f>
        <v>N</v>
      </c>
      <c r="BF116" s="82" t="str">
        <f aca="false">P17!$H105</f>
        <v>N</v>
      </c>
      <c r="BG116" s="82" t="str">
        <f aca="false">P18!$H105</f>
        <v>N</v>
      </c>
      <c r="BH116" s="82" t="str">
        <f aca="false">P19!$H105</f>
        <v>N</v>
      </c>
      <c r="BI116" s="82" t="str">
        <f aca="false">P20!$H105</f>
        <v>N</v>
      </c>
      <c r="BJ116" s="82" t="str">
        <f aca="false">P21!$H105</f>
        <v>N</v>
      </c>
      <c r="BK116" s="82" t="str">
        <f aca="false">P22!$H105</f>
        <v>N</v>
      </c>
      <c r="BL116" s="82" t="str">
        <f aca="false">P23!$H105</f>
        <v>N</v>
      </c>
      <c r="BM116" s="82" t="str">
        <f aca="false">P24!$H105</f>
        <v>N</v>
      </c>
      <c r="BN116" s="82" t="str">
        <f aca="false">P25!$H105</f>
        <v>N</v>
      </c>
      <c r="BO116" s="82" t="str">
        <f aca="false">P26!$H105</f>
        <v>N</v>
      </c>
      <c r="BP116" s="82" t="str">
        <f aca="false">P27!$H105</f>
        <v>N</v>
      </c>
      <c r="BQ116" s="82" t="str">
        <f aca="false">P28!$H105</f>
        <v>N</v>
      </c>
      <c r="BR116" s="82" t="str">
        <f aca="false">P29!$H105</f>
        <v>N</v>
      </c>
      <c r="BS116" s="82" t="str">
        <f aca="false">P30!$H105</f>
        <v>N</v>
      </c>
      <c r="BT116" s="77" t="n">
        <f aca="false">COUNTIF(AP116:BS116,"D")</f>
        <v>0</v>
      </c>
    </row>
    <row r="117" customFormat="false" ht="13" hidden="false" customHeight="false" outlineLevel="0" collapsed="false">
      <c r="A117" s="81" t="n">
        <v>13</v>
      </c>
      <c r="B117" s="82" t="str">
        <f aca="false">'Critères (modèle)'!$B106</f>
        <v>13.9</v>
      </c>
      <c r="C117" s="82" t="str">
        <f aca="false">'Critères (modèle)'!$A98</f>
        <v>CONSULTATION</v>
      </c>
      <c r="D117" s="82" t="str">
        <f aca="false">P01!$G106</f>
        <v>NT</v>
      </c>
      <c r="E117" s="82" t="str">
        <f aca="false">P02!$G106</f>
        <v>NT</v>
      </c>
      <c r="F117" s="82" t="str">
        <f aca="false">P03!$G106</f>
        <v>NT</v>
      </c>
      <c r="G117" s="82" t="str">
        <f aca="false">P04!$G106</f>
        <v>NT</v>
      </c>
      <c r="H117" s="82" t="str">
        <f aca="false">P05!$G106</f>
        <v>NT</v>
      </c>
      <c r="I117" s="82" t="str">
        <f aca="false">P06!$G106</f>
        <v>NT</v>
      </c>
      <c r="J117" s="82" t="str">
        <f aca="false">P07!$G106</f>
        <v>NT</v>
      </c>
      <c r="K117" s="82" t="str">
        <f aca="false">P08!$G106</f>
        <v>NT</v>
      </c>
      <c r="L117" s="82" t="str">
        <f aca="false">P09!$G106</f>
        <v>NT</v>
      </c>
      <c r="M117" s="82" t="str">
        <f aca="false">P10!$G106</f>
        <v>NT</v>
      </c>
      <c r="N117" s="82" t="str">
        <f aca="false">P11!$G106</f>
        <v>NT</v>
      </c>
      <c r="O117" s="82" t="str">
        <f aca="false">P12!$G106</f>
        <v>NT</v>
      </c>
      <c r="P117" s="82" t="str">
        <f aca="false">P13!$G106</f>
        <v>NT</v>
      </c>
      <c r="Q117" s="82" t="str">
        <f aca="false">P14!$G106</f>
        <v>NT</v>
      </c>
      <c r="R117" s="82" t="str">
        <f aca="false">P15!$G106</f>
        <v>NT</v>
      </c>
      <c r="S117" s="82" t="str">
        <f aca="false">P16!$G106</f>
        <v>NT</v>
      </c>
      <c r="T117" s="82" t="str">
        <f aca="false">P17!$G106</f>
        <v>NT</v>
      </c>
      <c r="U117" s="82" t="str">
        <f aca="false">P18!$G106</f>
        <v>NT</v>
      </c>
      <c r="V117" s="82" t="str">
        <f aca="false">P19!$G106</f>
        <v>NT</v>
      </c>
      <c r="W117" s="82" t="str">
        <f aca="false">P20!$G106</f>
        <v>NT</v>
      </c>
      <c r="X117" s="82" t="str">
        <f aca="false">P21!$G106</f>
        <v>NT</v>
      </c>
      <c r="Y117" s="82" t="str">
        <f aca="false">P22!$G106</f>
        <v>NT</v>
      </c>
      <c r="Z117" s="82" t="str">
        <f aca="false">P23!$G106</f>
        <v>NT</v>
      </c>
      <c r="AA117" s="82" t="str">
        <f aca="false">P24!$G106</f>
        <v>NT</v>
      </c>
      <c r="AB117" s="82" t="str">
        <f aca="false">P25!$G106</f>
        <v>NT</v>
      </c>
      <c r="AC117" s="82" t="str">
        <f aca="false">P26!$G106</f>
        <v>NT</v>
      </c>
      <c r="AD117" s="82" t="str">
        <f aca="false">P27!$G106</f>
        <v>NT</v>
      </c>
      <c r="AE117" s="82" t="str">
        <f aca="false">P28!$G106</f>
        <v>NT</v>
      </c>
      <c r="AF117" s="82" t="str">
        <f aca="false">P29!$G106</f>
        <v>NT</v>
      </c>
      <c r="AG117" s="82" t="str">
        <f aca="false">P30!$G106</f>
        <v>NT</v>
      </c>
      <c r="AH117" s="83" t="n">
        <f aca="false">COUNTIF(D117:AG117,"C")</f>
        <v>0</v>
      </c>
      <c r="AI117" s="83" t="n">
        <f aca="false">COUNTIF(D117:AG117,"NC")</f>
        <v>0</v>
      </c>
      <c r="AJ117" s="83" t="n">
        <f aca="false">COUNTIF(D117:AG117,"NA")</f>
        <v>0</v>
      </c>
      <c r="AK117" s="83" t="n">
        <f aca="false">COUNTIF(D117:AG117,"NT")</f>
        <v>30</v>
      </c>
      <c r="AL117" s="82" t="str">
        <f aca="false">IF(AI117&gt;0,"NC",IF(AH117&gt;0,"C",IF(AK117&gt;0,"NT","NA")))</f>
        <v>NT</v>
      </c>
      <c r="AM117" s="81" t="n">
        <v>13</v>
      </c>
      <c r="AN117" s="82" t="str">
        <f aca="false">'Critères (modèle)'!$B106</f>
        <v>13.9</v>
      </c>
      <c r="AO117" s="82" t="str">
        <f aca="false">'Critères (modèle)'!$A98</f>
        <v>CONSULTATION</v>
      </c>
      <c r="AP117" s="82" t="str">
        <f aca="false">P01!$H106</f>
        <v>N</v>
      </c>
      <c r="AQ117" s="82" t="str">
        <f aca="false">P02!$H106</f>
        <v>N</v>
      </c>
      <c r="AR117" s="82" t="str">
        <f aca="false">P03!$H106</f>
        <v>N</v>
      </c>
      <c r="AS117" s="82" t="str">
        <f aca="false">P04!$H106</f>
        <v>N</v>
      </c>
      <c r="AT117" s="82" t="str">
        <f aca="false">P05!$H106</f>
        <v>N</v>
      </c>
      <c r="AU117" s="82" t="str">
        <f aca="false">P06!$H106</f>
        <v>N</v>
      </c>
      <c r="AV117" s="82" t="str">
        <f aca="false">P07!$H106</f>
        <v>N</v>
      </c>
      <c r="AW117" s="82" t="str">
        <f aca="false">P08!$H106</f>
        <v>N</v>
      </c>
      <c r="AX117" s="82" t="str">
        <f aca="false">P09!$H106</f>
        <v>N</v>
      </c>
      <c r="AY117" s="82" t="str">
        <f aca="false">P10!$H106</f>
        <v>N</v>
      </c>
      <c r="AZ117" s="82" t="str">
        <f aca="false">P11!$H106</f>
        <v>N</v>
      </c>
      <c r="BA117" s="82" t="str">
        <f aca="false">P12!$H106</f>
        <v>N</v>
      </c>
      <c r="BB117" s="82" t="str">
        <f aca="false">P13!$H106</f>
        <v>N</v>
      </c>
      <c r="BC117" s="82" t="str">
        <f aca="false">P14!$H106</f>
        <v>N</v>
      </c>
      <c r="BD117" s="82" t="str">
        <f aca="false">P15!$H106</f>
        <v>N</v>
      </c>
      <c r="BE117" s="82" t="str">
        <f aca="false">P16!$H106</f>
        <v>N</v>
      </c>
      <c r="BF117" s="82" t="str">
        <f aca="false">P17!$H106</f>
        <v>N</v>
      </c>
      <c r="BG117" s="82" t="str">
        <f aca="false">P18!$H106</f>
        <v>N</v>
      </c>
      <c r="BH117" s="82" t="str">
        <f aca="false">P19!$H106</f>
        <v>N</v>
      </c>
      <c r="BI117" s="82" t="str">
        <f aca="false">P20!$H106</f>
        <v>N</v>
      </c>
      <c r="BJ117" s="82" t="str">
        <f aca="false">P21!$H106</f>
        <v>N</v>
      </c>
      <c r="BK117" s="82" t="str">
        <f aca="false">P22!$H106</f>
        <v>N</v>
      </c>
      <c r="BL117" s="82" t="str">
        <f aca="false">P23!$H106</f>
        <v>N</v>
      </c>
      <c r="BM117" s="82" t="str">
        <f aca="false">P24!$H106</f>
        <v>N</v>
      </c>
      <c r="BN117" s="82" t="str">
        <f aca="false">P25!$H106</f>
        <v>N</v>
      </c>
      <c r="BO117" s="82" t="str">
        <f aca="false">P26!$H106</f>
        <v>N</v>
      </c>
      <c r="BP117" s="82" t="str">
        <f aca="false">P27!$H106</f>
        <v>N</v>
      </c>
      <c r="BQ117" s="82" t="str">
        <f aca="false">P28!$H106</f>
        <v>N</v>
      </c>
      <c r="BR117" s="82" t="str">
        <f aca="false">P29!$H106</f>
        <v>N</v>
      </c>
      <c r="BS117" s="82" t="str">
        <f aca="false">P30!$H106</f>
        <v>N</v>
      </c>
      <c r="BT117" s="77" t="n">
        <f aca="false">COUNTIF(AP117:BS117,"D")</f>
        <v>0</v>
      </c>
    </row>
    <row r="118" customFormat="false" ht="13" hidden="false" customHeight="false" outlineLevel="0" collapsed="false">
      <c r="A118" s="81" t="n">
        <v>13</v>
      </c>
      <c r="B118" s="82" t="str">
        <f aca="false">'Critères (modèle)'!$B107</f>
        <v>13.10</v>
      </c>
      <c r="C118" s="82" t="str">
        <f aca="false">'Critères (modèle)'!$A98</f>
        <v>CONSULTATION</v>
      </c>
      <c r="D118" s="82" t="str">
        <f aca="false">P01!$G107</f>
        <v>NT</v>
      </c>
      <c r="E118" s="82" t="str">
        <f aca="false">P02!$G107</f>
        <v>NT</v>
      </c>
      <c r="F118" s="82" t="str">
        <f aca="false">P03!$G107</f>
        <v>NT</v>
      </c>
      <c r="G118" s="82" t="str">
        <f aca="false">P04!$G107</f>
        <v>NT</v>
      </c>
      <c r="H118" s="82" t="str">
        <f aca="false">P05!$G107</f>
        <v>NT</v>
      </c>
      <c r="I118" s="82" t="str">
        <f aca="false">P06!$G107</f>
        <v>NT</v>
      </c>
      <c r="J118" s="82" t="str">
        <f aca="false">P07!$G107</f>
        <v>NT</v>
      </c>
      <c r="K118" s="82" t="str">
        <f aca="false">P08!$G107</f>
        <v>NT</v>
      </c>
      <c r="L118" s="82" t="str">
        <f aca="false">P09!$G107</f>
        <v>NT</v>
      </c>
      <c r="M118" s="82" t="str">
        <f aca="false">P10!$G107</f>
        <v>NT</v>
      </c>
      <c r="N118" s="82" t="str">
        <f aca="false">P11!$G107</f>
        <v>NT</v>
      </c>
      <c r="O118" s="82" t="str">
        <f aca="false">P12!$G107</f>
        <v>NT</v>
      </c>
      <c r="P118" s="82" t="str">
        <f aca="false">P13!$G107</f>
        <v>NT</v>
      </c>
      <c r="Q118" s="82" t="str">
        <f aca="false">P14!$G107</f>
        <v>NT</v>
      </c>
      <c r="R118" s="82" t="str">
        <f aca="false">P15!$G107</f>
        <v>NT</v>
      </c>
      <c r="S118" s="82" t="str">
        <f aca="false">P16!$G107</f>
        <v>NT</v>
      </c>
      <c r="T118" s="82" t="str">
        <f aca="false">P17!$G107</f>
        <v>NT</v>
      </c>
      <c r="U118" s="82" t="str">
        <f aca="false">P18!$G107</f>
        <v>NT</v>
      </c>
      <c r="V118" s="82" t="str">
        <f aca="false">P19!$G107</f>
        <v>NT</v>
      </c>
      <c r="W118" s="82" t="str">
        <f aca="false">P20!$G107</f>
        <v>NT</v>
      </c>
      <c r="X118" s="82" t="str">
        <f aca="false">P21!$G107</f>
        <v>NT</v>
      </c>
      <c r="Y118" s="82" t="str">
        <f aca="false">P22!$G107</f>
        <v>NT</v>
      </c>
      <c r="Z118" s="82" t="str">
        <f aca="false">P23!$G107</f>
        <v>NT</v>
      </c>
      <c r="AA118" s="82" t="str">
        <f aca="false">P24!$G107</f>
        <v>NT</v>
      </c>
      <c r="AB118" s="82" t="str">
        <f aca="false">P25!$G107</f>
        <v>NT</v>
      </c>
      <c r="AC118" s="82" t="str">
        <f aca="false">P26!$G107</f>
        <v>NT</v>
      </c>
      <c r="AD118" s="82" t="str">
        <f aca="false">P27!$G107</f>
        <v>NT</v>
      </c>
      <c r="AE118" s="82" t="str">
        <f aca="false">P28!$G107</f>
        <v>NT</v>
      </c>
      <c r="AF118" s="82" t="str">
        <f aca="false">P29!$G107</f>
        <v>NT</v>
      </c>
      <c r="AG118" s="82" t="str">
        <f aca="false">P30!$G107</f>
        <v>NT</v>
      </c>
      <c r="AH118" s="83" t="n">
        <f aca="false">COUNTIF(D118:AG118,"C")</f>
        <v>0</v>
      </c>
      <c r="AI118" s="83" t="n">
        <f aca="false">COUNTIF(D118:AG118,"NC")</f>
        <v>0</v>
      </c>
      <c r="AJ118" s="83" t="n">
        <f aca="false">COUNTIF(D118:AG118,"NA")</f>
        <v>0</v>
      </c>
      <c r="AK118" s="83" t="n">
        <f aca="false">COUNTIF(D118:AG118,"NT")</f>
        <v>30</v>
      </c>
      <c r="AL118" s="82" t="str">
        <f aca="false">IF(AI118&gt;0,"NC",IF(AH118&gt;0,"C",IF(AK118&gt;0,"NT","NA")))</f>
        <v>NT</v>
      </c>
      <c r="AM118" s="81" t="n">
        <v>13</v>
      </c>
      <c r="AN118" s="82" t="str">
        <f aca="false">'Critères (modèle)'!$B107</f>
        <v>13.10</v>
      </c>
      <c r="AO118" s="82" t="str">
        <f aca="false">'Critères (modèle)'!$A98</f>
        <v>CONSULTATION</v>
      </c>
      <c r="AP118" s="82" t="str">
        <f aca="false">P01!$H107</f>
        <v>N</v>
      </c>
      <c r="AQ118" s="82" t="str">
        <f aca="false">P02!$H107</f>
        <v>N</v>
      </c>
      <c r="AR118" s="82" t="str">
        <f aca="false">P03!$H107</f>
        <v>N</v>
      </c>
      <c r="AS118" s="82" t="str">
        <f aca="false">P04!$H107</f>
        <v>N</v>
      </c>
      <c r="AT118" s="82" t="str">
        <f aca="false">P05!$H107</f>
        <v>N</v>
      </c>
      <c r="AU118" s="82" t="str">
        <f aca="false">P06!$H107</f>
        <v>N</v>
      </c>
      <c r="AV118" s="82" t="str">
        <f aca="false">P07!$H107</f>
        <v>N</v>
      </c>
      <c r="AW118" s="82" t="str">
        <f aca="false">P08!$H107</f>
        <v>N</v>
      </c>
      <c r="AX118" s="82" t="str">
        <f aca="false">P09!$H107</f>
        <v>N</v>
      </c>
      <c r="AY118" s="82" t="str">
        <f aca="false">P10!$H107</f>
        <v>N</v>
      </c>
      <c r="AZ118" s="82" t="str">
        <f aca="false">P11!$H107</f>
        <v>N</v>
      </c>
      <c r="BA118" s="82" t="str">
        <f aca="false">P12!$H107</f>
        <v>N</v>
      </c>
      <c r="BB118" s="82" t="str">
        <f aca="false">P13!$H107</f>
        <v>N</v>
      </c>
      <c r="BC118" s="82" t="str">
        <f aca="false">P14!$H107</f>
        <v>N</v>
      </c>
      <c r="BD118" s="82" t="str">
        <f aca="false">P15!$H107</f>
        <v>N</v>
      </c>
      <c r="BE118" s="82" t="str">
        <f aca="false">P16!$H107</f>
        <v>N</v>
      </c>
      <c r="BF118" s="82" t="str">
        <f aca="false">P17!$H107</f>
        <v>N</v>
      </c>
      <c r="BG118" s="82" t="str">
        <f aca="false">P18!$H107</f>
        <v>N</v>
      </c>
      <c r="BH118" s="82" t="str">
        <f aca="false">P19!$H107</f>
        <v>N</v>
      </c>
      <c r="BI118" s="82" t="str">
        <f aca="false">P20!$H107</f>
        <v>N</v>
      </c>
      <c r="BJ118" s="82" t="str">
        <f aca="false">P21!$H107</f>
        <v>N</v>
      </c>
      <c r="BK118" s="82" t="str">
        <f aca="false">P22!$H107</f>
        <v>N</v>
      </c>
      <c r="BL118" s="82" t="str">
        <f aca="false">P23!$H107</f>
        <v>N</v>
      </c>
      <c r="BM118" s="82" t="str">
        <f aca="false">P24!$H107</f>
        <v>N</v>
      </c>
      <c r="BN118" s="82" t="str">
        <f aca="false">P25!$H107</f>
        <v>N</v>
      </c>
      <c r="BO118" s="82" t="str">
        <f aca="false">P26!$H107</f>
        <v>N</v>
      </c>
      <c r="BP118" s="82" t="str">
        <f aca="false">P27!$H107</f>
        <v>N</v>
      </c>
      <c r="BQ118" s="82" t="str">
        <f aca="false">P28!$H107</f>
        <v>N</v>
      </c>
      <c r="BR118" s="82" t="str">
        <f aca="false">P29!$H107</f>
        <v>N</v>
      </c>
      <c r="BS118" s="82" t="str">
        <f aca="false">P30!$H107</f>
        <v>N</v>
      </c>
      <c r="BT118" s="77" t="n">
        <f aca="false">COUNTIF(AP118:BS118,"D")</f>
        <v>0</v>
      </c>
    </row>
    <row r="119" customFormat="false" ht="13" hidden="false" customHeight="false" outlineLevel="0" collapsed="false">
      <c r="A119" s="81" t="n">
        <v>13</v>
      </c>
      <c r="B119" s="82" t="str">
        <f aca="false">'Critères (modèle)'!$B108</f>
        <v>13.11</v>
      </c>
      <c r="C119" s="82" t="str">
        <f aca="false">'Critères (modèle)'!$A98</f>
        <v>CONSULTATION</v>
      </c>
      <c r="D119" s="82" t="str">
        <f aca="false">P01!$G108</f>
        <v>NT</v>
      </c>
      <c r="E119" s="82" t="str">
        <f aca="false">P02!$G108</f>
        <v>NT</v>
      </c>
      <c r="F119" s="82" t="str">
        <f aca="false">P03!$G108</f>
        <v>NT</v>
      </c>
      <c r="G119" s="82" t="str">
        <f aca="false">P04!$G108</f>
        <v>NT</v>
      </c>
      <c r="H119" s="82" t="str">
        <f aca="false">P05!$G108</f>
        <v>NT</v>
      </c>
      <c r="I119" s="82" t="str">
        <f aca="false">P06!$G108</f>
        <v>NT</v>
      </c>
      <c r="J119" s="82" t="str">
        <f aca="false">P07!$G108</f>
        <v>NT</v>
      </c>
      <c r="K119" s="82" t="str">
        <f aca="false">P08!$G108</f>
        <v>NT</v>
      </c>
      <c r="L119" s="82" t="str">
        <f aca="false">P09!$G108</f>
        <v>NT</v>
      </c>
      <c r="M119" s="82" t="str">
        <f aca="false">P10!$G108</f>
        <v>NT</v>
      </c>
      <c r="N119" s="82" t="str">
        <f aca="false">P11!$G108</f>
        <v>NT</v>
      </c>
      <c r="O119" s="82" t="str">
        <f aca="false">P12!$G108</f>
        <v>NT</v>
      </c>
      <c r="P119" s="82" t="str">
        <f aca="false">P13!$G108</f>
        <v>NT</v>
      </c>
      <c r="Q119" s="82" t="str">
        <f aca="false">P14!$G108</f>
        <v>NT</v>
      </c>
      <c r="R119" s="82" t="str">
        <f aca="false">P15!$G108</f>
        <v>NT</v>
      </c>
      <c r="S119" s="82" t="str">
        <f aca="false">P16!$G108</f>
        <v>NT</v>
      </c>
      <c r="T119" s="82" t="str">
        <f aca="false">P17!$G108</f>
        <v>NT</v>
      </c>
      <c r="U119" s="82" t="str">
        <f aca="false">P18!$G108</f>
        <v>NT</v>
      </c>
      <c r="V119" s="82" t="str">
        <f aca="false">P19!$G108</f>
        <v>NT</v>
      </c>
      <c r="W119" s="82" t="str">
        <f aca="false">P20!$G108</f>
        <v>NT</v>
      </c>
      <c r="X119" s="82" t="str">
        <f aca="false">P21!$G108</f>
        <v>NT</v>
      </c>
      <c r="Y119" s="82" t="str">
        <f aca="false">P22!$G108</f>
        <v>NT</v>
      </c>
      <c r="Z119" s="82" t="str">
        <f aca="false">P23!$G108</f>
        <v>NT</v>
      </c>
      <c r="AA119" s="82" t="str">
        <f aca="false">P24!$G108</f>
        <v>NT</v>
      </c>
      <c r="AB119" s="82" t="str">
        <f aca="false">P25!$G108</f>
        <v>NT</v>
      </c>
      <c r="AC119" s="82" t="str">
        <f aca="false">P26!$G108</f>
        <v>NT</v>
      </c>
      <c r="AD119" s="82" t="str">
        <f aca="false">P27!$G108</f>
        <v>NT</v>
      </c>
      <c r="AE119" s="82" t="str">
        <f aca="false">P28!$G108</f>
        <v>NT</v>
      </c>
      <c r="AF119" s="82" t="str">
        <f aca="false">P29!$G108</f>
        <v>NT</v>
      </c>
      <c r="AG119" s="82" t="str">
        <f aca="false">P30!$G108</f>
        <v>NT</v>
      </c>
      <c r="AH119" s="83" t="n">
        <f aca="false">COUNTIF(D119:AG119,"C")</f>
        <v>0</v>
      </c>
      <c r="AI119" s="83" t="n">
        <f aca="false">COUNTIF(D119:AG119,"NC")</f>
        <v>0</v>
      </c>
      <c r="AJ119" s="83" t="n">
        <f aca="false">COUNTIF(D119:AG119,"NA")</f>
        <v>0</v>
      </c>
      <c r="AK119" s="83" t="n">
        <f aca="false">COUNTIF(D119:AG119,"NT")</f>
        <v>30</v>
      </c>
      <c r="AL119" s="82" t="str">
        <f aca="false">IF(AI119&gt;0,"NC",IF(AH119&gt;0,"C",IF(AK119&gt;0,"NT","NA")))</f>
        <v>NT</v>
      </c>
      <c r="AM119" s="81" t="n">
        <v>13</v>
      </c>
      <c r="AN119" s="82" t="str">
        <f aca="false">'Critères (modèle)'!$B108</f>
        <v>13.11</v>
      </c>
      <c r="AO119" s="82" t="str">
        <f aca="false">'Critères (modèle)'!$A98</f>
        <v>CONSULTATION</v>
      </c>
      <c r="AP119" s="82" t="str">
        <f aca="false">P01!$H108</f>
        <v>N</v>
      </c>
      <c r="AQ119" s="82" t="str">
        <f aca="false">P02!$H108</f>
        <v>N</v>
      </c>
      <c r="AR119" s="82" t="str">
        <f aca="false">P03!$H108</f>
        <v>N</v>
      </c>
      <c r="AS119" s="82" t="str">
        <f aca="false">P04!$H108</f>
        <v>N</v>
      </c>
      <c r="AT119" s="82" t="str">
        <f aca="false">P05!$H108</f>
        <v>N</v>
      </c>
      <c r="AU119" s="82" t="str">
        <f aca="false">P06!$H108</f>
        <v>N</v>
      </c>
      <c r="AV119" s="82" t="str">
        <f aca="false">P07!$H108</f>
        <v>N</v>
      </c>
      <c r="AW119" s="82" t="str">
        <f aca="false">P08!$H108</f>
        <v>N</v>
      </c>
      <c r="AX119" s="82" t="str">
        <f aca="false">P09!$H108</f>
        <v>N</v>
      </c>
      <c r="AY119" s="82" t="str">
        <f aca="false">P10!$H108</f>
        <v>N</v>
      </c>
      <c r="AZ119" s="82" t="str">
        <f aca="false">P11!$H108</f>
        <v>N</v>
      </c>
      <c r="BA119" s="82" t="str">
        <f aca="false">P12!$H108</f>
        <v>N</v>
      </c>
      <c r="BB119" s="82" t="str">
        <f aca="false">P13!$H108</f>
        <v>N</v>
      </c>
      <c r="BC119" s="82" t="str">
        <f aca="false">P14!$H108</f>
        <v>N</v>
      </c>
      <c r="BD119" s="82" t="str">
        <f aca="false">P15!$H108</f>
        <v>N</v>
      </c>
      <c r="BE119" s="82" t="str">
        <f aca="false">P16!$H108</f>
        <v>N</v>
      </c>
      <c r="BF119" s="82" t="str">
        <f aca="false">P17!$H108</f>
        <v>N</v>
      </c>
      <c r="BG119" s="82" t="str">
        <f aca="false">P18!$H108</f>
        <v>N</v>
      </c>
      <c r="BH119" s="82" t="str">
        <f aca="false">P19!$H108</f>
        <v>N</v>
      </c>
      <c r="BI119" s="82" t="str">
        <f aca="false">P20!$H108</f>
        <v>N</v>
      </c>
      <c r="BJ119" s="82" t="str">
        <f aca="false">P21!$H108</f>
        <v>N</v>
      </c>
      <c r="BK119" s="82" t="str">
        <f aca="false">P22!$H108</f>
        <v>N</v>
      </c>
      <c r="BL119" s="82" t="str">
        <f aca="false">P23!$H108</f>
        <v>N</v>
      </c>
      <c r="BM119" s="82" t="str">
        <f aca="false">P24!$H108</f>
        <v>N</v>
      </c>
      <c r="BN119" s="82" t="str">
        <f aca="false">P25!$H108</f>
        <v>N</v>
      </c>
      <c r="BO119" s="82" t="str">
        <f aca="false">P26!$H108</f>
        <v>N</v>
      </c>
      <c r="BP119" s="82" t="str">
        <f aca="false">P27!$H108</f>
        <v>N</v>
      </c>
      <c r="BQ119" s="82" t="str">
        <f aca="false">P28!$H108</f>
        <v>N</v>
      </c>
      <c r="BR119" s="82" t="str">
        <f aca="false">P29!$H108</f>
        <v>N</v>
      </c>
      <c r="BS119" s="82" t="str">
        <f aca="false">P30!$H108</f>
        <v>N</v>
      </c>
      <c r="BT119" s="77" t="n">
        <f aca="false">COUNTIF(AP119:BS119,"D")</f>
        <v>0</v>
      </c>
    </row>
    <row r="120" customFormat="false" ht="13" hidden="false" customHeight="false" outlineLevel="0" collapsed="false">
      <c r="A120" s="81" t="n">
        <v>13</v>
      </c>
      <c r="B120" s="82" t="str">
        <f aca="false">'Critères (modèle)'!$B109</f>
        <v>13.12</v>
      </c>
      <c r="C120" s="82" t="str">
        <f aca="false">'Critères (modèle)'!$A98</f>
        <v>CONSULTATION</v>
      </c>
      <c r="D120" s="82" t="str">
        <f aca="false">P01!$G109</f>
        <v>NT</v>
      </c>
      <c r="E120" s="82" t="str">
        <f aca="false">P02!$G109</f>
        <v>NT</v>
      </c>
      <c r="F120" s="82" t="str">
        <f aca="false">P03!$G109</f>
        <v>NT</v>
      </c>
      <c r="G120" s="82" t="str">
        <f aca="false">P04!$G109</f>
        <v>NT</v>
      </c>
      <c r="H120" s="82" t="str">
        <f aca="false">P05!$G109</f>
        <v>NT</v>
      </c>
      <c r="I120" s="82" t="str">
        <f aca="false">P06!$G109</f>
        <v>NT</v>
      </c>
      <c r="J120" s="82" t="str">
        <f aca="false">P07!$G109</f>
        <v>NT</v>
      </c>
      <c r="K120" s="82" t="str">
        <f aca="false">P08!$G109</f>
        <v>NT</v>
      </c>
      <c r="L120" s="82" t="str">
        <f aca="false">P09!$G109</f>
        <v>NT</v>
      </c>
      <c r="M120" s="82" t="str">
        <f aca="false">P10!$G109</f>
        <v>NT</v>
      </c>
      <c r="N120" s="82" t="str">
        <f aca="false">P11!$G109</f>
        <v>NT</v>
      </c>
      <c r="O120" s="82" t="str">
        <f aca="false">P12!$G109</f>
        <v>NT</v>
      </c>
      <c r="P120" s="82" t="str">
        <f aca="false">P13!$G109</f>
        <v>NT</v>
      </c>
      <c r="Q120" s="82" t="str">
        <f aca="false">P14!$G109</f>
        <v>NT</v>
      </c>
      <c r="R120" s="82" t="str">
        <f aca="false">P15!$G109</f>
        <v>NT</v>
      </c>
      <c r="S120" s="82" t="str">
        <f aca="false">P16!$G109</f>
        <v>NT</v>
      </c>
      <c r="T120" s="82" t="str">
        <f aca="false">P17!$G109</f>
        <v>NT</v>
      </c>
      <c r="U120" s="82" t="str">
        <f aca="false">P18!$G109</f>
        <v>NT</v>
      </c>
      <c r="V120" s="82" t="str">
        <f aca="false">P19!$G109</f>
        <v>NT</v>
      </c>
      <c r="W120" s="82" t="str">
        <f aca="false">P20!$G109</f>
        <v>NT</v>
      </c>
      <c r="X120" s="82" t="str">
        <f aca="false">P21!$G109</f>
        <v>NT</v>
      </c>
      <c r="Y120" s="82" t="str">
        <f aca="false">P22!$G109</f>
        <v>NT</v>
      </c>
      <c r="Z120" s="82" t="str">
        <f aca="false">P23!$G109</f>
        <v>NT</v>
      </c>
      <c r="AA120" s="82" t="str">
        <f aca="false">P24!$G109</f>
        <v>NT</v>
      </c>
      <c r="AB120" s="82" t="str">
        <f aca="false">P25!$G109</f>
        <v>NT</v>
      </c>
      <c r="AC120" s="82" t="str">
        <f aca="false">P26!$G109</f>
        <v>NT</v>
      </c>
      <c r="AD120" s="82" t="str">
        <f aca="false">P27!$G109</f>
        <v>NT</v>
      </c>
      <c r="AE120" s="82" t="str">
        <f aca="false">P28!$G109</f>
        <v>NT</v>
      </c>
      <c r="AF120" s="82" t="str">
        <f aca="false">P29!$G109</f>
        <v>NT</v>
      </c>
      <c r="AG120" s="82" t="str">
        <f aca="false">P30!$G109</f>
        <v>NT</v>
      </c>
      <c r="AH120" s="83" t="n">
        <f aca="false">COUNTIF(D120:AG120,"C")</f>
        <v>0</v>
      </c>
      <c r="AI120" s="83" t="n">
        <f aca="false">COUNTIF(D120:AG120,"NC")</f>
        <v>0</v>
      </c>
      <c r="AJ120" s="83" t="n">
        <f aca="false">COUNTIF(D120:AG120,"NA")</f>
        <v>0</v>
      </c>
      <c r="AK120" s="83" t="n">
        <f aca="false">COUNTIF(D120:AG120,"NT")</f>
        <v>30</v>
      </c>
      <c r="AL120" s="82" t="str">
        <f aca="false">IF(AI120&gt;0,"NC",IF(AH120&gt;0,"C",IF(AK120&gt;0,"NT","NA")))</f>
        <v>NT</v>
      </c>
      <c r="AM120" s="81" t="n">
        <v>13</v>
      </c>
      <c r="AN120" s="82" t="str">
        <f aca="false">'Critères (modèle)'!$B109</f>
        <v>13.12</v>
      </c>
      <c r="AO120" s="82" t="str">
        <f aca="false">'Critères (modèle)'!$A98</f>
        <v>CONSULTATION</v>
      </c>
      <c r="AP120" s="82" t="str">
        <f aca="false">P01!$H109</f>
        <v>N</v>
      </c>
      <c r="AQ120" s="82" t="str">
        <f aca="false">P02!$H109</f>
        <v>N</v>
      </c>
      <c r="AR120" s="82" t="str">
        <f aca="false">P03!$H109</f>
        <v>N</v>
      </c>
      <c r="AS120" s="82" t="str">
        <f aca="false">P04!$H109</f>
        <v>N</v>
      </c>
      <c r="AT120" s="82" t="str">
        <f aca="false">P05!$H109</f>
        <v>N</v>
      </c>
      <c r="AU120" s="82" t="str">
        <f aca="false">P06!$H109</f>
        <v>N</v>
      </c>
      <c r="AV120" s="82" t="str">
        <f aca="false">P07!$H109</f>
        <v>N</v>
      </c>
      <c r="AW120" s="82" t="str">
        <f aca="false">P08!$H109</f>
        <v>N</v>
      </c>
      <c r="AX120" s="82" t="str">
        <f aca="false">P09!$H109</f>
        <v>N</v>
      </c>
      <c r="AY120" s="82" t="str">
        <f aca="false">P10!$H109</f>
        <v>N</v>
      </c>
      <c r="AZ120" s="82" t="str">
        <f aca="false">P11!$H109</f>
        <v>N</v>
      </c>
      <c r="BA120" s="82" t="str">
        <f aca="false">P12!$H109</f>
        <v>N</v>
      </c>
      <c r="BB120" s="82" t="str">
        <f aca="false">P13!$H109</f>
        <v>N</v>
      </c>
      <c r="BC120" s="82" t="str">
        <f aca="false">P14!$H109</f>
        <v>N</v>
      </c>
      <c r="BD120" s="82" t="str">
        <f aca="false">P15!$H109</f>
        <v>N</v>
      </c>
      <c r="BE120" s="82" t="str">
        <f aca="false">P16!$H109</f>
        <v>N</v>
      </c>
      <c r="BF120" s="82" t="str">
        <f aca="false">P17!$H109</f>
        <v>N</v>
      </c>
      <c r="BG120" s="82" t="str">
        <f aca="false">P18!$H109</f>
        <v>N</v>
      </c>
      <c r="BH120" s="82" t="str">
        <f aca="false">P19!$H109</f>
        <v>N</v>
      </c>
      <c r="BI120" s="82" t="str">
        <f aca="false">P20!$H109</f>
        <v>N</v>
      </c>
      <c r="BJ120" s="82" t="str">
        <f aca="false">P21!$H109</f>
        <v>N</v>
      </c>
      <c r="BK120" s="82" t="str">
        <f aca="false">P22!$H109</f>
        <v>N</v>
      </c>
      <c r="BL120" s="82" t="str">
        <f aca="false">P23!$H109</f>
        <v>N</v>
      </c>
      <c r="BM120" s="82" t="str">
        <f aca="false">P24!$H109</f>
        <v>N</v>
      </c>
      <c r="BN120" s="82" t="str">
        <f aca="false">P25!$H109</f>
        <v>N</v>
      </c>
      <c r="BO120" s="82" t="str">
        <f aca="false">P26!$H109</f>
        <v>N</v>
      </c>
      <c r="BP120" s="82" t="str">
        <f aca="false">P27!$H109</f>
        <v>N</v>
      </c>
      <c r="BQ120" s="82" t="str">
        <f aca="false">P28!$H109</f>
        <v>N</v>
      </c>
      <c r="BR120" s="82" t="str">
        <f aca="false">P29!$H109</f>
        <v>N</v>
      </c>
      <c r="BS120" s="82" t="str">
        <f aca="false">P30!$H109</f>
        <v>N</v>
      </c>
      <c r="BT120" s="77" t="n">
        <f aca="false">COUNTIF(AP120:BS120,"D")</f>
        <v>0</v>
      </c>
    </row>
    <row r="121" customFormat="false" ht="12.8" hidden="false" customHeight="false" outlineLevel="0" collapsed="false">
      <c r="A121" s="84"/>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6" t="n">
        <f aca="false">SUM(AH109:AH120)</f>
        <v>0</v>
      </c>
      <c r="AI121" s="86" t="n">
        <f aca="false">SUM(AI109:AI120)</f>
        <v>0</v>
      </c>
      <c r="AJ121" s="86" t="n">
        <f aca="false">SUM(AJ109:AJ120)</f>
        <v>0</v>
      </c>
      <c r="AK121" s="86" t="n">
        <f aca="false">SUM(AK109:AK120)</f>
        <v>360</v>
      </c>
      <c r="AM121" s="84"/>
      <c r="AN121" s="85"/>
      <c r="AO121" s="85"/>
      <c r="AP121" s="85"/>
      <c r="AQ121" s="85"/>
      <c r="AR121" s="85"/>
      <c r="AS121" s="85"/>
      <c r="AT121" s="85"/>
      <c r="AU121" s="85"/>
      <c r="AV121" s="85"/>
      <c r="AW121" s="85"/>
      <c r="AX121" s="85"/>
      <c r="AY121" s="85"/>
      <c r="AZ121" s="85"/>
      <c r="BA121" s="85"/>
      <c r="BB121" s="85"/>
      <c r="BC121" s="85"/>
      <c r="BD121" s="85"/>
      <c r="BE121" s="85"/>
      <c r="BF121" s="85"/>
      <c r="BG121" s="85"/>
      <c r="BH121" s="85"/>
      <c r="BI121" s="85"/>
      <c r="BJ121" s="85"/>
      <c r="BK121" s="85"/>
      <c r="BL121" s="85"/>
      <c r="BM121" s="85"/>
      <c r="BN121" s="85"/>
      <c r="BO121" s="85"/>
      <c r="BP121" s="85"/>
      <c r="BQ121" s="85"/>
      <c r="BR121" s="85"/>
      <c r="BS121" s="85"/>
      <c r="BT121" s="86" t="n">
        <f aca="false">SUM(BT109:BT120)</f>
        <v>0</v>
      </c>
    </row>
    <row r="122" customFormat="false" ht="12.8" hidden="false" customHeight="false" outlineLevel="0" collapsed="false">
      <c r="B122" s="45"/>
      <c r="C122" s="88" t="s">
        <v>496</v>
      </c>
      <c r="D122" s="88" t="n">
        <f aca="false">SUM(COUNTIF(D3:D11,"C"),COUNTIF(D13:D14,"C"),COUNTIF(D16:D18,"C"),COUNTIF(D20:D32,"C"),COUNTIF(D34:D41,"C"),COUNTIF(D43:D44,"C"),COUNTIF(D46:D50,"C"),COUNTIF(D52:D61,"C"),COUNTIF(D63:D66,"C"),COUNTIF(D68:D81,"C"),COUNTIF(D83:D95,"C"),COUNTIF(D97:D107,"C"),COUNTIF(D109:D120,"C"))</f>
        <v>0</v>
      </c>
      <c r="E122" s="88" t="n">
        <f aca="false">SUM(COUNTIF(E3:E11,"C"),COUNTIF(E13:E14,"C"),COUNTIF(E16:E18,"C"),COUNTIF(E20:E32,"C"),COUNTIF(E34:E41,"C"),COUNTIF(E43:E44,"C"),COUNTIF(E46:E50,"C"),COUNTIF(E52:E61,"C"),COUNTIF(E63:E66,"C"),COUNTIF(E68:E81,"C"),COUNTIF(E83:E95,"C"),COUNTIF(E97:E107,"C"),COUNTIF(E109:E120,"C"))</f>
        <v>0</v>
      </c>
      <c r="F122" s="88" t="n">
        <f aca="false">SUM(COUNTIF(F3:F11,"C"),COUNTIF(F13:F14,"C"),COUNTIF(F16:F18,"C"),COUNTIF(F20:F32,"C"),COUNTIF(F34:F41,"C"),COUNTIF(F43:F44,"C"),COUNTIF(F46:F50,"C"),COUNTIF(F52:F61,"C"),COUNTIF(F63:F66,"C"),COUNTIF(F68:F81,"C"),COUNTIF(F83:F95,"C"),COUNTIF(F97:F107,"C"),COUNTIF(F109:F120,"C"))</f>
        <v>0</v>
      </c>
      <c r="G122" s="88" t="n">
        <f aca="false">SUM(COUNTIF(G3:G11,"C"),COUNTIF(G13:G14,"C"),COUNTIF(G16:G18,"C"),COUNTIF(G20:G32,"C"),COUNTIF(G34:G41,"C"),COUNTIF(G43:G44,"C"),COUNTIF(G46:G50,"C"),COUNTIF(G52:G61,"C"),COUNTIF(G63:G66,"C"),COUNTIF(G68:G81,"C"),COUNTIF(G83:G95,"C"),COUNTIF(G97:G107,"C"),COUNTIF(G109:G120,"C"))</f>
        <v>0</v>
      </c>
      <c r="H122" s="88" t="n">
        <f aca="false">SUM(COUNTIF(H3:H11,"C"),COUNTIF(H13:H14,"C"),COUNTIF(H16:H18,"C"),COUNTIF(H20:H32,"C"),COUNTIF(H34:H41,"C"),COUNTIF(H43:H44,"C"),COUNTIF(H46:H50,"C"),COUNTIF(H52:H61,"C"),COUNTIF(H63:H66,"C"),COUNTIF(H68:H81,"C"),COUNTIF(H83:H95,"C"),COUNTIF(H97:H107,"C"),COUNTIF(H109:H120,"C"))</f>
        <v>0</v>
      </c>
      <c r="I122" s="88" t="n">
        <f aca="false">SUM(COUNTIF(I3:I11,"C"),COUNTIF(I13:I14,"C"),COUNTIF(I16:I18,"C"),COUNTIF(I20:I32,"C"),COUNTIF(I34:I41,"C"),COUNTIF(I43:I44,"C"),COUNTIF(I46:I50,"C"),COUNTIF(I52:I61,"C"),COUNTIF(I63:I66,"C"),COUNTIF(I68:I81,"C"),COUNTIF(I83:I95,"C"),COUNTIF(I97:I107,"C"),COUNTIF(I109:I120,"C"))</f>
        <v>0</v>
      </c>
      <c r="J122" s="88" t="n">
        <f aca="false">SUM(COUNTIF(J3:J11,"C"),COUNTIF(J13:J14,"C"),COUNTIF(J16:J18,"C"),COUNTIF(J20:J32,"C"),COUNTIF(J34:J41,"C"),COUNTIF(J43:J44,"C"),COUNTIF(J46:J50,"C"),COUNTIF(J52:J61,"C"),COUNTIF(J63:J66,"C"),COUNTIF(J68:J81,"C"),COUNTIF(J83:J95,"C"),COUNTIF(J97:J107,"C"),COUNTIF(J109:J120,"C"))</f>
        <v>0</v>
      </c>
      <c r="K122" s="88" t="n">
        <f aca="false">SUM(COUNTIF(K3:K11,"C"),COUNTIF(K13:K14,"C"),COUNTIF(K16:K18,"C"),COUNTIF(K20:K32,"C"),COUNTIF(K34:K41,"C"),COUNTIF(K43:K44,"C"),COUNTIF(K46:K50,"C"),COUNTIF(K52:K61,"C"),COUNTIF(K63:K66,"C"),COUNTIF(K68:K81,"C"),COUNTIF(K83:K95,"C"),COUNTIF(K97:K107,"C"),COUNTIF(K109:K120,"C"))</f>
        <v>0</v>
      </c>
      <c r="L122" s="88" t="n">
        <f aca="false">SUM(COUNTIF(L3:L11,"C"),COUNTIF(L13:L14,"C"),COUNTIF(L16:L18,"C"),COUNTIF(L20:L32,"C"),COUNTIF(L34:L41,"C"),COUNTIF(L43:L44,"C"),COUNTIF(L46:L50,"C"),COUNTIF(L52:L61,"C"),COUNTIF(L63:L66,"C"),COUNTIF(L68:L81,"C"),COUNTIF(L83:L95,"C"),COUNTIF(L97:L107,"C"),COUNTIF(L109:L120,"C"))</f>
        <v>0</v>
      </c>
      <c r="M122" s="88" t="n">
        <f aca="false">SUM(COUNTIF(M3:M11,"C"),COUNTIF(M13:M14,"C"),COUNTIF(M16:M18,"C"),COUNTIF(M20:M32,"C"),COUNTIF(M34:M41,"C"),COUNTIF(M43:M44,"C"),COUNTIF(M46:M50,"C"),COUNTIF(M52:M61,"C"),COUNTIF(M63:M66,"C"),COUNTIF(M68:M81,"C"),COUNTIF(M83:M95,"C"),COUNTIF(M97:M107,"C"),COUNTIF(M109:M120,"C"))</f>
        <v>0</v>
      </c>
      <c r="N122" s="88" t="n">
        <f aca="false">SUM(COUNTIF(N3:N11,"C"),COUNTIF(N13:N14,"C"),COUNTIF(N16:N18,"C"),COUNTIF(N20:N32,"C"),COUNTIF(N34:N41,"C"),COUNTIF(N43:N44,"C"),COUNTIF(N46:N50,"C"),COUNTIF(N52:N61,"C"),COUNTIF(N63:N66,"C"),COUNTIF(N68:N81,"C"),COUNTIF(N83:N95,"C"),COUNTIF(N97:N107,"C"),COUNTIF(N109:N120,"C"))</f>
        <v>0</v>
      </c>
      <c r="O122" s="88" t="n">
        <f aca="false">SUM(COUNTIF(O3:O11,"C"),COUNTIF(O13:O14,"C"),COUNTIF(O16:O18,"C"),COUNTIF(O20:O32,"C"),COUNTIF(O34:O41,"C"),COUNTIF(O43:O44,"C"),COUNTIF(O46:O50,"C"),COUNTIF(O52:O61,"C"),COUNTIF(O63:O66,"C"),COUNTIF(O68:O81,"C"),COUNTIF(O83:O95,"C"),COUNTIF(O97:O107,"C"),COUNTIF(O109:O120,"C"))</f>
        <v>0</v>
      </c>
      <c r="P122" s="88" t="n">
        <f aca="false">SUM(COUNTIF(P3:P11,"C"),COUNTIF(P13:P14,"C"),COUNTIF(P16:P18,"C"),COUNTIF(P20:P32,"C"),COUNTIF(P34:P41,"C"),COUNTIF(P43:P44,"C"),COUNTIF(P46:P50,"C"),COUNTIF(P52:P61,"C"),COUNTIF(P63:P66,"C"),COUNTIF(P68:P81,"C"),COUNTIF(P83:P95,"C"),COUNTIF(P97:P107,"C"),COUNTIF(P109:P120,"C"))</f>
        <v>0</v>
      </c>
      <c r="Q122" s="88" t="n">
        <f aca="false">SUM(COUNTIF(Q3:Q11,"C"),COUNTIF(Q13:Q14,"C"),COUNTIF(Q16:Q18,"C"),COUNTIF(Q20:Q32,"C"),COUNTIF(Q34:Q41,"C"),COUNTIF(Q43:Q44,"C"),COUNTIF(Q46:Q50,"C"),COUNTIF(Q52:Q61,"C"),COUNTIF(Q63:Q66,"C"),COUNTIF(Q68:Q81,"C"),COUNTIF(Q83:Q95,"C"),COUNTIF(Q97:Q107,"C"),COUNTIF(Q109:Q120,"C"))</f>
        <v>0</v>
      </c>
      <c r="R122" s="88" t="n">
        <f aca="false">SUM(COUNTIF(R3:R11,"C"),COUNTIF(R13:R14,"C"),COUNTIF(R16:R18,"C"),COUNTIF(R20:R32,"C"),COUNTIF(R34:R41,"C"),COUNTIF(R43:R44,"C"),COUNTIF(R46:R50,"C"),COUNTIF(R52:R61,"C"),COUNTIF(R63:R66,"C"),COUNTIF(R68:R81,"C"),COUNTIF(R83:R95,"C"),COUNTIF(R97:R107,"C"),COUNTIF(R109:R120,"C"))</f>
        <v>0</v>
      </c>
      <c r="S122" s="88" t="n">
        <f aca="false">SUM(COUNTIF(S3:S11,"C"),COUNTIF(S13:S14,"C"),COUNTIF(S16:S18,"C"),COUNTIF(S20:S32,"C"),COUNTIF(S34:S41,"C"),COUNTIF(S43:S44,"C"),COUNTIF(S46:S50,"C"),COUNTIF(S52:S61,"C"),COUNTIF(S63:S66,"C"),COUNTIF(S68:S81,"C"),COUNTIF(S83:S95,"C"),COUNTIF(S97:S107,"C"),COUNTIF(S109:S120,"C"))</f>
        <v>0</v>
      </c>
      <c r="T122" s="88" t="n">
        <f aca="false">SUM(COUNTIF(T3:T11,"C"),COUNTIF(T13:T14,"C"),COUNTIF(T16:T18,"C"),COUNTIF(T20:T32,"C"),COUNTIF(T34:T41,"C"),COUNTIF(T43:T44,"C"),COUNTIF(T46:T50,"C"),COUNTIF(T52:T61,"C"),COUNTIF(T63:T66,"C"),COUNTIF(T68:T81,"C"),COUNTIF(T83:T95,"C"),COUNTIF(T97:T107,"C"),COUNTIF(T109:T120,"C"))</f>
        <v>0</v>
      </c>
      <c r="U122" s="88" t="n">
        <f aca="false">SUM(COUNTIF(U3:U11,"C"),COUNTIF(U13:U14,"C"),COUNTIF(U16:U18,"C"),COUNTIF(U20:U32,"C"),COUNTIF(U34:U41,"C"),COUNTIF(U43:U44,"C"),COUNTIF(U46:U50,"C"),COUNTIF(U52:U61,"C"),COUNTIF(U63:U66,"C"),COUNTIF(U68:U81,"C"),COUNTIF(U83:U95,"C"),COUNTIF(U97:U107,"C"),COUNTIF(U109:U120,"C"))</f>
        <v>0</v>
      </c>
      <c r="V122" s="88" t="n">
        <f aca="false">SUM(COUNTIF(V3:V11,"C"),COUNTIF(V13:V14,"C"),COUNTIF(V16:V18,"C"),COUNTIF(V20:V32,"C"),COUNTIF(V34:V41,"C"),COUNTIF(V43:V44,"C"),COUNTIF(V46:V50,"C"),COUNTIF(V52:V61,"C"),COUNTIF(V63:V66,"C"),COUNTIF(V68:V81,"C"),COUNTIF(V83:V95,"C"),COUNTIF(V97:V107,"C"),COUNTIF(V109:V120,"C"))</f>
        <v>0</v>
      </c>
      <c r="W122" s="88" t="n">
        <f aca="false">SUM(COUNTIF(W3:W11,"C"),COUNTIF(W13:W14,"C"),COUNTIF(W16:W18,"C"),COUNTIF(W20:W32,"C"),COUNTIF(W34:W41,"C"),COUNTIF(W43:W44,"C"),COUNTIF(W46:W50,"C"),COUNTIF(W52:W61,"C"),COUNTIF(W63:W66,"C"),COUNTIF(W68:W81,"C"),COUNTIF(W83:W95,"C"),COUNTIF(W97:W107,"C"),COUNTIF(W109:W120,"C"))</f>
        <v>0</v>
      </c>
      <c r="X122" s="88" t="n">
        <f aca="false">SUM(COUNTIF(X3:X11,"C"),COUNTIF(X13:X14,"C"),COUNTIF(X16:X18,"C"),COUNTIF(X20:X32,"C"),COUNTIF(X34:X41,"C"),COUNTIF(X43:X44,"C"),COUNTIF(X46:X50,"C"),COUNTIF(X52:X61,"C"),COUNTIF(X63:X66,"C"),COUNTIF(X68:X81,"C"),COUNTIF(X83:X95,"C"),COUNTIF(X97:X107,"C"),COUNTIF(X109:X120,"C"))</f>
        <v>0</v>
      </c>
      <c r="Y122" s="88" t="n">
        <f aca="false">SUM(COUNTIF(Y3:Y11,"C"),COUNTIF(Y13:Y14,"C"),COUNTIF(Y16:Y18,"C"),COUNTIF(Y20:Y32,"C"),COUNTIF(Y34:Y41,"C"),COUNTIF(Y43:Y44,"C"),COUNTIF(Y46:Y50,"C"),COUNTIF(Y52:Y61,"C"),COUNTIF(Y63:Y66,"C"),COUNTIF(Y68:Y81,"C"),COUNTIF(Y83:Y95,"C"),COUNTIF(Y97:Y107,"C"),COUNTIF(Y109:Y120,"C"))</f>
        <v>0</v>
      </c>
      <c r="Z122" s="88" t="n">
        <f aca="false">SUM(COUNTIF(Z3:Z11,"C"),COUNTIF(Z13:Z14,"C"),COUNTIF(Z16:Z18,"C"),COUNTIF(Z20:Z32,"C"),COUNTIF(Z34:Z41,"C"),COUNTIF(Z43:Z44,"C"),COUNTIF(Z46:Z50,"C"),COUNTIF(Z52:Z61,"C"),COUNTIF(Z63:Z66,"C"),COUNTIF(Z68:Z81,"C"),COUNTIF(Z83:Z95,"C"),COUNTIF(Z97:Z107,"C"),COUNTIF(Z109:Z120,"C"))</f>
        <v>0</v>
      </c>
      <c r="AA122" s="88" t="n">
        <f aca="false">SUM(COUNTIF(AA3:AA11,"C"),COUNTIF(AA13:AA14,"C"),COUNTIF(AA16:AA18,"C"),COUNTIF(AA20:AA32,"C"),COUNTIF(AA34:AA41,"C"),COUNTIF(AA43:AA44,"C"),COUNTIF(AA46:AA50,"C"),COUNTIF(AA52:AA61,"C"),COUNTIF(AA63:AA66,"C"),COUNTIF(AA68:AA81,"C"),COUNTIF(AA83:AA95,"C"),COUNTIF(AA97:AA107,"C"),COUNTIF(AA109:AA120,"C"))</f>
        <v>0</v>
      </c>
      <c r="AB122" s="88" t="n">
        <f aca="false">SUM(COUNTIF(AB3:AB11,"C"),COUNTIF(AB13:AB14,"C"),COUNTIF(AB16:AB18,"C"),COUNTIF(AB20:AB32,"C"),COUNTIF(AB34:AB41,"C"),COUNTIF(AB43:AB44,"C"),COUNTIF(AB46:AB50,"C"),COUNTIF(AB52:AB61,"C"),COUNTIF(AB63:AB66,"C"),COUNTIF(AB68:AB81,"C"),COUNTIF(AB83:AB95,"C"),COUNTIF(AB97:AB107,"C"),COUNTIF(AB109:AB120,"C"))</f>
        <v>0</v>
      </c>
      <c r="AC122" s="88" t="n">
        <f aca="false">SUM(COUNTIF(AC3:AC11,"C"),COUNTIF(AC13:AC14,"C"),COUNTIF(AC16:AC18,"C"),COUNTIF(AC20:AC32,"C"),COUNTIF(AC34:AC41,"C"),COUNTIF(AC43:AC44,"C"),COUNTIF(AC46:AC50,"C"),COUNTIF(AC52:AC61,"C"),COUNTIF(AC63:AC66,"C"),COUNTIF(AC68:AC81,"C"),COUNTIF(AC83:AC95,"C"),COUNTIF(AC97:AC107,"C"),COUNTIF(AC109:AC120,"C"))</f>
        <v>0</v>
      </c>
      <c r="AD122" s="88" t="n">
        <f aca="false">SUM(COUNTIF(AD3:AD11,"C"),COUNTIF(AD13:AD14,"C"),COUNTIF(AD16:AD18,"C"),COUNTIF(AD20:AD32,"C"),COUNTIF(AD34:AD41,"C"),COUNTIF(AD43:AD44,"C"),COUNTIF(AD46:AD50,"C"),COUNTIF(AD52:AD61,"C"),COUNTIF(AD63:AD66,"C"),COUNTIF(AD68:AD81,"C"),COUNTIF(AD83:AD95,"C"),COUNTIF(AD97:AD107,"C"),COUNTIF(AD109:AD120,"C"))</f>
        <v>0</v>
      </c>
      <c r="AE122" s="88" t="n">
        <f aca="false">SUM(COUNTIF(AE3:AE11,"C"),COUNTIF(AE13:AE14,"C"),COUNTIF(AE16:AE18,"C"),COUNTIF(AE20:AE32,"C"),COUNTIF(AE34:AE41,"C"),COUNTIF(AE43:AE44,"C"),COUNTIF(AE46:AE50,"C"),COUNTIF(AE52:AE61,"C"),COUNTIF(AE63:AE66,"C"),COUNTIF(AE68:AE81,"C"),COUNTIF(AE83:AE95,"C"),COUNTIF(AE97:AE107,"C"),COUNTIF(AE109:AE120,"C"))</f>
        <v>0</v>
      </c>
      <c r="AF122" s="88" t="n">
        <f aca="false">SUM(COUNTIF(AF3:AF11,"C"),COUNTIF(AF13:AF14,"C"),COUNTIF(AF16:AF18,"C"),COUNTIF(AF20:AF32,"C"),COUNTIF(AF34:AF41,"C"),COUNTIF(AF43:AF44,"C"),COUNTIF(AF46:AF50,"C"),COUNTIF(AF52:AF61,"C"),COUNTIF(AF63:AF66,"C"),COUNTIF(AF68:AF81,"C"),COUNTIF(AF83:AF95,"C"),COUNTIF(AF97:AF107,"C"),COUNTIF(AF109:AF120,"C"))</f>
        <v>0</v>
      </c>
      <c r="AG122" s="88" t="n">
        <f aca="false">SUM(COUNTIF(AG3:AG11,"C"),COUNTIF(AG13:AG14,"C"),COUNTIF(AG16:AG18,"C"),COUNTIF(AG20:AG32,"C"),COUNTIF(AG34:AG41,"C"),COUNTIF(AG43:AG44,"C"),COUNTIF(AG46:AG50,"C"),COUNTIF(AG52:AG61,"C"),COUNTIF(AG63:AG66,"C"),COUNTIF(AG68:AG81,"C"),COUNTIF(AG83:AG95,"C"),COUNTIF(AG97:AG107,"C"),COUNTIF(AG109:AG120,"C"))</f>
        <v>0</v>
      </c>
      <c r="AH122" s="89"/>
      <c r="AI122" s="89"/>
      <c r="AJ122" s="89"/>
      <c r="AK122" s="89"/>
      <c r="AN122" s="45"/>
      <c r="AO122" s="45"/>
      <c r="BE122" s="45"/>
      <c r="BF122" s="45"/>
      <c r="BG122" s="45"/>
      <c r="BH122" s="45"/>
      <c r="BI122" s="45"/>
      <c r="BJ122" s="45"/>
      <c r="BK122" s="45"/>
      <c r="BL122" s="45"/>
      <c r="BM122" s="45"/>
      <c r="BN122" s="45"/>
      <c r="BO122" s="45"/>
      <c r="BP122" s="45"/>
      <c r="BQ122" s="45"/>
      <c r="BR122" s="45"/>
      <c r="BS122" s="45"/>
      <c r="BT122" s="89"/>
    </row>
    <row r="123" customFormat="false" ht="12.8" hidden="false" customHeight="false" outlineLevel="0" collapsed="false">
      <c r="B123" s="45"/>
      <c r="C123" s="88" t="s">
        <v>497</v>
      </c>
      <c r="D123" s="88" t="n">
        <f aca="false">SUM(COUNTIF(D3:D11,"NC"),COUNTIF(D13:D14,"NC"),COUNTIF(D16:D18,"NC"),COUNTIF(D20:D32,"NC"),COUNTIF(D34:D41,"NC"),COUNTIF(D43:D44,"NC"),COUNTIF(D46:D50,"NC"),COUNTIF(D52:D61,"NC"),COUNTIF(D63:D66,"NC"),COUNTIF(D68:D81,"NC"),COUNTIF(D83:D95,"NC"),COUNTIF(D97:D107,"NC"),COUNTIF(D109:D120,"NC"))</f>
        <v>0</v>
      </c>
      <c r="E123" s="88" t="n">
        <f aca="false">SUM(COUNTIF(E3:E11,"NC"),COUNTIF(E13:E14,"NC"),COUNTIF(E16:E18,"NC"),COUNTIF(E20:E32,"NC"),COUNTIF(E34:E41,"NC"),COUNTIF(E43:E44,"NC"),COUNTIF(E46:E50,"NC"),COUNTIF(E52:E61,"NC"),COUNTIF(E63:E66,"NC"),COUNTIF(E68:E81,"NC"),COUNTIF(E83:E95,"NC"),COUNTIF(E97:E107,"NC"),COUNTIF(E109:E120,"NC"))</f>
        <v>0</v>
      </c>
      <c r="F123" s="88" t="n">
        <f aca="false">SUM(COUNTIF(F3:F11,"NC"),COUNTIF(F13:F14,"NC"),COUNTIF(F16:F18,"NC"),COUNTIF(F20:F32,"NC"),COUNTIF(F34:F41,"NC"),COUNTIF(F43:F44,"NC"),COUNTIF(F46:F50,"NC"),COUNTIF(F52:F61,"NC"),COUNTIF(F63:F66,"NC"),COUNTIF(F68:F81,"NC"),COUNTIF(F83:F95,"NC"),COUNTIF(F97:F107,"NC"),COUNTIF(F109:F120,"NC"))</f>
        <v>0</v>
      </c>
      <c r="G123" s="88" t="n">
        <f aca="false">SUM(COUNTIF(G3:G11,"NC"),COUNTIF(G13:G14,"NC"),COUNTIF(G16:G18,"NC"),COUNTIF(G20:G32,"NC"),COUNTIF(G34:G41,"NC"),COUNTIF(G43:G44,"NC"),COUNTIF(G46:G50,"NC"),COUNTIF(G52:G61,"NC"),COUNTIF(G63:G66,"NC"),COUNTIF(G68:G81,"NC"),COUNTIF(G83:G95,"NC"),COUNTIF(G97:G107,"NC"),COUNTIF(G109:G120,"NC"))</f>
        <v>0</v>
      </c>
      <c r="H123" s="88" t="n">
        <f aca="false">SUM(COUNTIF(H3:H11,"NC"),COUNTIF(H13:H14,"NC"),COUNTIF(H16:H18,"NC"),COUNTIF(H20:H32,"NC"),COUNTIF(H34:H41,"NC"),COUNTIF(H43:H44,"NC"),COUNTIF(H46:H50,"NC"),COUNTIF(H52:H61,"NC"),COUNTIF(H63:H66,"NC"),COUNTIF(H68:H81,"NC"),COUNTIF(H83:H95,"NC"),COUNTIF(H97:H107,"NC"),COUNTIF(H109:H120,"NC"))</f>
        <v>0</v>
      </c>
      <c r="I123" s="88" t="n">
        <f aca="false">SUM(COUNTIF(I3:I11,"NC"),COUNTIF(I13:I14,"NC"),COUNTIF(I16:I18,"NC"),COUNTIF(I20:I32,"NC"),COUNTIF(I34:I41,"NC"),COUNTIF(I43:I44,"NC"),COUNTIF(I46:I50,"NC"),COUNTIF(I52:I61,"NC"),COUNTIF(I63:I66,"NC"),COUNTIF(I68:I81,"NC"),COUNTIF(I83:I95,"NC"),COUNTIF(I97:I107,"NC"),COUNTIF(I109:I120,"NC"))</f>
        <v>0</v>
      </c>
      <c r="J123" s="88" t="n">
        <f aca="false">SUM(COUNTIF(J3:J11,"NC"),COUNTIF(J13:J14,"NC"),COUNTIF(J16:J18,"NC"),COUNTIF(J20:J32,"NC"),COUNTIF(J34:J41,"NC"),COUNTIF(J43:J44,"NC"),COUNTIF(J46:J50,"NC"),COUNTIF(J52:J61,"NC"),COUNTIF(J63:J66,"NC"),COUNTIF(J68:J81,"NC"),COUNTIF(J83:J95,"NC"),COUNTIF(J97:J107,"NC"),COUNTIF(J109:J120,"NC"))</f>
        <v>0</v>
      </c>
      <c r="K123" s="88" t="n">
        <f aca="false">SUM(COUNTIF(K3:K11,"NC"),COUNTIF(K13:K14,"NC"),COUNTIF(K16:K18,"NC"),COUNTIF(K20:K32,"NC"),COUNTIF(K34:K41,"NC"),COUNTIF(K43:K44,"NC"),COUNTIF(K46:K50,"NC"),COUNTIF(K52:K61,"NC"),COUNTIF(K63:K66,"NC"),COUNTIF(K68:K81,"NC"),COUNTIF(K83:K95,"NC"),COUNTIF(K97:K107,"NC"),COUNTIF(K109:K120,"NC"))</f>
        <v>0</v>
      </c>
      <c r="L123" s="88" t="n">
        <f aca="false">SUM(COUNTIF(L3:L11,"NC"),COUNTIF(L13:L14,"NC"),COUNTIF(L16:L18,"NC"),COUNTIF(L20:L32,"NC"),COUNTIF(L34:L41,"NC"),COUNTIF(L43:L44,"NC"),COUNTIF(L46:L50,"NC"),COUNTIF(L52:L61,"NC"),COUNTIF(L63:L66,"NC"),COUNTIF(L68:L81,"NC"),COUNTIF(L83:L95,"NC"),COUNTIF(L97:L107,"NC"),COUNTIF(L109:L120,"NC"))</f>
        <v>0</v>
      </c>
      <c r="M123" s="88" t="n">
        <f aca="false">SUM(COUNTIF(M3:M11,"NC"),COUNTIF(M13:M14,"NC"),COUNTIF(M16:M18,"NC"),COUNTIF(M20:M32,"NC"),COUNTIF(M34:M41,"NC"),COUNTIF(M43:M44,"NC"),COUNTIF(M46:M50,"NC"),COUNTIF(M52:M61,"NC"),COUNTIF(M63:M66,"NC"),COUNTIF(M68:M81,"NC"),COUNTIF(M83:M95,"NC"),COUNTIF(M97:M107,"NC"),COUNTIF(M109:M120,"NC"))</f>
        <v>0</v>
      </c>
      <c r="N123" s="88" t="n">
        <f aca="false">SUM(COUNTIF(N3:N11,"NC"),COUNTIF(N13:N14,"NC"),COUNTIF(N16:N18,"NC"),COUNTIF(N20:N32,"NC"),COUNTIF(N34:N41,"NC"),COUNTIF(N43:N44,"NC"),COUNTIF(N46:N50,"NC"),COUNTIF(N52:N61,"NC"),COUNTIF(N63:N66,"NC"),COUNTIF(N68:N81,"NC"),COUNTIF(N83:N95,"NC"),COUNTIF(N97:N107,"NC"),COUNTIF(N109:N120,"NC"))</f>
        <v>0</v>
      </c>
      <c r="O123" s="88" t="n">
        <f aca="false">SUM(COUNTIF(O3:O11,"NC"),COUNTIF(O13:O14,"NC"),COUNTIF(O16:O18,"NC"),COUNTIF(O20:O32,"NC"),COUNTIF(O34:O41,"NC"),COUNTIF(O43:O44,"NC"),COUNTIF(O46:O50,"NC"),COUNTIF(O52:O61,"NC"),COUNTIF(O63:O66,"NC"),COUNTIF(O68:O81,"NC"),COUNTIF(O83:O95,"NC"),COUNTIF(O97:O107,"NC"),COUNTIF(O109:O120,"NC"))</f>
        <v>0</v>
      </c>
      <c r="P123" s="88" t="n">
        <f aca="false">SUM(COUNTIF(P3:P11,"NC"),COUNTIF(P13:P14,"NC"),COUNTIF(P16:P18,"NC"),COUNTIF(P20:P32,"NC"),COUNTIF(P34:P41,"NC"),COUNTIF(P43:P44,"NC"),COUNTIF(P46:P50,"NC"),COUNTIF(P52:P61,"NC"),COUNTIF(P63:P66,"NC"),COUNTIF(P68:P81,"NC"),COUNTIF(P83:P95,"NC"),COUNTIF(P97:P107,"NC"),COUNTIF(P109:P120,"NC"))</f>
        <v>0</v>
      </c>
      <c r="Q123" s="88" t="n">
        <f aca="false">SUM(COUNTIF(Q3:Q11,"NC"),COUNTIF(Q13:Q14,"NC"),COUNTIF(Q16:Q18,"NC"),COUNTIF(Q20:Q32,"NC"),COUNTIF(Q34:Q41,"NC"),COUNTIF(Q43:Q44,"NC"),COUNTIF(Q46:Q50,"NC"),COUNTIF(Q52:Q61,"NC"),COUNTIF(Q63:Q66,"NC"),COUNTIF(Q68:Q81,"NC"),COUNTIF(Q83:Q95,"NC"),COUNTIF(Q97:Q107,"NC"),COUNTIF(Q109:Q120,"NC"))</f>
        <v>0</v>
      </c>
      <c r="R123" s="88" t="n">
        <f aca="false">SUM(COUNTIF(R3:R11,"NC"),COUNTIF(R13:R14,"NC"),COUNTIF(R16:R18,"NC"),COUNTIF(R20:R32,"NC"),COUNTIF(R34:R41,"NC"),COUNTIF(R43:R44,"NC"),COUNTIF(R46:R50,"NC"),COUNTIF(R52:R61,"NC"),COUNTIF(R63:R66,"NC"),COUNTIF(R68:R81,"NC"),COUNTIF(R83:R95,"NC"),COUNTIF(R97:R107,"NC"),COUNTIF(R109:R120,"NC"))</f>
        <v>0</v>
      </c>
      <c r="S123" s="88" t="n">
        <f aca="false">SUM(COUNTIF(S3:S11,"NC"),COUNTIF(S13:S14,"NC"),COUNTIF(S16:S18,"NC"),COUNTIF(S20:S32,"NC"),COUNTIF(S34:S41,"NC"),COUNTIF(S43:S44,"NC"),COUNTIF(S46:S50,"NC"),COUNTIF(S52:S61,"NC"),COUNTIF(S63:S66,"NC"),COUNTIF(S68:S81,"NC"),COUNTIF(S83:S95,"NC"),COUNTIF(S97:S107,"NC"),COUNTIF(S109:S120,"NC"))</f>
        <v>0</v>
      </c>
      <c r="T123" s="88" t="n">
        <f aca="false">SUM(COUNTIF(T3:T11,"NC"),COUNTIF(T13:T14,"NC"),COUNTIF(T16:T18,"NC"),COUNTIF(T20:T32,"NC"),COUNTIF(T34:T41,"NC"),COUNTIF(T43:T44,"NC"),COUNTIF(T46:T50,"NC"),COUNTIF(T52:T61,"NC"),COUNTIF(T63:T66,"NC"),COUNTIF(T68:T81,"NC"),COUNTIF(T83:T95,"NC"),COUNTIF(T97:T107,"NC"),COUNTIF(T109:T120,"NC"))</f>
        <v>0</v>
      </c>
      <c r="U123" s="88" t="n">
        <f aca="false">SUM(COUNTIF(U3:U11,"NC"),COUNTIF(U13:U14,"NC"),COUNTIF(U16:U18,"NC"),COUNTIF(U20:U32,"NC"),COUNTIF(U34:U41,"NC"),COUNTIF(U43:U44,"NC"),COUNTIF(U46:U50,"NC"),COUNTIF(U52:U61,"NC"),COUNTIF(U63:U66,"NC"),COUNTIF(U68:U81,"NC"),COUNTIF(U83:U95,"NC"),COUNTIF(U97:U107,"NC"),COUNTIF(U109:U120,"NC"))</f>
        <v>0</v>
      </c>
      <c r="V123" s="88" t="n">
        <f aca="false">SUM(COUNTIF(V3:V11,"NC"),COUNTIF(V13:V14,"NC"),COUNTIF(V16:V18,"NC"),COUNTIF(V20:V32,"NC"),COUNTIF(V34:V41,"NC"),COUNTIF(V43:V44,"NC"),COUNTIF(V46:V50,"NC"),COUNTIF(V52:V61,"NC"),COUNTIF(V63:V66,"NC"),COUNTIF(V68:V81,"NC"),COUNTIF(V83:V95,"NC"),COUNTIF(V97:V107,"NC"),COUNTIF(V109:V120,"NC"))</f>
        <v>0</v>
      </c>
      <c r="W123" s="88" t="n">
        <f aca="false">SUM(COUNTIF(W3:W11,"NC"),COUNTIF(W13:W14,"NC"),COUNTIF(W16:W18,"NC"),COUNTIF(W20:W32,"NC"),COUNTIF(W34:W41,"NC"),COUNTIF(W43:W44,"NC"),COUNTIF(W46:W50,"NC"),COUNTIF(W52:W61,"NC"),COUNTIF(W63:W66,"NC"),COUNTIF(W68:W81,"NC"),COUNTIF(W83:W95,"NC"),COUNTIF(W97:W107,"NC"),COUNTIF(W109:W120,"NC"))</f>
        <v>0</v>
      </c>
      <c r="X123" s="88" t="n">
        <f aca="false">SUM(COUNTIF(X3:X11,"NC"),COUNTIF(X13:X14,"NC"),COUNTIF(X16:X18,"NC"),COUNTIF(X20:X32,"NC"),COUNTIF(X34:X41,"NC"),COUNTIF(X43:X44,"NC"),COUNTIF(X46:X50,"NC"),COUNTIF(X52:X61,"NC"),COUNTIF(X63:X66,"NC"),COUNTIF(X68:X81,"NC"),COUNTIF(X83:X95,"NC"),COUNTIF(X97:X107,"NC"),COUNTIF(X109:X120,"NC"))</f>
        <v>0</v>
      </c>
      <c r="Y123" s="88" t="n">
        <f aca="false">SUM(COUNTIF(Y3:Y11,"NC"),COUNTIF(Y13:Y14,"NC"),COUNTIF(Y16:Y18,"NC"),COUNTIF(Y20:Y32,"NC"),COUNTIF(Y34:Y41,"NC"),COUNTIF(Y43:Y44,"NC"),COUNTIF(Y46:Y50,"NC"),COUNTIF(Y52:Y61,"NC"),COUNTIF(Y63:Y66,"NC"),COUNTIF(Y68:Y81,"NC"),COUNTIF(Y83:Y95,"NC"),COUNTIF(Y97:Y107,"NC"),COUNTIF(Y109:Y120,"NC"))</f>
        <v>0</v>
      </c>
      <c r="Z123" s="88" t="n">
        <f aca="false">SUM(COUNTIF(Z3:Z11,"NC"),COUNTIF(Z13:Z14,"NC"),COUNTIF(Z16:Z18,"NC"),COUNTIF(Z20:Z32,"NC"),COUNTIF(Z34:Z41,"NC"),COUNTIF(Z43:Z44,"NC"),COUNTIF(Z46:Z50,"NC"),COUNTIF(Z52:Z61,"NC"),COUNTIF(Z63:Z66,"NC"),COUNTIF(Z68:Z81,"NC"),COUNTIF(Z83:Z95,"NC"),COUNTIF(Z97:Z107,"NC"),COUNTIF(Z109:Z120,"NC"))</f>
        <v>0</v>
      </c>
      <c r="AA123" s="88" t="n">
        <f aca="false">SUM(COUNTIF(AA3:AA11,"NC"),COUNTIF(AA13:AA14,"NC"),COUNTIF(AA16:AA18,"NC"),COUNTIF(AA20:AA32,"NC"),COUNTIF(AA34:AA41,"NC"),COUNTIF(AA43:AA44,"NC"),COUNTIF(AA46:AA50,"NC"),COUNTIF(AA52:AA61,"NC"),COUNTIF(AA63:AA66,"NC"),COUNTIF(AA68:AA81,"NC"),COUNTIF(AA83:AA95,"NC"),COUNTIF(AA97:AA107,"NC"),COUNTIF(AA109:AA120,"NC"))</f>
        <v>0</v>
      </c>
      <c r="AB123" s="88" t="n">
        <f aca="false">SUM(COUNTIF(AB3:AB11,"NC"),COUNTIF(AB13:AB14,"NC"),COUNTIF(AB16:AB18,"NC"),COUNTIF(AB20:AB32,"NC"),COUNTIF(AB34:AB41,"NC"),COUNTIF(AB43:AB44,"NC"),COUNTIF(AB46:AB50,"NC"),COUNTIF(AB52:AB61,"NC"),COUNTIF(AB63:AB66,"NC"),COUNTIF(AB68:AB81,"NC"),COUNTIF(AB83:AB95,"NC"),COUNTIF(AB97:AB107,"NC"),COUNTIF(AB109:AB120,"NC"))</f>
        <v>0</v>
      </c>
      <c r="AC123" s="88" t="n">
        <f aca="false">SUM(COUNTIF(AC3:AC11,"NC"),COUNTIF(AC13:AC14,"NC"),COUNTIF(AC16:AC18,"NC"),COUNTIF(AC20:AC32,"NC"),COUNTIF(AC34:AC41,"NC"),COUNTIF(AC43:AC44,"NC"),COUNTIF(AC46:AC50,"NC"),COUNTIF(AC52:AC61,"NC"),COUNTIF(AC63:AC66,"NC"),COUNTIF(AC68:AC81,"NC"),COUNTIF(AC83:AC95,"NC"),COUNTIF(AC97:AC107,"NC"),COUNTIF(AC109:AC120,"NC"))</f>
        <v>0</v>
      </c>
      <c r="AD123" s="88" t="n">
        <f aca="false">SUM(COUNTIF(AD3:AD11,"NC"),COUNTIF(AD13:AD14,"NC"),COUNTIF(AD16:AD18,"NC"),COUNTIF(AD20:AD32,"NC"),COUNTIF(AD34:AD41,"NC"),COUNTIF(AD43:AD44,"NC"),COUNTIF(AD46:AD50,"NC"),COUNTIF(AD52:AD61,"NC"),COUNTIF(AD63:AD66,"NC"),COUNTIF(AD68:AD81,"NC"),COUNTIF(AD83:AD95,"NC"),COUNTIF(AD97:AD107,"NC"),COUNTIF(AD109:AD120,"NC"))</f>
        <v>0</v>
      </c>
      <c r="AE123" s="88" t="n">
        <f aca="false">SUM(COUNTIF(AE3:AE11,"NC"),COUNTIF(AE13:AE14,"NC"),COUNTIF(AE16:AE18,"NC"),COUNTIF(AE20:AE32,"NC"),COUNTIF(AE34:AE41,"NC"),COUNTIF(AE43:AE44,"NC"),COUNTIF(AE46:AE50,"NC"),COUNTIF(AE52:AE61,"NC"),COUNTIF(AE63:AE66,"NC"),COUNTIF(AE68:AE81,"NC"),COUNTIF(AE83:AE95,"NC"),COUNTIF(AE97:AE107,"NC"),COUNTIF(AE109:AE120,"NC"))</f>
        <v>0</v>
      </c>
      <c r="AF123" s="88" t="n">
        <f aca="false">SUM(COUNTIF(AF3:AF11,"NC"),COUNTIF(AF13:AF14,"NC"),COUNTIF(AF16:AF18,"NC"),COUNTIF(AF20:AF32,"NC"),COUNTIF(AF34:AF41,"NC"),COUNTIF(AF43:AF44,"NC"),COUNTIF(AF46:AF50,"NC"),COUNTIF(AF52:AF61,"NC"),COUNTIF(AF63:AF66,"NC"),COUNTIF(AF68:AF81,"NC"),COUNTIF(AF83:AF95,"NC"),COUNTIF(AF97:AF107,"NC"),COUNTIF(AF109:AF120,"NC"))</f>
        <v>0</v>
      </c>
      <c r="AG123" s="88" t="n">
        <f aca="false">SUM(COUNTIF(AG3:AG11,"NC"),COUNTIF(AG13:AG14,"NC"),COUNTIF(AG16:AG18,"NC"),COUNTIF(AG20:AG32,"NC"),COUNTIF(AG34:AG41,"NC"),COUNTIF(AG43:AG44,"NC"),COUNTIF(AG46:AG50,"NC"),COUNTIF(AG52:AG61,"NC"),COUNTIF(AG63:AG66,"NC"),COUNTIF(AG68:AG81,"NC"),COUNTIF(AG83:AG95,"NC"),COUNTIF(AG97:AG107,"NC"),COUNTIF(AG109:AG120,"NC"))</f>
        <v>0</v>
      </c>
      <c r="AH123" s="89"/>
      <c r="AI123" s="89"/>
      <c r="AJ123" s="89"/>
      <c r="AK123" s="89"/>
      <c r="AN123" s="45"/>
      <c r="AO123" s="45"/>
      <c r="BE123" s="45"/>
      <c r="BF123" s="45"/>
      <c r="BG123" s="45"/>
      <c r="BH123" s="45"/>
      <c r="BI123" s="45"/>
      <c r="BJ123" s="45"/>
      <c r="BK123" s="45"/>
      <c r="BL123" s="45"/>
      <c r="BM123" s="45"/>
      <c r="BN123" s="45"/>
      <c r="BO123" s="45"/>
      <c r="BP123" s="45"/>
      <c r="BQ123" s="45"/>
      <c r="BR123" s="45"/>
      <c r="BS123" s="45"/>
      <c r="BT123" s="89"/>
    </row>
    <row r="124" customFormat="false" ht="12.8" hidden="false" customHeight="false" outlineLevel="0" collapsed="false">
      <c r="B124" s="45"/>
      <c r="C124" s="88" t="s">
        <v>498</v>
      </c>
      <c r="D124" s="88" t="n">
        <f aca="false">SUM(COUNTIF(D3:D11,"NA"),COUNTIF(D13:D14,"NA"),COUNTIF(D16:D18,"NA"),COUNTIF(D20:D32,"NA"),COUNTIF(D34:D41,"NA"),COUNTIF(D43:D44,"NA"),COUNTIF(D46:D50,"NA"),COUNTIF(D52:D61,"NA"),COUNTIF(D63:D66,"NA"),COUNTIF(D68:D81,"NA"),COUNTIF(D83:D95,"NA"),COUNTIF(D97:D107,"NA"),COUNTIF(D109:D120,"NA"))</f>
        <v>0</v>
      </c>
      <c r="E124" s="88" t="n">
        <f aca="false">SUM(COUNTIF(E3:E11,"NA"),COUNTIF(E13:E14,"NA"),COUNTIF(E16:E18,"NA"),COUNTIF(E20:E32,"NA"),COUNTIF(E34:E41,"NA"),COUNTIF(E43:E44,"NA"),COUNTIF(E46:E50,"NA"),COUNTIF(E52:E61,"NA"),COUNTIF(E63:E66,"NA"),COUNTIF(E68:E81,"NA"),COUNTIF(E83:E95,"NA"),COUNTIF(E97:E107,"NA"),COUNTIF(E109:E120,"NA"))</f>
        <v>0</v>
      </c>
      <c r="F124" s="88" t="n">
        <f aca="false">SUM(COUNTIF(F3:F11,"NA"),COUNTIF(F13:F14,"NA"),COUNTIF(F16:F18,"NA"),COUNTIF(F20:F32,"NA"),COUNTIF(F34:F41,"NA"),COUNTIF(F43:F44,"NA"),COUNTIF(F46:F50,"NA"),COUNTIF(F52:F61,"NA"),COUNTIF(F63:F66,"NA"),COUNTIF(F68:F81,"NA"),COUNTIF(F83:F95,"NA"),COUNTIF(F97:F107,"NA"),COUNTIF(F109:F120,"NA"))</f>
        <v>0</v>
      </c>
      <c r="G124" s="88" t="n">
        <f aca="false">SUM(COUNTIF(G3:G11,"NA"),COUNTIF(G13:G14,"NA"),COUNTIF(G16:G18,"NA"),COUNTIF(G20:G32,"NA"),COUNTIF(G34:G41,"NA"),COUNTIF(G43:G44,"NA"),COUNTIF(G46:G50,"NA"),COUNTIF(G52:G61,"NA"),COUNTIF(G63:G66,"NA"),COUNTIF(G68:G81,"NA"),COUNTIF(G83:G95,"NA"),COUNTIF(G97:G107,"NA"),COUNTIF(G109:G120,"NA"))</f>
        <v>0</v>
      </c>
      <c r="H124" s="88" t="n">
        <f aca="false">SUM(COUNTIF(H3:H11,"NA"),COUNTIF(H13:H14,"NA"),COUNTIF(H16:H18,"NA"),COUNTIF(H20:H32,"NA"),COUNTIF(H34:H41,"NA"),COUNTIF(H43:H44,"NA"),COUNTIF(H46:H50,"NA"),COUNTIF(H52:H61,"NA"),COUNTIF(H63:H66,"NA"),COUNTIF(H68:H81,"NA"),COUNTIF(H83:H95,"NA"),COUNTIF(H97:H107,"NA"),COUNTIF(H109:H120,"NA"))</f>
        <v>0</v>
      </c>
      <c r="I124" s="88" t="n">
        <f aca="false">SUM(COUNTIF(I3:I11,"NA"),COUNTIF(I13:I14,"NA"),COUNTIF(I16:I18,"NA"),COUNTIF(I20:I32,"NA"),COUNTIF(I34:I41,"NA"),COUNTIF(I43:I44,"NA"),COUNTIF(I46:I50,"NA"),COUNTIF(I52:I61,"NA"),COUNTIF(I63:I66,"NA"),COUNTIF(I68:I81,"NA"),COUNTIF(I83:I95,"NA"),COUNTIF(I97:I107,"NA"),COUNTIF(I109:I120,"NA"))</f>
        <v>0</v>
      </c>
      <c r="J124" s="88" t="n">
        <f aca="false">SUM(COUNTIF(J3:J11,"NA"),COUNTIF(J13:J14,"NA"),COUNTIF(J16:J18,"NA"),COUNTIF(J20:J32,"NA"),COUNTIF(J34:J41,"NA"),COUNTIF(J43:J44,"NA"),COUNTIF(J46:J50,"NA"),COUNTIF(J52:J61,"NA"),COUNTIF(J63:J66,"NA"),COUNTIF(J68:J81,"NA"),COUNTIF(J83:J95,"NA"),COUNTIF(J97:J107,"NA"),COUNTIF(J109:J120,"NA"))</f>
        <v>0</v>
      </c>
      <c r="K124" s="88" t="n">
        <f aca="false">SUM(COUNTIF(K3:K11,"NA"),COUNTIF(K13:K14,"NA"),COUNTIF(K16:K18,"NA"),COUNTIF(K20:K32,"NA"),COUNTIF(K34:K41,"NA"),COUNTIF(K43:K44,"NA"),COUNTIF(K46:K50,"NA"),COUNTIF(K52:K61,"NA"),COUNTIF(K63:K66,"NA"),COUNTIF(K68:K81,"NA"),COUNTIF(K83:K95,"NA"),COUNTIF(K97:K107,"NA"),COUNTIF(K109:K120,"NA"))</f>
        <v>0</v>
      </c>
      <c r="L124" s="88" t="n">
        <f aca="false">SUM(COUNTIF(L3:L11,"NA"),COUNTIF(L13:L14,"NA"),COUNTIF(L16:L18,"NA"),COUNTIF(L20:L32,"NA"),COUNTIF(L34:L41,"NA"),COUNTIF(L43:L44,"NA"),COUNTIF(L46:L50,"NA"),COUNTIF(L52:L61,"NA"),COUNTIF(L63:L66,"NA"),COUNTIF(L68:L81,"NA"),COUNTIF(L83:L95,"NA"),COUNTIF(L97:L107,"NA"),COUNTIF(L109:L120,"NA"))</f>
        <v>0</v>
      </c>
      <c r="M124" s="88" t="n">
        <f aca="false">SUM(COUNTIF(M3:M11,"NA"),COUNTIF(M13:M14,"NA"),COUNTIF(M16:M18,"NA"),COUNTIF(M20:M32,"NA"),COUNTIF(M34:M41,"NA"),COUNTIF(M43:M44,"NA"),COUNTIF(M46:M50,"NA"),COUNTIF(M52:M61,"NA"),COUNTIF(M63:M66,"NA"),COUNTIF(M68:M81,"NA"),COUNTIF(M83:M95,"NA"),COUNTIF(M97:M107,"NA"),COUNTIF(M109:M120,"NA"))</f>
        <v>0</v>
      </c>
      <c r="N124" s="88" t="n">
        <f aca="false">SUM(COUNTIF(N3:N11,"NA"),COUNTIF(N13:N14,"NA"),COUNTIF(N16:N18,"NA"),COUNTIF(N20:N32,"NA"),COUNTIF(N34:N41,"NA"),COUNTIF(N43:N44,"NA"),COUNTIF(N46:N50,"NA"),COUNTIF(N52:N61,"NA"),COUNTIF(N63:N66,"NA"),COUNTIF(N68:N81,"NA"),COUNTIF(N83:N95,"NA"),COUNTIF(N97:N107,"NA"),COUNTIF(N109:N120,"NA"))</f>
        <v>0</v>
      </c>
      <c r="O124" s="88" t="n">
        <f aca="false">SUM(COUNTIF(O3:O11,"NA"),COUNTIF(O13:O14,"NA"),COUNTIF(O16:O18,"NA"),COUNTIF(O20:O32,"NA"),COUNTIF(O34:O41,"NA"),COUNTIF(O43:O44,"NA"),COUNTIF(O46:O50,"NA"),COUNTIF(O52:O61,"NA"),COUNTIF(O63:O66,"NA"),COUNTIF(O68:O81,"NA"),COUNTIF(O83:O95,"NA"),COUNTIF(O97:O107,"NA"),COUNTIF(O109:O120,"NA"))</f>
        <v>0</v>
      </c>
      <c r="P124" s="88" t="n">
        <f aca="false">SUM(COUNTIF(P3:P11,"NA"),COUNTIF(P13:P14,"NA"),COUNTIF(P16:P18,"NA"),COUNTIF(P20:P32,"NA"),COUNTIF(P34:P41,"NA"),COUNTIF(P43:P44,"NA"),COUNTIF(P46:P50,"NA"),COUNTIF(P52:P61,"NA"),COUNTIF(P63:P66,"NA"),COUNTIF(P68:P81,"NA"),COUNTIF(P83:P95,"NA"),COUNTIF(P97:P107,"NA"),COUNTIF(P109:P120,"NA"))</f>
        <v>0</v>
      </c>
      <c r="Q124" s="88" t="n">
        <f aca="false">SUM(COUNTIF(Q3:Q11,"NA"),COUNTIF(Q13:Q14,"NA"),COUNTIF(Q16:Q18,"NA"),COUNTIF(Q20:Q32,"NA"),COUNTIF(Q34:Q41,"NA"),COUNTIF(Q43:Q44,"NA"),COUNTIF(Q46:Q50,"NA"),COUNTIF(Q52:Q61,"NA"),COUNTIF(Q63:Q66,"NA"),COUNTIF(Q68:Q81,"NA"),COUNTIF(Q83:Q95,"NA"),COUNTIF(Q97:Q107,"NA"),COUNTIF(Q109:Q120,"NA"))</f>
        <v>0</v>
      </c>
      <c r="R124" s="88" t="n">
        <f aca="false">SUM(COUNTIF(R3:R11,"NA"),COUNTIF(R13:R14,"NA"),COUNTIF(R16:R18,"NA"),COUNTIF(R20:R32,"NA"),COUNTIF(R34:R41,"NA"),COUNTIF(R43:R44,"NA"),COUNTIF(R46:R50,"NA"),COUNTIF(R52:R61,"NA"),COUNTIF(R63:R66,"NA"),COUNTIF(R68:R81,"NA"),COUNTIF(R83:R95,"NA"),COUNTIF(R97:R107,"NA"),COUNTIF(R109:R120,"NA"))</f>
        <v>0</v>
      </c>
      <c r="S124" s="88" t="n">
        <f aca="false">SUM(COUNTIF(S3:S11,"NA"),COUNTIF(S13:S14,"NA"),COUNTIF(S16:S18,"NA"),COUNTIF(S20:S32,"NA"),COUNTIF(S34:S41,"NA"),COUNTIF(S43:S44,"NA"),COUNTIF(S46:S50,"NA"),COUNTIF(S52:S61,"NA"),COUNTIF(S63:S66,"NA"),COUNTIF(S68:S81,"NA"),COUNTIF(S83:S95,"NA"),COUNTIF(S97:S107,"NA"),COUNTIF(S109:S120,"NA"))</f>
        <v>0</v>
      </c>
      <c r="T124" s="88" t="n">
        <f aca="false">SUM(COUNTIF(T3:T11,"NA"),COUNTIF(T13:T14,"NA"),COUNTIF(T16:T18,"NA"),COUNTIF(T20:T32,"NA"),COUNTIF(T34:T41,"NA"),COUNTIF(T43:T44,"NA"),COUNTIF(T46:T50,"NA"),COUNTIF(T52:T61,"NA"),COUNTIF(T63:T66,"NA"),COUNTIF(T68:T81,"NA"),COUNTIF(T83:T95,"NA"),COUNTIF(T97:T107,"NA"),COUNTIF(T109:T120,"NA"))</f>
        <v>0</v>
      </c>
      <c r="U124" s="88" t="n">
        <f aca="false">SUM(COUNTIF(U3:U11,"NA"),COUNTIF(U13:U14,"NA"),COUNTIF(U16:U18,"NA"),COUNTIF(U20:U32,"NA"),COUNTIF(U34:U41,"NA"),COUNTIF(U43:U44,"NA"),COUNTIF(U46:U50,"NA"),COUNTIF(U52:U61,"NA"),COUNTIF(U63:U66,"NA"),COUNTIF(U68:U81,"NA"),COUNTIF(U83:U95,"NA"),COUNTIF(U97:U107,"NA"),COUNTIF(U109:U120,"NA"))</f>
        <v>0</v>
      </c>
      <c r="V124" s="88" t="n">
        <f aca="false">SUM(COUNTIF(V3:V11,"NA"),COUNTIF(V13:V14,"NA"),COUNTIF(V16:V18,"NA"),COUNTIF(V20:V32,"NA"),COUNTIF(V34:V41,"NA"),COUNTIF(V43:V44,"NA"),COUNTIF(V46:V50,"NA"),COUNTIF(V52:V61,"NA"),COUNTIF(V63:V66,"NA"),COUNTIF(V68:V81,"NA"),COUNTIF(V83:V95,"NA"),COUNTIF(V97:V107,"NA"),COUNTIF(V109:V120,"NA"))</f>
        <v>0</v>
      </c>
      <c r="W124" s="88" t="n">
        <f aca="false">SUM(COUNTIF(W3:W11,"NA"),COUNTIF(W13:W14,"NA"),COUNTIF(W16:W18,"NA"),COUNTIF(W20:W32,"NA"),COUNTIF(W34:W41,"NA"),COUNTIF(W43:W44,"NA"),COUNTIF(W46:W50,"NA"),COUNTIF(W52:W61,"NA"),COUNTIF(W63:W66,"NA"),COUNTIF(W68:W81,"NA"),COUNTIF(W83:W95,"NA"),COUNTIF(W97:W107,"NA"),COUNTIF(W109:W120,"NA"))</f>
        <v>0</v>
      </c>
      <c r="X124" s="88" t="n">
        <f aca="false">SUM(COUNTIF(X3:X11,"NA"),COUNTIF(X13:X14,"NA"),COUNTIF(X16:X18,"NA"),COUNTIF(X20:X32,"NA"),COUNTIF(X34:X41,"NA"),COUNTIF(X43:X44,"NA"),COUNTIF(X46:X50,"NA"),COUNTIF(X52:X61,"NA"),COUNTIF(X63:X66,"NA"),COUNTIF(X68:X81,"NA"),COUNTIF(X83:X95,"NA"),COUNTIF(X97:X107,"NA"),COUNTIF(X109:X120,"NA"))</f>
        <v>0</v>
      </c>
      <c r="Y124" s="88" t="n">
        <f aca="false">SUM(COUNTIF(Y3:Y11,"NA"),COUNTIF(Y13:Y14,"NA"),COUNTIF(Y16:Y18,"NA"),COUNTIF(Y20:Y32,"NA"),COUNTIF(Y34:Y41,"NA"),COUNTIF(Y43:Y44,"NA"),COUNTIF(Y46:Y50,"NA"),COUNTIF(Y52:Y61,"NA"),COUNTIF(Y63:Y66,"NA"),COUNTIF(Y68:Y81,"NA"),COUNTIF(Y83:Y95,"NA"),COUNTIF(Y97:Y107,"NA"),COUNTIF(Y109:Y120,"NA"))</f>
        <v>0</v>
      </c>
      <c r="Z124" s="88" t="n">
        <f aca="false">SUM(COUNTIF(Z3:Z11,"NA"),COUNTIF(Z13:Z14,"NA"),COUNTIF(Z16:Z18,"NA"),COUNTIF(Z20:Z32,"NA"),COUNTIF(Z34:Z41,"NA"),COUNTIF(Z43:Z44,"NA"),COUNTIF(Z46:Z50,"NA"),COUNTIF(Z52:Z61,"NA"),COUNTIF(Z63:Z66,"NA"),COUNTIF(Z68:Z81,"NA"),COUNTIF(Z83:Z95,"NA"),COUNTIF(Z97:Z107,"NA"),COUNTIF(Z109:Z120,"NA"))</f>
        <v>0</v>
      </c>
      <c r="AA124" s="88" t="n">
        <f aca="false">SUM(COUNTIF(AA3:AA11,"NA"),COUNTIF(AA13:AA14,"NA"),COUNTIF(AA16:AA18,"NA"),COUNTIF(AA20:AA32,"NA"),COUNTIF(AA34:AA41,"NA"),COUNTIF(AA43:AA44,"NA"),COUNTIF(AA46:AA50,"NA"),COUNTIF(AA52:AA61,"NA"),COUNTIF(AA63:AA66,"NA"),COUNTIF(AA68:AA81,"NA"),COUNTIF(AA83:AA95,"NA"),COUNTIF(AA97:AA107,"NA"),COUNTIF(AA109:AA120,"NA"))</f>
        <v>0</v>
      </c>
      <c r="AB124" s="88" t="n">
        <f aca="false">SUM(COUNTIF(AB3:AB11,"NA"),COUNTIF(AB13:AB14,"NA"),COUNTIF(AB16:AB18,"NA"),COUNTIF(AB20:AB32,"NA"),COUNTIF(AB34:AB41,"NA"),COUNTIF(AB43:AB44,"NA"),COUNTIF(AB46:AB50,"NA"),COUNTIF(AB52:AB61,"NA"),COUNTIF(AB63:AB66,"NA"),COUNTIF(AB68:AB81,"NA"),COUNTIF(AB83:AB95,"NA"),COUNTIF(AB97:AB107,"NA"),COUNTIF(AB109:AB120,"NA"))</f>
        <v>0</v>
      </c>
      <c r="AC124" s="88" t="n">
        <f aca="false">SUM(COUNTIF(AC3:AC11,"NA"),COUNTIF(AC13:AC14,"NA"),COUNTIF(AC16:AC18,"NA"),COUNTIF(AC20:AC32,"NA"),COUNTIF(AC34:AC41,"NA"),COUNTIF(AC43:AC44,"NA"),COUNTIF(AC46:AC50,"NA"),COUNTIF(AC52:AC61,"NA"),COUNTIF(AC63:AC66,"NA"),COUNTIF(AC68:AC81,"NA"),COUNTIF(AC83:AC95,"NA"),COUNTIF(AC97:AC107,"NA"),COUNTIF(AC109:AC120,"NA"))</f>
        <v>0</v>
      </c>
      <c r="AD124" s="88" t="n">
        <f aca="false">SUM(COUNTIF(AD3:AD11,"NA"),COUNTIF(AD13:AD14,"NA"),COUNTIF(AD16:AD18,"NA"),COUNTIF(AD20:AD32,"NA"),COUNTIF(AD34:AD41,"NA"),COUNTIF(AD43:AD44,"NA"),COUNTIF(AD46:AD50,"NA"),COUNTIF(AD52:AD61,"NA"),COUNTIF(AD63:AD66,"NA"),COUNTIF(AD68:AD81,"NA"),COUNTIF(AD83:AD95,"NA"),COUNTIF(AD97:AD107,"NA"),COUNTIF(AD109:AD120,"NA"))</f>
        <v>0</v>
      </c>
      <c r="AE124" s="88" t="n">
        <f aca="false">SUM(COUNTIF(AE3:AE11,"NA"),COUNTIF(AE13:AE14,"NA"),COUNTIF(AE16:AE18,"NA"),COUNTIF(AE20:AE32,"NA"),COUNTIF(AE34:AE41,"NA"),COUNTIF(AE43:AE44,"NA"),COUNTIF(AE46:AE50,"NA"),COUNTIF(AE52:AE61,"NA"),COUNTIF(AE63:AE66,"NA"),COUNTIF(AE68:AE81,"NA"),COUNTIF(AE83:AE95,"NA"),COUNTIF(AE97:AE107,"NA"),COUNTIF(AE109:AE120,"NA"))</f>
        <v>0</v>
      </c>
      <c r="AF124" s="88" t="n">
        <f aca="false">SUM(COUNTIF(AF3:AF11,"NA"),COUNTIF(AF13:AF14,"NA"),COUNTIF(AF16:AF18,"NA"),COUNTIF(AF20:AF32,"NA"),COUNTIF(AF34:AF41,"NA"),COUNTIF(AF43:AF44,"NA"),COUNTIF(AF46:AF50,"NA"),COUNTIF(AF52:AF61,"NA"),COUNTIF(AF63:AF66,"NA"),COUNTIF(AF68:AF81,"NA"),COUNTIF(AF83:AF95,"NA"),COUNTIF(AF97:AF107,"NA"),COUNTIF(AF109:AF120,"NA"))</f>
        <v>0</v>
      </c>
      <c r="AG124" s="88" t="n">
        <f aca="false">SUM(COUNTIF(AG3:AG11,"NA"),COUNTIF(AG13:AG14,"NA"),COUNTIF(AG16:AG18,"NA"),COUNTIF(AG20:AG32,"NA"),COUNTIF(AG34:AG41,"NA"),COUNTIF(AG43:AG44,"NA"),COUNTIF(AG46:AG50,"NA"),COUNTIF(AG52:AG61,"NA"),COUNTIF(AG63:AG66,"NA"),COUNTIF(AG68:AG81,"NA"),COUNTIF(AG83:AG95,"NA"),COUNTIF(AG97:AG107,"NA"),COUNTIF(AG109:AG120,"NA"))</f>
        <v>0</v>
      </c>
      <c r="AH124" s="89"/>
      <c r="AI124" s="89"/>
      <c r="AJ124" s="89"/>
      <c r="AK124" s="89"/>
      <c r="AN124" s="45"/>
      <c r="AO124" s="45"/>
      <c r="BE124" s="45"/>
      <c r="BF124" s="45"/>
      <c r="BG124" s="45"/>
      <c r="BH124" s="45"/>
      <c r="BI124" s="45"/>
      <c r="BJ124" s="45"/>
      <c r="BK124" s="45"/>
      <c r="BL124" s="45"/>
      <c r="BM124" s="45"/>
      <c r="BN124" s="45"/>
      <c r="BO124" s="45"/>
      <c r="BP124" s="45"/>
      <c r="BQ124" s="45"/>
      <c r="BR124" s="45"/>
      <c r="BS124" s="45"/>
      <c r="BT124" s="89"/>
    </row>
    <row r="125" customFormat="false" ht="24" hidden="false" customHeight="false" outlineLevel="0" collapsed="false">
      <c r="B125" s="45"/>
      <c r="C125" s="90" t="s">
        <v>499</v>
      </c>
      <c r="D125" s="81" t="str">
        <f aca="false">IF(AND(D122=0,D123=0),"NA",D122/(D122+D123))</f>
        <v>NA</v>
      </c>
      <c r="E125" s="81" t="str">
        <f aca="false">IF(AND(E122=0,E123=0),"NA",E122/(E122+E123))</f>
        <v>NA</v>
      </c>
      <c r="F125" s="81" t="str">
        <f aca="false">IF(AND(F122=0,F123=0),"NA",F122/(F122+F123))</f>
        <v>NA</v>
      </c>
      <c r="G125" s="81" t="str">
        <f aca="false">IF(AND(G122=0,G123=0),"NA",G122/(G122+G123))</f>
        <v>NA</v>
      </c>
      <c r="H125" s="81" t="str">
        <f aca="false">IF(AND(H122=0,H123=0),"NA",H122/(H122+H123))</f>
        <v>NA</v>
      </c>
      <c r="I125" s="81" t="str">
        <f aca="false">IF(AND(I122=0,I123=0),"NA",I122/(I122+I123))</f>
        <v>NA</v>
      </c>
      <c r="J125" s="81" t="str">
        <f aca="false">IF(AND(J122=0,J123=0),"NA",J122/(J122+J123))</f>
        <v>NA</v>
      </c>
      <c r="K125" s="81" t="str">
        <f aca="false">IF(AND(K122=0,K123=0),"NA",K122/(K122+K123))</f>
        <v>NA</v>
      </c>
      <c r="L125" s="81" t="str">
        <f aca="false">IF(AND(L122=0,L123=0),"NA",L122/(L122+L123))</f>
        <v>NA</v>
      </c>
      <c r="M125" s="81" t="str">
        <f aca="false">IF(AND(M122=0,M123=0),"NA",M122/(M122+M123))</f>
        <v>NA</v>
      </c>
      <c r="N125" s="81" t="str">
        <f aca="false">IF(AND(N122=0,N123=0),"NA",N122/(N122+N123))</f>
        <v>NA</v>
      </c>
      <c r="O125" s="81" t="str">
        <f aca="false">IF(AND(O122=0,O123=0),"NA",O122/(O122+O123))</f>
        <v>NA</v>
      </c>
      <c r="P125" s="81" t="str">
        <f aca="false">IF(AND(P122=0,P123=0),"NA",P122/(P122+P123))</f>
        <v>NA</v>
      </c>
      <c r="Q125" s="81" t="str">
        <f aca="false">IF(AND(Q122=0,Q123=0),"NA",Q122/(Q122+Q123))</f>
        <v>NA</v>
      </c>
      <c r="R125" s="81" t="str">
        <f aca="false">IF(AND(R122=0,R123=0),"NA",R122/(R122+R123))</f>
        <v>NA</v>
      </c>
      <c r="S125" s="81" t="str">
        <f aca="false">IF(AND(S122=0,S123=0),"NA",S122/(S122+S123))</f>
        <v>NA</v>
      </c>
      <c r="T125" s="81" t="str">
        <f aca="false">IF(AND(T122=0,T123=0),"NA",T122/(T122+T123))</f>
        <v>NA</v>
      </c>
      <c r="U125" s="81" t="str">
        <f aca="false">IF(AND(U122=0,U123=0),"NA",U122/(U122+U123))</f>
        <v>NA</v>
      </c>
      <c r="V125" s="81" t="str">
        <f aca="false">IF(AND(V122=0,V123=0),"NA",V122/(V122+V123))</f>
        <v>NA</v>
      </c>
      <c r="W125" s="81" t="str">
        <f aca="false">IF(AND(W122=0,W123=0),"NA",W122/(W122+W123))</f>
        <v>NA</v>
      </c>
      <c r="X125" s="81" t="str">
        <f aca="false">IF(AND(X122=0,X123=0),"NA",X122/(X122+X123))</f>
        <v>NA</v>
      </c>
      <c r="Y125" s="81" t="str">
        <f aca="false">IF(AND(Y122=0,Y123=0),"NA",Y122/(Y122+Y123))</f>
        <v>NA</v>
      </c>
      <c r="Z125" s="81" t="str">
        <f aca="false">IF(AND(Z122=0,Z123=0),"NA",Z122/(Z122+Z123))</f>
        <v>NA</v>
      </c>
      <c r="AA125" s="81" t="str">
        <f aca="false">IF(AND(AA122=0,AA123=0),"NA",AA122/(AA122+AA123))</f>
        <v>NA</v>
      </c>
      <c r="AB125" s="81" t="str">
        <f aca="false">IF(AND(AB122=0,AB123=0),"NA",AB122/(AB122+AB123))</f>
        <v>NA</v>
      </c>
      <c r="AC125" s="81" t="str">
        <f aca="false">IF(AND(AC122=0,AC123=0),"NA",AC122/(AC122+AC123))</f>
        <v>NA</v>
      </c>
      <c r="AD125" s="81" t="str">
        <f aca="false">IF(AND(AD122=0,AD123=0),"NA",AD122/(AD122+AD123))</f>
        <v>NA</v>
      </c>
      <c r="AE125" s="81" t="str">
        <f aca="false">IF(AND(AE122=0,AE123=0),"NA",AE122/(AE122+AE123))</f>
        <v>NA</v>
      </c>
      <c r="AF125" s="81" t="str">
        <f aca="false">IF(AND(AF122=0,AF123=0),"NA",AF122/(AF122+AF123))</f>
        <v>NA</v>
      </c>
      <c r="AG125" s="81" t="str">
        <f aca="false">IF(AND(AG122=0,AG123=0),"NA",AG122/(AG122+AG123))</f>
        <v>NA</v>
      </c>
      <c r="AH125" s="89" t="str">
        <f aca="false">IF(AND(W122&lt;&gt;0,W123&lt;&gt;0),"ok","ko")</f>
        <v>ko</v>
      </c>
      <c r="AI125" s="89"/>
      <c r="AJ125" s="89"/>
      <c r="AK125" s="89"/>
      <c r="AN125" s="45"/>
      <c r="AO125" s="45"/>
      <c r="BE125" s="45"/>
      <c r="BF125" s="45"/>
      <c r="BG125" s="45"/>
      <c r="BH125" s="45"/>
      <c r="BI125" s="45"/>
      <c r="BJ125" s="45"/>
      <c r="BK125" s="45"/>
      <c r="BL125" s="45"/>
      <c r="BM125" s="45"/>
      <c r="BN125" s="45"/>
      <c r="BO125" s="45"/>
      <c r="BP125" s="45"/>
      <c r="BQ125" s="45"/>
      <c r="BR125" s="45"/>
      <c r="BS125" s="45"/>
      <c r="BT125" s="89"/>
    </row>
  </sheetData>
  <autoFilter ref="AL1:AL120"/>
  <conditionalFormatting sqref="D3:AL120">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AP3:BS120">
    <cfRule type="cellIs" priority="6" operator="equal" aboveAverage="0" equalAverage="0" bottom="0" percent="0" rank="0" text="" dxfId="8">
      <formula>"N"</formula>
    </cfRule>
    <cfRule type="cellIs" priority="7" operator="equal" aboveAverage="0" equalAverage="0" bottom="0" percent="0" rank="0" text="" dxfId="9">
      <formula>"D"</formula>
    </cfRule>
  </conditionalFormatting>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4" activeCellId="0" sqref="J24"/>
    </sheetView>
  </sheetViews>
  <sheetFormatPr defaultColWidth="11.53515625" defaultRowHeight="12.8" zeroHeight="false" outlineLevelRow="0" outlineLevelCol="0"/>
  <cols>
    <col collapsed="false" customWidth="true" hidden="false" outlineLevel="0" max="1" min="1" style="21" width="8.18"/>
    <col collapsed="false" customWidth="true" hidden="false" outlineLevel="0" max="2" min="2" style="21" width="17.92"/>
    <col collapsed="false" customWidth="true" hidden="false" outlineLevel="0" max="3" min="3" style="21" width="14.46"/>
    <col collapsed="false" customWidth="true" hidden="false" outlineLevel="0" max="4" min="4" style="21" width="6.45"/>
    <col collapsed="false" customWidth="true" hidden="false" outlineLevel="0" max="5" min="5" style="21" width="7.09"/>
    <col collapsed="false" customWidth="true" hidden="false" outlineLevel="0" max="6" min="6" style="21" width="33.3"/>
    <col collapsed="false" customWidth="true" hidden="false" outlineLevel="0" max="7" min="7" style="21" width="6.45"/>
    <col collapsed="false" customWidth="true" hidden="false" outlineLevel="0" max="9" min="9" style="21" width="39.53"/>
    <col collapsed="false" customWidth="true" hidden="false" outlineLevel="0" max="10" min="10" style="91" width="32.57"/>
  </cols>
  <sheetData>
    <row r="1" customFormat="false" ht="17.5" hidden="false" customHeight="false" outlineLevel="0" collapsed="false">
      <c r="A1" s="22" t="str">
        <f aca="false">'Critères (modèle)'!A1</f>
        <v>RGAA 4.1.2 – GRILLE D'ÉVALUATION – Modifiée par Copsaé version 4.1</v>
      </c>
      <c r="B1" s="22"/>
      <c r="C1" s="22"/>
      <c r="D1" s="22"/>
      <c r="E1" s="22"/>
      <c r="F1" s="22"/>
      <c r="G1" s="22"/>
      <c r="H1" s="22"/>
      <c r="I1" s="22"/>
      <c r="J1" s="22"/>
    </row>
    <row r="2" customFormat="false" ht="15" hidden="false" customHeight="false" outlineLevel="0" collapsed="false">
      <c r="A2" s="3" t="s">
        <v>500</v>
      </c>
      <c r="B2" s="3"/>
      <c r="C2" s="3"/>
      <c r="D2" s="3"/>
      <c r="E2" s="3"/>
      <c r="F2" s="3"/>
      <c r="G2" s="3"/>
      <c r="H2" s="3"/>
      <c r="I2" s="3"/>
      <c r="J2" s="3"/>
    </row>
    <row r="3" customFormat="false" ht="35" hidden="false" customHeight="false" outlineLevel="0" collapsed="false">
      <c r="A3" s="36" t="s">
        <v>501</v>
      </c>
      <c r="B3" s="36" t="s">
        <v>35</v>
      </c>
      <c r="C3" s="36" t="str">
        <f aca="false">'Critères (modèle)'!A3</f>
        <v>Thématique</v>
      </c>
      <c r="D3" s="92" t="str">
        <f aca="false">'Critères (modèle)'!B3</f>
        <v>Critère</v>
      </c>
      <c r="E3" s="92" t="str">
        <f aca="false">'Critères (modèle)'!C3</f>
        <v>Niveau</v>
      </c>
      <c r="F3" s="93" t="str">
        <f aca="false">'Critères (modèle)'!D3</f>
        <v>Recommandation</v>
      </c>
      <c r="G3" s="92" t="str">
        <f aca="false">'Critères (modèle)'!G3</f>
        <v>Statut</v>
      </c>
      <c r="H3" s="36" t="s">
        <v>502</v>
      </c>
      <c r="I3" s="93" t="str">
        <f aca="false">'Critères (modèle)'!I3</f>
        <v>[Impact] Problèmes relevés et recommandation</v>
      </c>
      <c r="J3" s="94" t="str">
        <f aca="false">'Critères (modèle)'!K3</f>
        <v>Commentaires de l’audit de contrôle</v>
      </c>
    </row>
    <row r="4" customFormat="false" ht="12.8" hidden="false" customHeight="false" outlineLevel="0" collapsed="false">
      <c r="A4" s="95"/>
      <c r="B4" s="96"/>
      <c r="C4" s="97"/>
      <c r="D4" s="95"/>
      <c r="E4" s="95"/>
      <c r="F4" s="97"/>
      <c r="G4" s="30"/>
      <c r="H4" s="98"/>
      <c r="I4" s="99"/>
      <c r="J4" s="100"/>
    </row>
    <row r="5" customFormat="false" ht="12.8" hidden="false" customHeight="false" outlineLevel="0" collapsed="false">
      <c r="A5" s="82"/>
      <c r="B5" s="81"/>
      <c r="C5" s="81"/>
      <c r="D5" s="81"/>
      <c r="E5" s="81"/>
      <c r="F5" s="81"/>
      <c r="G5" s="95"/>
      <c r="H5" s="98"/>
      <c r="I5" s="81"/>
      <c r="J5" s="100"/>
    </row>
    <row r="6" customFormat="false" ht="12.8" hidden="false" customHeight="false" outlineLevel="0" collapsed="false">
      <c r="A6" s="82"/>
      <c r="B6" s="81"/>
      <c r="C6" s="81"/>
      <c r="D6" s="81"/>
      <c r="E6" s="81"/>
      <c r="F6" s="81"/>
      <c r="G6" s="95"/>
      <c r="H6" s="98"/>
      <c r="I6" s="81"/>
      <c r="J6" s="100"/>
    </row>
    <row r="7" customFormat="false" ht="12.8" hidden="false" customHeight="false" outlineLevel="0" collapsed="false">
      <c r="A7" s="82"/>
      <c r="B7" s="81"/>
      <c r="C7" s="81"/>
      <c r="D7" s="81"/>
      <c r="E7" s="81"/>
      <c r="F7" s="81"/>
      <c r="G7" s="95"/>
      <c r="H7" s="98"/>
      <c r="I7" s="81"/>
      <c r="J7" s="100"/>
    </row>
    <row r="8" customFormat="false" ht="12.8" hidden="false" customHeight="false" outlineLevel="0" collapsed="false">
      <c r="A8" s="82"/>
      <c r="B8" s="81"/>
      <c r="C8" s="81"/>
      <c r="D8" s="81"/>
      <c r="E8" s="81"/>
      <c r="F8" s="81"/>
      <c r="G8" s="95"/>
      <c r="H8" s="98"/>
      <c r="I8" s="81"/>
      <c r="J8" s="100"/>
    </row>
    <row r="9" customFormat="false" ht="12.8" hidden="false" customHeight="false" outlineLevel="0" collapsed="false">
      <c r="A9" s="82"/>
      <c r="B9" s="81"/>
      <c r="C9" s="81"/>
      <c r="D9" s="81"/>
      <c r="E9" s="81"/>
      <c r="F9" s="81"/>
      <c r="G9" s="95"/>
      <c r="H9" s="98"/>
      <c r="I9" s="81"/>
      <c r="J9" s="100"/>
    </row>
    <row r="10" customFormat="false" ht="12.8" hidden="false" customHeight="false" outlineLevel="0" collapsed="false">
      <c r="A10" s="82"/>
      <c r="B10" s="81"/>
      <c r="C10" s="81"/>
      <c r="D10" s="81"/>
      <c r="E10" s="81"/>
      <c r="F10" s="81"/>
      <c r="G10" s="95"/>
      <c r="H10" s="98"/>
      <c r="I10" s="81"/>
      <c r="J10" s="100"/>
    </row>
    <row r="11" customFormat="false" ht="12.8" hidden="false" customHeight="false" outlineLevel="0" collapsed="false">
      <c r="A11" s="82"/>
      <c r="B11" s="81"/>
      <c r="C11" s="81"/>
      <c r="D11" s="81"/>
      <c r="E11" s="81"/>
      <c r="F11" s="81"/>
      <c r="G11" s="95"/>
      <c r="H11" s="98"/>
      <c r="I11" s="81"/>
      <c r="J11" s="100"/>
    </row>
    <row r="12" customFormat="false" ht="12.8" hidden="false" customHeight="false" outlineLevel="0" collapsed="false">
      <c r="A12" s="82"/>
      <c r="B12" s="81"/>
      <c r="C12" s="81"/>
      <c r="D12" s="81"/>
      <c r="E12" s="81"/>
      <c r="F12" s="81"/>
      <c r="G12" s="95"/>
      <c r="H12" s="98"/>
      <c r="I12" s="81"/>
      <c r="J12" s="100"/>
    </row>
    <row r="13" customFormat="false" ht="12.8" hidden="false" customHeight="false" outlineLevel="0" collapsed="false">
      <c r="A13" s="82"/>
      <c r="B13" s="81"/>
      <c r="C13" s="81"/>
      <c r="D13" s="81"/>
      <c r="E13" s="81"/>
      <c r="F13" s="81"/>
      <c r="G13" s="95"/>
      <c r="H13" s="98"/>
      <c r="I13" s="81"/>
      <c r="J13" s="100"/>
    </row>
    <row r="14" customFormat="false" ht="12.8" hidden="false" customHeight="false" outlineLevel="0" collapsed="false">
      <c r="A14" s="82"/>
      <c r="B14" s="81"/>
      <c r="C14" s="81"/>
      <c r="D14" s="81"/>
      <c r="E14" s="81"/>
      <c r="F14" s="81"/>
      <c r="G14" s="95"/>
      <c r="H14" s="98"/>
      <c r="I14" s="81"/>
      <c r="J14" s="100"/>
    </row>
    <row r="15" customFormat="false" ht="12.8" hidden="false" customHeight="false" outlineLevel="0" collapsed="false">
      <c r="A15" s="82"/>
      <c r="B15" s="81"/>
      <c r="C15" s="81"/>
      <c r="D15" s="81"/>
      <c r="E15" s="81"/>
      <c r="F15" s="81"/>
      <c r="G15" s="95"/>
      <c r="H15" s="98"/>
      <c r="I15" s="81"/>
      <c r="J15" s="100"/>
    </row>
    <row r="16" customFormat="false" ht="12.8" hidden="false" customHeight="false" outlineLevel="0" collapsed="false">
      <c r="A16" s="82"/>
      <c r="B16" s="81"/>
      <c r="C16" s="81"/>
      <c r="D16" s="81"/>
      <c r="E16" s="81"/>
      <c r="F16" s="81"/>
      <c r="G16" s="95"/>
      <c r="H16" s="98"/>
      <c r="I16" s="81"/>
      <c r="J16" s="100"/>
    </row>
    <row r="17" customFormat="false" ht="12.8" hidden="false" customHeight="false" outlineLevel="0" collapsed="false">
      <c r="A17" s="82"/>
      <c r="B17" s="81"/>
      <c r="C17" s="81"/>
      <c r="D17" s="81"/>
      <c r="E17" s="81"/>
      <c r="F17" s="81"/>
      <c r="G17" s="95"/>
      <c r="H17" s="98"/>
      <c r="I17" s="81"/>
      <c r="J17" s="100"/>
    </row>
    <row r="18" customFormat="false" ht="12.8" hidden="false" customHeight="false" outlineLevel="0" collapsed="false">
      <c r="A18" s="82"/>
      <c r="B18" s="81"/>
      <c r="C18" s="81"/>
      <c r="D18" s="81"/>
      <c r="E18" s="81"/>
      <c r="F18" s="81"/>
      <c r="G18" s="95"/>
      <c r="H18" s="98"/>
      <c r="I18" s="81"/>
      <c r="J18" s="100"/>
    </row>
    <row r="19" customFormat="false" ht="12.8" hidden="false" customHeight="false" outlineLevel="0" collapsed="false">
      <c r="A19" s="82"/>
      <c r="B19" s="81"/>
      <c r="C19" s="81"/>
      <c r="D19" s="81"/>
      <c r="E19" s="81"/>
      <c r="F19" s="81"/>
      <c r="G19" s="95"/>
      <c r="H19" s="98"/>
      <c r="I19" s="81"/>
      <c r="J19" s="100"/>
    </row>
    <row r="20" customFormat="false" ht="12.8" hidden="false" customHeight="false" outlineLevel="0" collapsed="false">
      <c r="A20" s="82"/>
      <c r="B20" s="81"/>
      <c r="C20" s="81"/>
      <c r="D20" s="81"/>
      <c r="E20" s="81"/>
      <c r="F20" s="81"/>
      <c r="G20" s="95"/>
      <c r="H20" s="98"/>
      <c r="I20" s="81"/>
      <c r="J20" s="100"/>
    </row>
    <row r="21" customFormat="false" ht="12.8" hidden="false" customHeight="false" outlineLevel="0" collapsed="false">
      <c r="A21" s="82"/>
      <c r="B21" s="81"/>
      <c r="C21" s="81"/>
      <c r="D21" s="81"/>
      <c r="E21" s="81"/>
      <c r="F21" s="81"/>
      <c r="G21" s="95"/>
      <c r="H21" s="98"/>
      <c r="I21" s="81"/>
      <c r="J21" s="100"/>
    </row>
    <row r="22" customFormat="false" ht="12.8" hidden="false" customHeight="false" outlineLevel="0" collapsed="false">
      <c r="A22" s="82"/>
      <c r="B22" s="81"/>
      <c r="C22" s="81"/>
      <c r="D22" s="81"/>
      <c r="E22" s="81"/>
      <c r="F22" s="81"/>
      <c r="G22" s="95"/>
      <c r="H22" s="98"/>
      <c r="I22" s="81"/>
      <c r="J22" s="100"/>
    </row>
    <row r="23" customFormat="false" ht="12.8" hidden="false" customHeight="false" outlineLevel="0" collapsed="false">
      <c r="A23" s="82"/>
      <c r="B23" s="81"/>
      <c r="C23" s="81"/>
      <c r="D23" s="81"/>
      <c r="E23" s="81"/>
      <c r="F23" s="81"/>
      <c r="G23" s="95"/>
      <c r="H23" s="98"/>
      <c r="I23" s="81"/>
      <c r="J23" s="100"/>
    </row>
    <row r="24" customFormat="false" ht="12.8" hidden="false" customHeight="false" outlineLevel="0" collapsed="false">
      <c r="A24" s="82"/>
      <c r="B24" s="81"/>
      <c r="C24" s="81"/>
      <c r="D24" s="81"/>
      <c r="E24" s="81"/>
      <c r="F24" s="81"/>
      <c r="G24" s="95"/>
      <c r="H24" s="98"/>
      <c r="I24" s="81"/>
      <c r="J24" s="100"/>
    </row>
    <row r="25" customFormat="false" ht="12.8" hidden="false" customHeight="false" outlineLevel="0" collapsed="false">
      <c r="A25" s="82"/>
      <c r="B25" s="81"/>
      <c r="C25" s="81"/>
      <c r="D25" s="81"/>
      <c r="E25" s="81"/>
      <c r="F25" s="81"/>
      <c r="G25" s="95"/>
      <c r="H25" s="98"/>
      <c r="I25" s="81"/>
      <c r="J25" s="100"/>
    </row>
    <row r="26" customFormat="false" ht="12.8" hidden="false" customHeight="false" outlineLevel="0" collapsed="false">
      <c r="A26" s="82"/>
      <c r="B26" s="81"/>
      <c r="C26" s="81"/>
      <c r="D26" s="81"/>
      <c r="E26" s="81"/>
      <c r="F26" s="81"/>
      <c r="G26" s="95"/>
      <c r="H26" s="98"/>
      <c r="I26" s="81"/>
      <c r="J26" s="100"/>
    </row>
    <row r="27" customFormat="false" ht="12.8" hidden="false" customHeight="false" outlineLevel="0" collapsed="false">
      <c r="A27" s="82"/>
      <c r="B27" s="81"/>
      <c r="C27" s="81"/>
      <c r="D27" s="81"/>
      <c r="E27" s="81"/>
      <c r="F27" s="81"/>
      <c r="G27" s="95"/>
      <c r="H27" s="98"/>
      <c r="I27" s="81"/>
      <c r="J27" s="100"/>
    </row>
    <row r="28" customFormat="false" ht="12.8" hidden="false" customHeight="false" outlineLevel="0" collapsed="false">
      <c r="A28" s="82"/>
      <c r="B28" s="81"/>
      <c r="C28" s="81"/>
      <c r="D28" s="81"/>
      <c r="E28" s="81"/>
      <c r="F28" s="81"/>
      <c r="G28" s="95"/>
      <c r="H28" s="98"/>
      <c r="I28" s="81"/>
      <c r="J28" s="100"/>
    </row>
    <row r="29" customFormat="false" ht="12.8" hidden="false" customHeight="false" outlineLevel="0" collapsed="false">
      <c r="A29" s="82"/>
      <c r="B29" s="81"/>
      <c r="C29" s="81"/>
      <c r="D29" s="81"/>
      <c r="E29" s="81"/>
      <c r="F29" s="81"/>
      <c r="G29" s="95"/>
      <c r="H29" s="98"/>
      <c r="I29" s="81"/>
      <c r="J29" s="100"/>
    </row>
  </sheetData>
  <autoFilter ref="A3:J3"/>
  <mergeCells count="2">
    <mergeCell ref="A1:J1"/>
    <mergeCell ref="A2:J2"/>
  </mergeCells>
  <conditionalFormatting sqref="G4:G2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dataValidations count="1">
    <dataValidation allowBlank="false" errorStyle="stop" operator="equal" showDropDown="false" showErrorMessage="true" showInputMessage="false" sqref="G4:G29" type="list">
      <formula1>"C,NC,NA,NT"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ColWidth="11.6054687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4.82"/>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33" width="4.59"/>
    <col collapsed="false" customWidth="true" hidden="false" outlineLevel="0" max="8" min="8" style="33"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8" min="12" style="33" width="11.45"/>
  </cols>
  <sheetData>
    <row r="1" customFormat="false" ht="17.5" hidden="false" customHeight="false" outlineLevel="0" collapsed="false">
      <c r="A1" s="34" t="str">
        <f aca="false">'Critères (modèle)'!A1</f>
        <v>RGAA 4.1.2 – GRILLE D'ÉVALUATION – Modifiée par Copsaé version 4.1</v>
      </c>
      <c r="B1" s="34"/>
      <c r="C1" s="34"/>
      <c r="D1" s="34"/>
      <c r="E1" s="34"/>
      <c r="F1" s="34"/>
      <c r="G1" s="34"/>
      <c r="H1" s="34"/>
      <c r="I1" s="34"/>
      <c r="J1" s="34"/>
      <c r="K1" s="34"/>
    </row>
    <row r="2" customFormat="false" ht="15" hidden="false" customHeight="false" outlineLevel="0" collapsed="false">
      <c r="A2" s="3" t="str">
        <f aca="false">CONCATENATE(Échantillon!B10," : ",Échantillon!C10)</f>
        <v>Éléments transverses : http://www.site.fr</v>
      </c>
      <c r="B2" s="3"/>
      <c r="C2" s="3"/>
      <c r="D2" s="3"/>
      <c r="E2" s="3"/>
      <c r="F2" s="3"/>
      <c r="G2" s="3"/>
      <c r="H2" s="3"/>
      <c r="I2" s="3"/>
      <c r="J2" s="3"/>
      <c r="K2" s="3"/>
    </row>
    <row r="3" customFormat="false" ht="57.5" hidden="false" customHeight="tru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c r="L4" s="21"/>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c r="AMH5" s="103"/>
      <c r="AMI5" s="103"/>
      <c r="AMJ5" s="103"/>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G4:G109" type="list">
      <formula1>"C,NC,NA,NT"</formula1>
      <formula2>0</formula2>
    </dataValidation>
    <dataValidation allowBlank="false" errorStyle="stop" operator="equal" showDropDown="false" showErrorMessage="true" showInputMessage="false" sqref="H4:H109" type="list">
      <formula1>"D,N"</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82"/>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34" t="str">
        <f aca="false">'Critères (modèle)'!A1</f>
        <v>RGAA 4.1.2 – GRILLE D'ÉVALUATION – Modifiée par Copsaé version 4.1</v>
      </c>
      <c r="B1" s="34"/>
      <c r="C1" s="34"/>
      <c r="D1" s="34"/>
      <c r="E1" s="34"/>
      <c r="F1" s="34"/>
      <c r="G1" s="34"/>
      <c r="H1" s="34"/>
      <c r="I1" s="34"/>
      <c r="J1" s="34"/>
      <c r="K1" s="34"/>
    </row>
    <row r="2" customFormat="false" ht="15" hidden="false" customHeight="false" outlineLevel="0" collapsed="false">
      <c r="A2" s="3" t="str">
        <f aca="false">CONCATENATE(Échantillon!B11," : ",Échantillon!C11)</f>
        <v>Accueil : http://www.site.fr/accueil.html</v>
      </c>
      <c r="B2" s="3"/>
      <c r="C2" s="3"/>
      <c r="D2" s="3"/>
      <c r="E2" s="3"/>
      <c r="F2" s="3"/>
      <c r="G2" s="3"/>
      <c r="H2" s="3"/>
      <c r="I2" s="3"/>
      <c r="J2" s="3"/>
      <c r="K2" s="3"/>
    </row>
    <row r="3" customFormat="false" ht="57.5" hidden="false" customHeight="tru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1" width="4.44"/>
    <col collapsed="false" customWidth="true" hidden="false" outlineLevel="0" max="2" min="2" style="101" width="5.13"/>
    <col collapsed="false" customWidth="true" hidden="false" outlineLevel="0" max="3" min="3" style="101" width="5.62"/>
    <col collapsed="false" customWidth="true" hidden="false" outlineLevel="0" max="4" min="4" style="33" width="39.7"/>
    <col collapsed="false" customWidth="true" hidden="false" outlineLevel="0" max="5" min="5" style="33" width="63.78"/>
    <col collapsed="false" customWidth="true" hidden="false" outlineLevel="0" max="6" min="6" style="33" width="18.88"/>
    <col collapsed="false" customWidth="true" hidden="false" outlineLevel="0" max="7" min="7" style="101" width="4.59"/>
    <col collapsed="false" customWidth="true" hidden="false" outlineLevel="0" max="8" min="8" style="101" width="3.91"/>
    <col collapsed="false" customWidth="true" hidden="false" outlineLevel="0" max="9" min="9" style="33" width="39.55"/>
    <col collapsed="false" customWidth="true" hidden="false" outlineLevel="0" max="10" min="10" style="33" width="27.39"/>
    <col collapsed="false" customWidth="true" hidden="false" outlineLevel="0" max="11" min="11" style="33" width="21.29"/>
    <col collapsed="false" customWidth="true" hidden="false" outlineLevel="0" max="67" min="12" style="33" width="11.45"/>
  </cols>
  <sheetData>
    <row r="1" customFormat="false" ht="17.5" hidden="false" customHeight="false" outlineLevel="0" collapsed="false">
      <c r="A1" s="34" t="str">
        <f aca="false">'Critères (modèle)'!A1</f>
        <v>RGAA 4.1.2 – GRILLE D'ÉVALUATION – Modifiée par Copsaé version 4.1</v>
      </c>
      <c r="B1" s="34"/>
      <c r="C1" s="34"/>
      <c r="D1" s="34"/>
      <c r="E1" s="34"/>
      <c r="F1" s="34"/>
      <c r="G1" s="34"/>
      <c r="H1" s="34"/>
      <c r="I1" s="34"/>
      <c r="J1" s="34"/>
      <c r="K1" s="34"/>
    </row>
    <row r="2" customFormat="false" ht="15" hidden="false" customHeight="false" outlineLevel="0" collapsed="false">
      <c r="A2" s="3" t="str">
        <f aca="false">CONCATENATE(Échantillon!B12," : ",Échantillon!C12)</f>
        <v>Authentification : http://www.site.fr/authentification.html</v>
      </c>
      <c r="B2" s="3"/>
      <c r="C2" s="3"/>
      <c r="D2" s="3"/>
      <c r="E2" s="3"/>
      <c r="F2" s="3"/>
      <c r="G2" s="3"/>
      <c r="H2" s="3"/>
      <c r="I2" s="3"/>
      <c r="J2" s="3"/>
      <c r="K2" s="3"/>
    </row>
    <row r="3" customFormat="false" ht="58" hidden="false" customHeight="false" outlineLevel="0" collapsed="false">
      <c r="A3" s="35" t="str">
        <f aca="false">'Critères (modèle)'!A3</f>
        <v>Thématique</v>
      </c>
      <c r="B3" s="35" t="str">
        <f aca="false">'Critères (modèle)'!B3</f>
        <v>Critère</v>
      </c>
      <c r="C3" s="35" t="str">
        <f aca="false">'Critères (modèle)'!C3</f>
        <v>Niveau</v>
      </c>
      <c r="D3" s="36" t="str">
        <f aca="false">'Critères (modèle)'!D3</f>
        <v>Recommandation</v>
      </c>
      <c r="E3" s="36" t="str">
        <f aca="false">'Critères (modèle)'!E3</f>
        <v>Tests</v>
      </c>
      <c r="F3" s="36" t="str">
        <f aca="false">'Critères (modèle)'!F3</f>
        <v>Comment tester (outils)</v>
      </c>
      <c r="G3" s="35" t="str">
        <f aca="false">'Critères (modèle)'!G3</f>
        <v>Statut</v>
      </c>
      <c r="H3" s="35" t="str">
        <f aca="false">'Critères (modèle)'!H3</f>
        <v>Dérogation</v>
      </c>
      <c r="I3" s="36" t="str">
        <f aca="false">'Critères (modèle)'!I3</f>
        <v>[Impact] Problèmes relevés et recommandation</v>
      </c>
      <c r="J3" s="36" t="str">
        <f aca="false">'Critères (modèle)'!J3</f>
        <v>Commentaires en cas de dérogations</v>
      </c>
      <c r="K3" s="36" t="str">
        <f aca="false">'Critères (modèle)'!K3</f>
        <v>Commentaires de l’audit de contrôle</v>
      </c>
    </row>
    <row r="4" customFormat="false" ht="70.85" hidden="false" customHeight="true" outlineLevel="0" collapsed="false">
      <c r="A4" s="35" t="str">
        <f aca="false">'Critères (modèle)'!$A$4</f>
        <v>IMAGES</v>
      </c>
      <c r="B4" s="30" t="str">
        <f aca="false">'Critères (modèle)'!B4</f>
        <v>1.1</v>
      </c>
      <c r="C4" s="30" t="str">
        <f aca="false">'Critères (modèle)'!C4</f>
        <v>A</v>
      </c>
      <c r="D4" s="39" t="str">
        <f aca="false">'Critères (modèle)'!D4</f>
        <v>Chaque image porteuse d’information a-t-elle une alternative textuelle ?</v>
      </c>
      <c r="E4" s="40" t="s">
        <v>126</v>
      </c>
      <c r="F4" s="39" t="s">
        <v>127</v>
      </c>
      <c r="G4" s="30" t="s">
        <v>487</v>
      </c>
      <c r="H4" s="102" t="s">
        <v>503</v>
      </c>
      <c r="I4" s="39"/>
      <c r="J4" s="39"/>
      <c r="K4" s="39"/>
    </row>
    <row r="5" customFormat="false" ht="70.85" hidden="false" customHeight="true" outlineLevel="0" collapsed="false">
      <c r="A5" s="35"/>
      <c r="B5" s="30" t="str">
        <f aca="false">'Critères (modèle)'!B5</f>
        <v>1.2</v>
      </c>
      <c r="C5" s="30" t="str">
        <f aca="false">'Critères (modèle)'!C5</f>
        <v>A</v>
      </c>
      <c r="D5" s="39" t="str">
        <f aca="false">'Critères (modèle)'!D5</f>
        <v>Chaque image de décoration est-elle correctement ignorée par les technologies d’assistance ?</v>
      </c>
      <c r="E5" s="40" t="s">
        <v>130</v>
      </c>
      <c r="F5" s="39" t="s">
        <v>131</v>
      </c>
      <c r="G5" s="30" t="s">
        <v>487</v>
      </c>
      <c r="H5" s="102" t="s">
        <v>503</v>
      </c>
      <c r="I5" s="39"/>
      <c r="J5" s="39"/>
      <c r="K5" s="39"/>
    </row>
    <row r="6" customFormat="false" ht="70.85" hidden="false" customHeight="true" outlineLevel="0" collapsed="false">
      <c r="A6" s="35"/>
      <c r="B6" s="30" t="str">
        <f aca="false">'Critères (modèle)'!B6</f>
        <v>1.3</v>
      </c>
      <c r="C6" s="30" t="str">
        <f aca="false">'Critères (modèle)'!C6</f>
        <v>A</v>
      </c>
      <c r="D6" s="39" t="str">
        <f aca="false">'Critères (modèle)'!D6</f>
        <v>Pour chaque image porteuse d'information ayant une alternative textuelle, cette alternative est-elle pertinente (hors cas particuliers) ?</v>
      </c>
      <c r="E6" s="41" t="s">
        <v>134</v>
      </c>
      <c r="F6" s="39" t="s">
        <v>131</v>
      </c>
      <c r="G6" s="30" t="s">
        <v>487</v>
      </c>
      <c r="H6" s="102" t="s">
        <v>503</v>
      </c>
      <c r="I6" s="39"/>
      <c r="J6" s="39"/>
      <c r="K6" s="39"/>
    </row>
    <row r="7" customFormat="false" ht="70.85" hidden="false" customHeight="true" outlineLevel="0" collapsed="false">
      <c r="A7" s="35"/>
      <c r="B7" s="30" t="str">
        <f aca="false">'Critères (modèle)'!B7</f>
        <v>1.4</v>
      </c>
      <c r="C7" s="30" t="str">
        <f aca="false">'Critères (modèle)'!C7</f>
        <v>A</v>
      </c>
      <c r="D7" s="39" t="str">
        <f aca="false">'Critères (modèle)'!D7</f>
        <v>Pour chaque image utilisée comme CAPTCHA ou comme image-test, ayant une alternative textuelle, cette alternative permet-elle d’identifier la nature et la fonction de l’image ?</v>
      </c>
      <c r="E7" s="41" t="s">
        <v>137</v>
      </c>
      <c r="F7" s="39" t="s">
        <v>131</v>
      </c>
      <c r="G7" s="30" t="s">
        <v>487</v>
      </c>
      <c r="H7" s="102" t="s">
        <v>503</v>
      </c>
      <c r="I7" s="39"/>
      <c r="J7" s="39"/>
      <c r="K7" s="39"/>
    </row>
    <row r="8" customFormat="false" ht="70.85" hidden="false" customHeight="true" outlineLevel="0" collapsed="false">
      <c r="A8" s="35"/>
      <c r="B8" s="30" t="str">
        <f aca="false">'Critères (modèle)'!B8</f>
        <v>1.5</v>
      </c>
      <c r="C8" s="30" t="str">
        <f aca="false">'Critères (modèle)'!C8</f>
        <v>A</v>
      </c>
      <c r="D8" s="39" t="str">
        <f aca="false">'Critères (modèle)'!D8</f>
        <v>Pour chaque image utilisée comme CAPTCHA, une solution d’accès alternatif au contenu ou à la fonction du CAPTCHA est-elle présente ?</v>
      </c>
      <c r="E8" s="41" t="s">
        <v>140</v>
      </c>
      <c r="F8" s="39" t="s">
        <v>141</v>
      </c>
      <c r="G8" s="30" t="s">
        <v>487</v>
      </c>
      <c r="H8" s="102" t="s">
        <v>503</v>
      </c>
      <c r="I8" s="104"/>
      <c r="J8" s="39"/>
      <c r="K8" s="39"/>
    </row>
    <row r="9" customFormat="false" ht="70.85" hidden="false" customHeight="true" outlineLevel="0" collapsed="false">
      <c r="A9" s="35"/>
      <c r="B9" s="30" t="str">
        <f aca="false">'Critères (modèle)'!B9</f>
        <v>1.6</v>
      </c>
      <c r="C9" s="30" t="str">
        <f aca="false">'Critères (modèle)'!C9</f>
        <v>A</v>
      </c>
      <c r="D9" s="39" t="str">
        <f aca="false">'Critères (modèle)'!D9</f>
        <v>Chaque image porteuse d’information a-t-elle, si nécessaire, une description détaillée ?</v>
      </c>
      <c r="E9" s="40" t="s">
        <v>144</v>
      </c>
      <c r="F9" s="39" t="s">
        <v>141</v>
      </c>
      <c r="G9" s="30" t="s">
        <v>487</v>
      </c>
      <c r="H9" s="102" t="s">
        <v>503</v>
      </c>
      <c r="I9" s="39"/>
      <c r="J9" s="39"/>
      <c r="K9" s="39"/>
    </row>
    <row r="10" customFormat="false" ht="70.85" hidden="false" customHeight="true" outlineLevel="0" collapsed="false">
      <c r="A10" s="35"/>
      <c r="B10" s="30" t="str">
        <f aca="false">'Critères (modèle)'!B10</f>
        <v>1.7</v>
      </c>
      <c r="C10" s="30" t="str">
        <f aca="false">'Critères (modèle)'!C10</f>
        <v>A</v>
      </c>
      <c r="D10" s="39" t="str">
        <f aca="false">'Critères (modèle)'!D10</f>
        <v>Pour chaque image porteuse d’information ayant une description détaillée, cette description est-elle pertinente ?</v>
      </c>
      <c r="E10" s="41" t="s">
        <v>147</v>
      </c>
      <c r="F10" s="39" t="s">
        <v>141</v>
      </c>
      <c r="G10" s="30" t="s">
        <v>487</v>
      </c>
      <c r="H10" s="102" t="s">
        <v>503</v>
      </c>
      <c r="I10" s="39"/>
      <c r="J10" s="39"/>
      <c r="K10" s="39"/>
    </row>
    <row r="11" customFormat="false" ht="70.85" hidden="false" customHeight="true" outlineLevel="0" collapsed="false">
      <c r="A11" s="35"/>
      <c r="B11" s="30" t="str">
        <f aca="false">'Critères (modèle)'!B11</f>
        <v>1.8</v>
      </c>
      <c r="C11" s="30" t="str">
        <f aca="false">'Critères (modèle)'!C11</f>
        <v>AA</v>
      </c>
      <c r="D11" s="39" t="str">
        <f aca="false">'Critères (modèle)'!D11</f>
        <v>Chaque image texte porteuse d’information, en l’absence d’un mécanisme de remplacement, doit si possible être remplacée par du texte stylé. Cette règle est-elle respectée (hors cas particuliers) ?</v>
      </c>
      <c r="E11" s="40" t="s">
        <v>151</v>
      </c>
      <c r="F11" s="39" t="s">
        <v>152</v>
      </c>
      <c r="G11" s="30" t="s">
        <v>487</v>
      </c>
      <c r="H11" s="102" t="s">
        <v>503</v>
      </c>
      <c r="I11" s="39"/>
      <c r="J11" s="39"/>
      <c r="K11" s="39"/>
    </row>
    <row r="12" customFormat="false" ht="70.85" hidden="false" customHeight="true" outlineLevel="0" collapsed="false">
      <c r="A12" s="35"/>
      <c r="B12" s="30" t="str">
        <f aca="false">'Critères (modèle)'!B12</f>
        <v>1.9</v>
      </c>
      <c r="C12" s="30" t="str">
        <f aca="false">'Critères (modèle)'!C12</f>
        <v>A</v>
      </c>
      <c r="D12" s="39" t="str">
        <f aca="false">'Critères (modèle)'!D12</f>
        <v>Chaque légende d’image est-elle, si nécessaire, correctement reliée à l’image correspondante ?</v>
      </c>
      <c r="E12" s="40" t="s">
        <v>155</v>
      </c>
      <c r="F12" s="39" t="s">
        <v>152</v>
      </c>
      <c r="G12" s="30" t="s">
        <v>487</v>
      </c>
      <c r="H12" s="102" t="s">
        <v>503</v>
      </c>
      <c r="I12" s="39"/>
      <c r="J12" s="39"/>
      <c r="K12" s="39"/>
    </row>
    <row r="13" customFormat="false" ht="70.85" hidden="false" customHeight="true" outlineLevel="0" collapsed="false">
      <c r="A13" s="35" t="str">
        <f aca="false">'Critères (modèle)'!$A$13</f>
        <v>CADRES</v>
      </c>
      <c r="B13" s="30" t="str">
        <f aca="false">'Critères (modèle)'!B13</f>
        <v>2.1</v>
      </c>
      <c r="C13" s="30" t="str">
        <f aca="false">'Critères (modèle)'!C13</f>
        <v>A</v>
      </c>
      <c r="D13" s="39" t="str">
        <f aca="false">'Critères (modèle)'!D13</f>
        <v>Chaque cadre a-t-il un titre de cadre ?</v>
      </c>
      <c r="E13" s="40" t="s">
        <v>159</v>
      </c>
      <c r="F13" s="39" t="s">
        <v>152</v>
      </c>
      <c r="G13" s="30" t="s">
        <v>487</v>
      </c>
      <c r="H13" s="102" t="s">
        <v>503</v>
      </c>
      <c r="I13" s="105"/>
      <c r="J13" s="39"/>
      <c r="K13" s="39"/>
    </row>
    <row r="14" customFormat="false" ht="70.85" hidden="false" customHeight="true" outlineLevel="0" collapsed="false">
      <c r="A14" s="35"/>
      <c r="B14" s="30" t="str">
        <f aca="false">'Critères (modèle)'!B14</f>
        <v>2.2</v>
      </c>
      <c r="C14" s="30" t="str">
        <f aca="false">'Critères (modèle)'!C14</f>
        <v>A</v>
      </c>
      <c r="D14" s="39" t="str">
        <f aca="false">'Critères (modèle)'!D14</f>
        <v>Pour chaque cadre ayant un titre de cadre, ce titre de cadre est-il pertinent ?</v>
      </c>
      <c r="E14" s="40" t="s">
        <v>162</v>
      </c>
      <c r="F14" s="39" t="s">
        <v>152</v>
      </c>
      <c r="G14" s="30" t="s">
        <v>487</v>
      </c>
      <c r="H14" s="102" t="s">
        <v>503</v>
      </c>
      <c r="I14" s="39"/>
      <c r="J14" s="39"/>
      <c r="K14" s="39"/>
    </row>
    <row r="15" customFormat="false" ht="70.85" hidden="false" customHeight="true" outlineLevel="0" collapsed="false">
      <c r="A15" s="35" t="str">
        <f aca="false">'Critères (modèle)'!$A$15</f>
        <v>COULEURS</v>
      </c>
      <c r="B15" s="30" t="str">
        <f aca="false">'Critères (modèle)'!B15</f>
        <v>3.1</v>
      </c>
      <c r="C15" s="30" t="str">
        <f aca="false">'Critères (modèle)'!C15</f>
        <v>A</v>
      </c>
      <c r="D15" s="39" t="str">
        <f aca="false">'Critères (modèle)'!D15</f>
        <v>Dans chaque page web, l’information ne doit pas être donnée uniquement par la couleur. Cette règle est-elle respectée ?</v>
      </c>
      <c r="E15" s="40" t="s">
        <v>166</v>
      </c>
      <c r="F15" s="39" t="s">
        <v>141</v>
      </c>
      <c r="G15" s="30" t="s">
        <v>487</v>
      </c>
      <c r="H15" s="102" t="s">
        <v>503</v>
      </c>
      <c r="I15" s="39"/>
      <c r="J15" s="39"/>
      <c r="K15" s="39"/>
    </row>
    <row r="16" customFormat="false" ht="70.85" hidden="false" customHeight="true" outlineLevel="0" collapsed="false">
      <c r="A16" s="35"/>
      <c r="B16" s="30" t="str">
        <f aca="false">'Critères (modèle)'!B16</f>
        <v>3.2</v>
      </c>
      <c r="C16" s="30" t="str">
        <f aca="false">'Critères (modèle)'!C16</f>
        <v>AA</v>
      </c>
      <c r="D16" s="39" t="str">
        <f aca="false">'Critères (modèle)'!D16</f>
        <v>Dans chaque page web, le contraste entre la couleur du texte et la couleur de son arrière-plan est-il suffisamment élevé (hors cas particuliers) ?</v>
      </c>
      <c r="E16" s="41" t="s">
        <v>169</v>
      </c>
      <c r="F16" s="39" t="s">
        <v>170</v>
      </c>
      <c r="G16" s="30" t="s">
        <v>487</v>
      </c>
      <c r="H16" s="102" t="s">
        <v>503</v>
      </c>
      <c r="I16" s="39"/>
      <c r="J16" s="39"/>
      <c r="K16" s="39"/>
    </row>
    <row r="17" customFormat="false" ht="70.85" hidden="false" customHeight="true" outlineLevel="0" collapsed="false">
      <c r="A17" s="35"/>
      <c r="B17" s="30" t="str">
        <f aca="false">'Critères (modèle)'!B17</f>
        <v>3.3</v>
      </c>
      <c r="C17" s="30" t="str">
        <f aca="false">'Critères (modèle)'!C17</f>
        <v>AA</v>
      </c>
      <c r="D17" s="39" t="str">
        <f aca="false">'Critères (modèle)'!D17</f>
        <v>Dans chaque page web, les couleurs utilisées dans les composants d’interface ou les éléments graphiques porteurs d’informations sont-elles suffisamment contrastées (hors cas particuliers) ?</v>
      </c>
      <c r="E17" s="40" t="s">
        <v>173</v>
      </c>
      <c r="F17" s="39" t="s">
        <v>174</v>
      </c>
      <c r="G17" s="30" t="s">
        <v>487</v>
      </c>
      <c r="H17" s="102" t="s">
        <v>503</v>
      </c>
      <c r="I17" s="39"/>
      <c r="J17" s="39"/>
      <c r="K17" s="39"/>
    </row>
    <row r="18" customFormat="false" ht="70.85" hidden="false" customHeight="true" outlineLevel="0" collapsed="false">
      <c r="A18" s="35" t="str">
        <f aca="false">'Critères (modèle)'!$A$18</f>
        <v>MULTIMÉDIA</v>
      </c>
      <c r="B18" s="30" t="str">
        <f aca="false">'Critères (modèle)'!B18</f>
        <v>4.1</v>
      </c>
      <c r="C18" s="30" t="str">
        <f aca="false">'Critères (modèle)'!C18</f>
        <v>A</v>
      </c>
      <c r="D18" s="39" t="str">
        <f aca="false">'Critères (modèle)'!D18</f>
        <v>Chaque média temporel pré-enregistré a-t-il, si nécessaire, une transcription textuelle ou une audiodescription (hors cas particuliers) ?</v>
      </c>
      <c r="E18" s="41" t="s">
        <v>178</v>
      </c>
      <c r="F18" s="39" t="s">
        <v>141</v>
      </c>
      <c r="G18" s="30" t="s">
        <v>487</v>
      </c>
      <c r="H18" s="102" t="s">
        <v>503</v>
      </c>
      <c r="I18" s="39"/>
      <c r="J18" s="39"/>
      <c r="K18" s="39"/>
    </row>
    <row r="19" customFormat="false" ht="70.85" hidden="false" customHeight="true" outlineLevel="0" collapsed="false">
      <c r="A19" s="35"/>
      <c r="B19" s="30" t="str">
        <f aca="false">'Critères (modèle)'!B19</f>
        <v>4.2</v>
      </c>
      <c r="C19" s="30" t="str">
        <f aca="false">'Critères (modèle)'!C19</f>
        <v>A</v>
      </c>
      <c r="D19" s="39" t="str">
        <f aca="false">'Critères (modèle)'!D19</f>
        <v>Pour chaque média temporel pré-enregistré ayant une transcription textuelle ou une audiodescription synchronisée, celles-ci sont-elles pertinentes (hors cas particuliers) ?</v>
      </c>
      <c r="E19" s="40" t="s">
        <v>181</v>
      </c>
      <c r="F19" s="39" t="s">
        <v>141</v>
      </c>
      <c r="G19" s="30" t="s">
        <v>487</v>
      </c>
      <c r="H19" s="102" t="s">
        <v>503</v>
      </c>
      <c r="I19" s="39"/>
      <c r="J19" s="39"/>
      <c r="K19" s="39"/>
    </row>
    <row r="20" customFormat="false" ht="70.85" hidden="false" customHeight="true" outlineLevel="0" collapsed="false">
      <c r="A20" s="35"/>
      <c r="B20" s="30" t="str">
        <f aca="false">'Critères (modèle)'!B20</f>
        <v>4.3</v>
      </c>
      <c r="C20" s="30" t="str">
        <f aca="false">'Critères (modèle)'!C20</f>
        <v>A</v>
      </c>
      <c r="D20" s="39" t="str">
        <f aca="false">'Critères (modèle)'!D20</f>
        <v>Chaque média temporel synchronisé pré-enregistré a-t-il, si nécessaire, des sous-titres synchronisés (hors cas particuliers) ?</v>
      </c>
      <c r="E20" s="41" t="s">
        <v>184</v>
      </c>
      <c r="F20" s="39" t="s">
        <v>141</v>
      </c>
      <c r="G20" s="30" t="s">
        <v>487</v>
      </c>
      <c r="H20" s="102" t="s">
        <v>503</v>
      </c>
      <c r="I20" s="39"/>
      <c r="J20" s="39"/>
      <c r="K20" s="39"/>
    </row>
    <row r="21" customFormat="false" ht="70.85" hidden="false" customHeight="true" outlineLevel="0" collapsed="false">
      <c r="A21" s="35"/>
      <c r="B21" s="30" t="str">
        <f aca="false">'Critères (modèle)'!B21</f>
        <v>4.4</v>
      </c>
      <c r="C21" s="30" t="str">
        <f aca="false">'Critères (modèle)'!C21</f>
        <v>A</v>
      </c>
      <c r="D21" s="39" t="str">
        <f aca="false">'Critères (modèle)'!D21</f>
        <v>Pour chaque média temporel synchronisé pré-enregistré ayant des sous-titres synchronisés, ces sous-titres sont-ils pertinents ?</v>
      </c>
      <c r="E21" s="40" t="s">
        <v>187</v>
      </c>
      <c r="F21" s="39" t="s">
        <v>141</v>
      </c>
      <c r="G21" s="30" t="s">
        <v>487</v>
      </c>
      <c r="H21" s="102" t="s">
        <v>503</v>
      </c>
      <c r="I21" s="39"/>
      <c r="J21" s="39"/>
      <c r="K21" s="39"/>
    </row>
    <row r="22" customFormat="false" ht="70.85" hidden="false" customHeight="true" outlineLevel="0" collapsed="false">
      <c r="A22" s="35"/>
      <c r="B22" s="30" t="str">
        <f aca="false">'Critères (modèle)'!B22</f>
        <v>4.5</v>
      </c>
      <c r="C22" s="30" t="str">
        <f aca="false">'Critères (modèle)'!C22</f>
        <v>AA</v>
      </c>
      <c r="D22" s="39" t="str">
        <f aca="false">'Critères (modèle)'!D22</f>
        <v>Chaque média temporel pré-enregistré a-t-il, si nécessaire, une audiodescription synchronisée (hors cas particuliers) ?</v>
      </c>
      <c r="E22" s="41" t="s">
        <v>190</v>
      </c>
      <c r="F22" s="39" t="s">
        <v>141</v>
      </c>
      <c r="G22" s="30" t="s">
        <v>487</v>
      </c>
      <c r="H22" s="102" t="s">
        <v>503</v>
      </c>
      <c r="I22" s="39"/>
      <c r="J22" s="39"/>
      <c r="K22" s="39"/>
    </row>
    <row r="23" customFormat="false" ht="70.85" hidden="false" customHeight="true" outlineLevel="0" collapsed="false">
      <c r="A23" s="35"/>
      <c r="B23" s="30" t="str">
        <f aca="false">'Critères (modèle)'!B23</f>
        <v>4.6</v>
      </c>
      <c r="C23" s="30" t="str">
        <f aca="false">'Critères (modèle)'!C23</f>
        <v>AA</v>
      </c>
      <c r="D23" s="39" t="str">
        <f aca="false">'Critères (modèle)'!D23</f>
        <v>Pour chaque média temporel pré-enregistré ayant une audiodescription synchronisée, celle-ci est-elle pertinente ?</v>
      </c>
      <c r="E23" s="40" t="s">
        <v>193</v>
      </c>
      <c r="F23" s="39" t="s">
        <v>141</v>
      </c>
      <c r="G23" s="30" t="s">
        <v>487</v>
      </c>
      <c r="H23" s="102" t="s">
        <v>503</v>
      </c>
      <c r="I23" s="39"/>
      <c r="J23" s="39"/>
      <c r="K23" s="39"/>
    </row>
    <row r="24" customFormat="false" ht="70.85" hidden="false" customHeight="true" outlineLevel="0" collapsed="false">
      <c r="A24" s="35"/>
      <c r="B24" s="30" t="str">
        <f aca="false">'Critères (modèle)'!B24</f>
        <v>4.7</v>
      </c>
      <c r="C24" s="30" t="str">
        <f aca="false">'Critères (modèle)'!C24</f>
        <v>A</v>
      </c>
      <c r="D24" s="39" t="str">
        <f aca="false">'Critères (modèle)'!D24</f>
        <v>Chaque média temporel est-il clairement identifiable (hors cas particuliers) ?</v>
      </c>
      <c r="E24" s="40" t="s">
        <v>196</v>
      </c>
      <c r="F24" s="39" t="s">
        <v>141</v>
      </c>
      <c r="G24" s="30" t="s">
        <v>487</v>
      </c>
      <c r="H24" s="102" t="s">
        <v>503</v>
      </c>
      <c r="I24" s="39"/>
      <c r="J24" s="39"/>
      <c r="K24" s="39"/>
    </row>
    <row r="25" customFormat="false" ht="70.85" hidden="false" customHeight="true" outlineLevel="0" collapsed="false">
      <c r="A25" s="35"/>
      <c r="B25" s="30" t="str">
        <f aca="false">'Critères (modèle)'!B25</f>
        <v>4.8</v>
      </c>
      <c r="C25" s="30" t="str">
        <f aca="false">'Critères (modèle)'!C25</f>
        <v>A</v>
      </c>
      <c r="D25" s="39" t="str">
        <f aca="false">'Critères (modèle)'!D25</f>
        <v>Chaque média non temporel a-t-il, si nécessaire, une alternative (hors cas particuliers) ?</v>
      </c>
      <c r="E25" s="40" t="s">
        <v>199</v>
      </c>
      <c r="F25" s="39" t="s">
        <v>141</v>
      </c>
      <c r="G25" s="30" t="s">
        <v>487</v>
      </c>
      <c r="H25" s="102" t="s">
        <v>503</v>
      </c>
      <c r="I25" s="39"/>
      <c r="J25" s="39"/>
      <c r="K25" s="39"/>
    </row>
    <row r="26" customFormat="false" ht="70.85" hidden="false" customHeight="true" outlineLevel="0" collapsed="false">
      <c r="A26" s="35"/>
      <c r="B26" s="30" t="str">
        <f aca="false">'Critères (modèle)'!B26</f>
        <v>4.9</v>
      </c>
      <c r="C26" s="30" t="str">
        <f aca="false">'Critères (modèle)'!C26</f>
        <v>A</v>
      </c>
      <c r="D26" s="39" t="str">
        <f aca="false">'Critères (modèle)'!D26</f>
        <v>Pour chaque média non temporel ayant une alternative, cette alternative est-elle pertinente ?</v>
      </c>
      <c r="E26" s="40" t="s">
        <v>202</v>
      </c>
      <c r="F26" s="39" t="s">
        <v>141</v>
      </c>
      <c r="G26" s="30" t="s">
        <v>487</v>
      </c>
      <c r="H26" s="102" t="s">
        <v>503</v>
      </c>
      <c r="I26" s="39"/>
      <c r="J26" s="39"/>
      <c r="K26" s="39"/>
    </row>
    <row r="27" customFormat="false" ht="70.85" hidden="false" customHeight="true" outlineLevel="0" collapsed="false">
      <c r="A27" s="35"/>
      <c r="B27" s="30" t="str">
        <f aca="false">'Critères (modèle)'!B27</f>
        <v>4.10</v>
      </c>
      <c r="C27" s="30" t="str">
        <f aca="false">'Critères (modèle)'!C27</f>
        <v>A</v>
      </c>
      <c r="D27" s="39" t="str">
        <f aca="false">'Critères (modèle)'!D27</f>
        <v>Chaque son déclenché automatiquement est-il contrôlable par l’utilisateur ?</v>
      </c>
      <c r="E27" s="41" t="s">
        <v>205</v>
      </c>
      <c r="F27" s="39" t="s">
        <v>141</v>
      </c>
      <c r="G27" s="30" t="s">
        <v>487</v>
      </c>
      <c r="H27" s="102" t="s">
        <v>503</v>
      </c>
      <c r="I27" s="39"/>
      <c r="J27" s="39"/>
      <c r="K27" s="39"/>
    </row>
    <row r="28" customFormat="false" ht="70.85" hidden="false" customHeight="true" outlineLevel="0" collapsed="false">
      <c r="A28" s="35"/>
      <c r="B28" s="30" t="str">
        <f aca="false">'Critères (modèle)'!B28</f>
        <v>4.11</v>
      </c>
      <c r="C28" s="30" t="str">
        <f aca="false">'Critères (modèle)'!C28</f>
        <v>A</v>
      </c>
      <c r="D28" s="39" t="str">
        <f aca="false">'Critères (modèle)'!D28</f>
        <v>La consultation de chaque média temporel est-elle, si nécessaire, contrôlable par le clavier et tout dispositif de pointage ?</v>
      </c>
      <c r="E28" s="40" t="s">
        <v>208</v>
      </c>
      <c r="F28" s="39" t="s">
        <v>209</v>
      </c>
      <c r="G28" s="30" t="s">
        <v>487</v>
      </c>
      <c r="H28" s="102" t="s">
        <v>503</v>
      </c>
      <c r="I28" s="39"/>
      <c r="J28" s="39"/>
      <c r="K28" s="39"/>
    </row>
    <row r="29" customFormat="false" ht="70.85" hidden="false" customHeight="true" outlineLevel="0" collapsed="false">
      <c r="A29" s="35"/>
      <c r="B29" s="30" t="str">
        <f aca="false">'Critères (modèle)'!B29</f>
        <v>4.12</v>
      </c>
      <c r="C29" s="30" t="str">
        <f aca="false">'Critères (modèle)'!C29</f>
        <v>A</v>
      </c>
      <c r="D29" s="39" t="str">
        <f aca="false">'Critères (modèle)'!D29</f>
        <v>La consultation de chaque média non temporel est-elle contrôlable par le clavier et tout dispositif de pointage ?</v>
      </c>
      <c r="E29" s="40" t="s">
        <v>212</v>
      </c>
      <c r="F29" s="39" t="s">
        <v>209</v>
      </c>
      <c r="G29" s="30" t="s">
        <v>487</v>
      </c>
      <c r="H29" s="102" t="s">
        <v>503</v>
      </c>
      <c r="I29" s="39"/>
      <c r="J29" s="39"/>
      <c r="K29" s="39"/>
    </row>
    <row r="30" customFormat="false" ht="70.85" hidden="false" customHeight="true" outlineLevel="0" collapsed="false">
      <c r="A30" s="35"/>
      <c r="B30" s="30" t="str">
        <f aca="false">'Critères (modèle)'!B30</f>
        <v>4.13</v>
      </c>
      <c r="C30" s="30" t="str">
        <f aca="false">'Critères (modèle)'!C30</f>
        <v>A</v>
      </c>
      <c r="D30" s="39" t="str">
        <f aca="false">'Critères (modèle)'!D30</f>
        <v>Chaque média temporel et non temporel est-il compatible avec les technologies d’assistance (hors cas particuliers) ?</v>
      </c>
      <c r="E30" s="41" t="s">
        <v>215</v>
      </c>
      <c r="F30" s="39" t="s">
        <v>216</v>
      </c>
      <c r="G30" s="30" t="s">
        <v>487</v>
      </c>
      <c r="H30" s="102" t="s">
        <v>503</v>
      </c>
      <c r="I30" s="39"/>
      <c r="J30" s="39"/>
      <c r="K30" s="39"/>
    </row>
    <row r="31" customFormat="false" ht="70.85" hidden="false" customHeight="true" outlineLevel="0" collapsed="false">
      <c r="A31" s="35" t="str">
        <f aca="false">'Critères (modèle)'!$A$31</f>
        <v>TABLEAUX</v>
      </c>
      <c r="B31" s="30" t="str">
        <f aca="false">'Critères (modèle)'!B31</f>
        <v>5.1</v>
      </c>
      <c r="C31" s="30" t="str">
        <f aca="false">'Critères (modèle)'!C31</f>
        <v>A</v>
      </c>
      <c r="D31" s="39" t="str">
        <f aca="false">'Critères (modèle)'!D31</f>
        <v>Chaque tableau de données complexe a-t-il un résumé ?</v>
      </c>
      <c r="E31" s="40" t="s">
        <v>220</v>
      </c>
      <c r="F31" s="39" t="s">
        <v>152</v>
      </c>
      <c r="G31" s="30" t="s">
        <v>487</v>
      </c>
      <c r="H31" s="102" t="s">
        <v>503</v>
      </c>
      <c r="I31" s="39"/>
      <c r="J31" s="39"/>
      <c r="K31" s="39"/>
    </row>
    <row r="32" customFormat="false" ht="70.85" hidden="false" customHeight="true" outlineLevel="0" collapsed="false">
      <c r="A32" s="35"/>
      <c r="B32" s="30" t="str">
        <f aca="false">'Critères (modèle)'!B32</f>
        <v>5.2</v>
      </c>
      <c r="C32" s="30" t="str">
        <f aca="false">'Critères (modèle)'!C32</f>
        <v>A</v>
      </c>
      <c r="D32" s="39" t="str">
        <f aca="false">'Critères (modèle)'!D32</f>
        <v>Pour chaque tableau de données complexe ayant un résumé, celui-ci est-il pertinent ?</v>
      </c>
      <c r="E32" s="40" t="s">
        <v>223</v>
      </c>
      <c r="F32" s="39" t="s">
        <v>152</v>
      </c>
      <c r="G32" s="30" t="s">
        <v>487</v>
      </c>
      <c r="H32" s="102" t="s">
        <v>503</v>
      </c>
      <c r="I32" s="39"/>
      <c r="J32" s="39"/>
      <c r="K32" s="39"/>
    </row>
    <row r="33" customFormat="false" ht="70.85" hidden="false" customHeight="true" outlineLevel="0" collapsed="false">
      <c r="A33" s="35"/>
      <c r="B33" s="30" t="str">
        <f aca="false">'Critères (modèle)'!B33</f>
        <v>5.3</v>
      </c>
      <c r="C33" s="30" t="str">
        <f aca="false">'Critères (modèle)'!C33</f>
        <v>A</v>
      </c>
      <c r="D33" s="39" t="str">
        <f aca="false">'Critères (modèle)'!D33</f>
        <v>Pour chaque tableau de mise en forme, le contenu linéarisé reste-t-il compréhensible ?</v>
      </c>
      <c r="E33" s="40" t="s">
        <v>226</v>
      </c>
      <c r="F33" s="39" t="s">
        <v>152</v>
      </c>
      <c r="G33" s="30" t="s">
        <v>487</v>
      </c>
      <c r="H33" s="102" t="s">
        <v>503</v>
      </c>
      <c r="I33" s="39"/>
      <c r="J33" s="39"/>
      <c r="K33" s="39"/>
    </row>
    <row r="34" customFormat="false" ht="70.85" hidden="false" customHeight="true" outlineLevel="0" collapsed="false">
      <c r="A34" s="35"/>
      <c r="B34" s="30" t="str">
        <f aca="false">'Critères (modèle)'!B34</f>
        <v>5.4</v>
      </c>
      <c r="C34" s="30" t="str">
        <f aca="false">'Critères (modèle)'!C34</f>
        <v>A</v>
      </c>
      <c r="D34" s="39" t="str">
        <f aca="false">'Critères (modèle)'!D34</f>
        <v>Pour chaque tableau de données ayant un titre, le titre est-il correctement associé au tableau de données ?</v>
      </c>
      <c r="E34" s="40" t="s">
        <v>229</v>
      </c>
      <c r="F34" s="39" t="s">
        <v>152</v>
      </c>
      <c r="G34" s="30" t="s">
        <v>487</v>
      </c>
      <c r="H34" s="102" t="s">
        <v>503</v>
      </c>
      <c r="I34" s="39"/>
      <c r="J34" s="39"/>
      <c r="K34" s="39"/>
    </row>
    <row r="35" customFormat="false" ht="70.85" hidden="false" customHeight="true" outlineLevel="0" collapsed="false">
      <c r="A35" s="35"/>
      <c r="B35" s="30" t="str">
        <f aca="false">'Critères (modèle)'!B35</f>
        <v>5.5</v>
      </c>
      <c r="C35" s="30" t="str">
        <f aca="false">'Critères (modèle)'!C35</f>
        <v>A</v>
      </c>
      <c r="D35" s="39" t="str">
        <f aca="false">'Critères (modèle)'!D35</f>
        <v>Pour chaque tableau de données ayant un titre, celui-ci est-il pertinent ?</v>
      </c>
      <c r="E35" s="40" t="s">
        <v>232</v>
      </c>
      <c r="F35" s="39" t="s">
        <v>152</v>
      </c>
      <c r="G35" s="30" t="s">
        <v>487</v>
      </c>
      <c r="H35" s="102" t="s">
        <v>503</v>
      </c>
      <c r="I35" s="39"/>
      <c r="J35" s="39"/>
      <c r="K35" s="39"/>
    </row>
    <row r="36" customFormat="false" ht="70.85" hidden="false" customHeight="true" outlineLevel="0" collapsed="false">
      <c r="A36" s="35"/>
      <c r="B36" s="30" t="str">
        <f aca="false">'Critères (modèle)'!B36</f>
        <v>5.6</v>
      </c>
      <c r="C36" s="30" t="str">
        <f aca="false">'Critères (modèle)'!C36</f>
        <v>A</v>
      </c>
      <c r="D36" s="39" t="str">
        <f aca="false">'Critères (modèle)'!D36</f>
        <v>Pour chaque tableau de données, chaque en-tête de colonnes et chaque en-tête de lignes sont-ils correctement déclarés ?</v>
      </c>
      <c r="E36" s="40" t="s">
        <v>235</v>
      </c>
      <c r="F36" s="39" t="s">
        <v>152</v>
      </c>
      <c r="G36" s="30" t="s">
        <v>487</v>
      </c>
      <c r="H36" s="102" t="s">
        <v>503</v>
      </c>
      <c r="I36" s="39"/>
      <c r="J36" s="39"/>
      <c r="K36" s="39"/>
    </row>
    <row r="37" customFormat="false" ht="70.85" hidden="false" customHeight="true" outlineLevel="0" collapsed="false">
      <c r="A37" s="35"/>
      <c r="B37" s="30" t="str">
        <f aca="false">'Critères (modèle)'!B37</f>
        <v>5.7</v>
      </c>
      <c r="C37" s="30" t="str">
        <f aca="false">'Critères (modèle)'!C37</f>
        <v>A</v>
      </c>
      <c r="D37" s="39" t="str">
        <f aca="false">'Critères (modèle)'!D37</f>
        <v>Pour chaque tableau de données, la technique appropriée permettant d’associer chaque cellule avec ses en-têtes est-elle utilisée (hors cas particuliers) ?</v>
      </c>
      <c r="E37" s="40" t="s">
        <v>238</v>
      </c>
      <c r="F37" s="39" t="s">
        <v>239</v>
      </c>
      <c r="G37" s="30" t="s">
        <v>487</v>
      </c>
      <c r="H37" s="102" t="s">
        <v>503</v>
      </c>
      <c r="I37" s="39"/>
      <c r="J37" s="39"/>
      <c r="K37" s="39"/>
    </row>
    <row r="38" customFormat="false" ht="70.85" hidden="false" customHeight="true" outlineLevel="0" collapsed="false">
      <c r="A38" s="35"/>
      <c r="B38" s="30" t="str">
        <f aca="false">'Critères (modèle)'!B38</f>
        <v>5.8</v>
      </c>
      <c r="C38" s="30" t="str">
        <f aca="false">'Critères (modèle)'!C38</f>
        <v>A</v>
      </c>
      <c r="D38" s="39" t="str">
        <f aca="false">'Critères (modèle)'!D38</f>
        <v>Chaque tableau de mise en forme ne doit pas utiliser d’éléments propres aux tableaux de données. Cette règle est-elle respectée ?</v>
      </c>
      <c r="E38" s="40" t="s">
        <v>242</v>
      </c>
      <c r="F38" s="39" t="s">
        <v>152</v>
      </c>
      <c r="G38" s="30" t="s">
        <v>487</v>
      </c>
      <c r="H38" s="102" t="s">
        <v>503</v>
      </c>
      <c r="I38" s="39"/>
      <c r="J38" s="39"/>
      <c r="K38" s="39"/>
    </row>
    <row r="39" customFormat="false" ht="70.85" hidden="false" customHeight="true" outlineLevel="0" collapsed="false">
      <c r="A39" s="35" t="str">
        <f aca="false">'Critères (modèle)'!$A$39</f>
        <v>LIENS</v>
      </c>
      <c r="B39" s="30" t="str">
        <f aca="false">'Critères (modèle)'!B39</f>
        <v>6.1</v>
      </c>
      <c r="C39" s="30" t="str">
        <f aca="false">'Critères (modèle)'!C39</f>
        <v>A</v>
      </c>
      <c r="D39" s="39" t="str">
        <f aca="false">'Critères (modèle)'!D39</f>
        <v>Chaque lien est-il explicite (hors cas particuliers) ?</v>
      </c>
      <c r="E39" s="40" t="s">
        <v>246</v>
      </c>
      <c r="F39" s="39" t="s">
        <v>152</v>
      </c>
      <c r="G39" s="30" t="s">
        <v>487</v>
      </c>
      <c r="H39" s="102" t="s">
        <v>503</v>
      </c>
      <c r="I39" s="39"/>
      <c r="J39" s="39"/>
      <c r="K39" s="39"/>
    </row>
    <row r="40" customFormat="false" ht="70.85" hidden="false" customHeight="true" outlineLevel="0" collapsed="false">
      <c r="A40" s="35"/>
      <c r="B40" s="30" t="str">
        <f aca="false">'Critères (modèle)'!B40</f>
        <v>6.2</v>
      </c>
      <c r="C40" s="30" t="str">
        <f aca="false">'Critères (modèle)'!C40</f>
        <v>A</v>
      </c>
      <c r="D40" s="39" t="str">
        <f aca="false">'Critères (modèle)'!D40</f>
        <v>Dans chaque page web, chaque lien a-t-il un intitulé ?</v>
      </c>
      <c r="E40" s="40" t="s">
        <v>249</v>
      </c>
      <c r="F40" s="39" t="s">
        <v>250</v>
      </c>
      <c r="G40" s="30" t="s">
        <v>487</v>
      </c>
      <c r="H40" s="102" t="s">
        <v>503</v>
      </c>
      <c r="I40" s="39"/>
      <c r="J40" s="39"/>
      <c r="K40" s="39"/>
    </row>
    <row r="41" customFormat="false" ht="70.85" hidden="false" customHeight="true" outlineLevel="0" collapsed="false">
      <c r="A41" s="35" t="str">
        <f aca="false">'Critères (modèle)'!$A$41</f>
        <v>SCRIPTS</v>
      </c>
      <c r="B41" s="30" t="str">
        <f aca="false">'Critères (modèle)'!B41</f>
        <v>7.1</v>
      </c>
      <c r="C41" s="30" t="str">
        <f aca="false">'Critères (modèle)'!C41</f>
        <v>A</v>
      </c>
      <c r="D41" s="39" t="str">
        <f aca="false">'Critères (modèle)'!D41</f>
        <v>Chaque script est-il, si nécessaire, compatible avec les technologies d’assistance ?</v>
      </c>
      <c r="E41" s="41" t="s">
        <v>254</v>
      </c>
      <c r="F41" s="39" t="s">
        <v>216</v>
      </c>
      <c r="G41" s="30" t="s">
        <v>487</v>
      </c>
      <c r="H41" s="102" t="s">
        <v>503</v>
      </c>
      <c r="I41" s="39"/>
      <c r="J41" s="39"/>
      <c r="K41" s="39"/>
    </row>
    <row r="42" customFormat="false" ht="70.85" hidden="false" customHeight="true" outlineLevel="0" collapsed="false">
      <c r="A42" s="35"/>
      <c r="B42" s="30" t="str">
        <f aca="false">'Critères (modèle)'!B42</f>
        <v>7.2</v>
      </c>
      <c r="C42" s="30" t="str">
        <f aca="false">'Critères (modèle)'!C42</f>
        <v>A</v>
      </c>
      <c r="D42" s="39" t="str">
        <f aca="false">'Critères (modèle)'!D42</f>
        <v>Pour chaque script ayant une alternative, cette alternative est-elle pertinente ?</v>
      </c>
      <c r="E42" s="41" t="s">
        <v>257</v>
      </c>
      <c r="F42" s="39" t="s">
        <v>216</v>
      </c>
      <c r="G42" s="30" t="s">
        <v>487</v>
      </c>
      <c r="H42" s="102" t="s">
        <v>503</v>
      </c>
      <c r="I42" s="39"/>
      <c r="J42" s="39"/>
      <c r="K42" s="39"/>
    </row>
    <row r="43" customFormat="false" ht="70.85" hidden="false" customHeight="true" outlineLevel="0" collapsed="false">
      <c r="A43" s="35"/>
      <c r="B43" s="30" t="str">
        <f aca="false">'Critères (modèle)'!B43</f>
        <v>7.3</v>
      </c>
      <c r="C43" s="30" t="str">
        <f aca="false">'Critères (modèle)'!C43</f>
        <v>A</v>
      </c>
      <c r="D43" s="39" t="str">
        <f aca="false">'Critères (modèle)'!D43</f>
        <v>Chaque script est-il contrôlable par le clavier et par tout dispositif de pointage (hors cas particuliers) ?</v>
      </c>
      <c r="E43" s="41" t="s">
        <v>260</v>
      </c>
      <c r="F43" s="39" t="s">
        <v>209</v>
      </c>
      <c r="G43" s="30" t="s">
        <v>487</v>
      </c>
      <c r="H43" s="102" t="s">
        <v>503</v>
      </c>
      <c r="I43" s="39"/>
      <c r="J43" s="39"/>
      <c r="K43" s="39"/>
    </row>
    <row r="44" customFormat="false" ht="70.85" hidden="false" customHeight="true" outlineLevel="0" collapsed="false">
      <c r="A44" s="35"/>
      <c r="B44" s="30" t="str">
        <f aca="false">'Critères (modèle)'!B44</f>
        <v>7.4</v>
      </c>
      <c r="C44" s="30" t="str">
        <f aca="false">'Critères (modèle)'!C44</f>
        <v>A</v>
      </c>
      <c r="D44" s="39" t="str">
        <f aca="false">'Critères (modèle)'!D44</f>
        <v>Pour chaque script qui initie un changement de contexte, l’utilisateur est-il averti ou en a-t-il le contrôle ?</v>
      </c>
      <c r="E44" s="41" t="s">
        <v>263</v>
      </c>
      <c r="F44" s="39" t="s">
        <v>141</v>
      </c>
      <c r="G44" s="30" t="s">
        <v>487</v>
      </c>
      <c r="H44" s="102" t="s">
        <v>503</v>
      </c>
      <c r="I44" s="39"/>
      <c r="J44" s="39"/>
      <c r="K44" s="39"/>
    </row>
    <row r="45" customFormat="false" ht="70.85" hidden="false" customHeight="true" outlineLevel="0" collapsed="false">
      <c r="A45" s="35"/>
      <c r="B45" s="30" t="str">
        <f aca="false">'Critères (modèle)'!B45</f>
        <v>7.5</v>
      </c>
      <c r="C45" s="30" t="str">
        <f aca="false">'Critères (modèle)'!C45</f>
        <v>AA</v>
      </c>
      <c r="D45" s="39" t="str">
        <f aca="false">'Critères (modèle)'!D45</f>
        <v>Dans chaque page web, les messages de statut sont-ils correctement restitués par les technologies d’assistance ?</v>
      </c>
      <c r="E45" s="40" t="s">
        <v>266</v>
      </c>
      <c r="F45" s="39" t="s">
        <v>216</v>
      </c>
      <c r="G45" s="30" t="s">
        <v>487</v>
      </c>
      <c r="H45" s="102" t="s">
        <v>503</v>
      </c>
      <c r="I45" s="39"/>
      <c r="J45" s="39"/>
      <c r="K45" s="39"/>
    </row>
    <row r="46" customFormat="false" ht="70.85" hidden="false" customHeight="true" outlineLevel="0" collapsed="false">
      <c r="A46" s="35" t="str">
        <f aca="false">'Critères (modèle)'!$A$46</f>
        <v>ÉLÉMENTS OBLIGATOIRES</v>
      </c>
      <c r="B46" s="30" t="str">
        <f aca="false">'Critères (modèle)'!B46</f>
        <v>8.1</v>
      </c>
      <c r="C46" s="30" t="str">
        <f aca="false">'Critères (modèle)'!C46</f>
        <v>A</v>
      </c>
      <c r="D46" s="39" t="str">
        <f aca="false">'Critères (modèle)'!D46</f>
        <v>Chaque page web est-elle définie par un type de document ?</v>
      </c>
      <c r="E46" s="40" t="s">
        <v>270</v>
      </c>
      <c r="F46" s="39" t="s">
        <v>141</v>
      </c>
      <c r="G46" s="30" t="s">
        <v>487</v>
      </c>
      <c r="H46" s="102" t="s">
        <v>503</v>
      </c>
      <c r="I46" s="39"/>
      <c r="J46" s="39"/>
      <c r="K46" s="39"/>
    </row>
    <row r="47" customFormat="false" ht="70.85" hidden="false" customHeight="true" outlineLevel="0" collapsed="false">
      <c r="A47" s="35"/>
      <c r="B47" s="30" t="str">
        <f aca="false">'Critères (modèle)'!B47</f>
        <v>8.2</v>
      </c>
      <c r="C47" s="30" t="str">
        <f aca="false">'Critères (modèle)'!C47</f>
        <v>A</v>
      </c>
      <c r="D47" s="39" t="str">
        <f aca="false">'Critères (modèle)'!D47</f>
        <v>Pour chaque page web, le code source généré est-il valide selon le type de document spécifié (hors cas particuliers) ?</v>
      </c>
      <c r="E47" s="40" t="s">
        <v>273</v>
      </c>
      <c r="F47" s="39" t="s">
        <v>274</v>
      </c>
      <c r="G47" s="30" t="s">
        <v>487</v>
      </c>
      <c r="H47" s="102" t="s">
        <v>503</v>
      </c>
      <c r="I47" s="39"/>
      <c r="J47" s="39"/>
      <c r="K47" s="39"/>
    </row>
    <row r="48" customFormat="false" ht="70.85" hidden="false" customHeight="true" outlineLevel="0" collapsed="false">
      <c r="A48" s="35"/>
      <c r="B48" s="30" t="str">
        <f aca="false">'Critères (modèle)'!B48</f>
        <v>8.3</v>
      </c>
      <c r="C48" s="30" t="str">
        <f aca="false">'Critères (modèle)'!C48</f>
        <v>A</v>
      </c>
      <c r="D48" s="39" t="str">
        <f aca="false">'Critères (modèle)'!D48</f>
        <v>Dans chaque page web, la langue par défaut est-elle présente ?</v>
      </c>
      <c r="E48" s="41" t="s">
        <v>277</v>
      </c>
      <c r="F48" s="39" t="s">
        <v>152</v>
      </c>
      <c r="G48" s="30" t="s">
        <v>487</v>
      </c>
      <c r="H48" s="102" t="s">
        <v>503</v>
      </c>
      <c r="I48" s="39"/>
      <c r="J48" s="39"/>
      <c r="K48" s="39"/>
    </row>
    <row r="49" customFormat="false" ht="70.85" hidden="false" customHeight="true" outlineLevel="0" collapsed="false">
      <c r="A49" s="35"/>
      <c r="B49" s="30" t="str">
        <f aca="false">'Critères (modèle)'!B49</f>
        <v>8.4</v>
      </c>
      <c r="C49" s="30" t="str">
        <f aca="false">'Critères (modèle)'!C49</f>
        <v>A</v>
      </c>
      <c r="D49" s="39" t="str">
        <f aca="false">'Critères (modèle)'!D49</f>
        <v>Pour chaque page web ayant une langue par défaut, le code de langue est-il pertinent ?</v>
      </c>
      <c r="E49" s="41" t="s">
        <v>280</v>
      </c>
      <c r="F49" s="39" t="s">
        <v>152</v>
      </c>
      <c r="G49" s="30" t="s">
        <v>487</v>
      </c>
      <c r="H49" s="102" t="s">
        <v>503</v>
      </c>
      <c r="I49" s="39"/>
      <c r="J49" s="39"/>
      <c r="K49" s="39"/>
    </row>
    <row r="50" customFormat="false" ht="70.85" hidden="false" customHeight="true" outlineLevel="0" collapsed="false">
      <c r="A50" s="35"/>
      <c r="B50" s="30" t="str">
        <f aca="false">'Critères (modèle)'!B50</f>
        <v>8.5</v>
      </c>
      <c r="C50" s="30" t="str">
        <f aca="false">'Critères (modèle)'!C50</f>
        <v>A</v>
      </c>
      <c r="D50" s="39" t="str">
        <f aca="false">'Critères (modèle)'!D50</f>
        <v>Chaque page web a-t-elle un titre de page ?</v>
      </c>
      <c r="E50" s="40" t="s">
        <v>283</v>
      </c>
      <c r="F50" s="39" t="s">
        <v>152</v>
      </c>
      <c r="G50" s="30" t="s">
        <v>487</v>
      </c>
      <c r="H50" s="102" t="s">
        <v>503</v>
      </c>
      <c r="I50" s="39"/>
      <c r="J50" s="39"/>
      <c r="K50" s="39"/>
    </row>
    <row r="51" customFormat="false" ht="70.85" hidden="false" customHeight="true" outlineLevel="0" collapsed="false">
      <c r="A51" s="35"/>
      <c r="B51" s="30" t="str">
        <f aca="false">'Critères (modèle)'!B51</f>
        <v>8.6</v>
      </c>
      <c r="C51" s="30" t="str">
        <f aca="false">'Critères (modèle)'!C51</f>
        <v>A</v>
      </c>
      <c r="D51" s="39" t="str">
        <f aca="false">'Critères (modèle)'!D51</f>
        <v>Pour chaque page web ayant un titre de page, ce titre est-il pertinent ?</v>
      </c>
      <c r="E51" s="40" t="s">
        <v>286</v>
      </c>
      <c r="F51" s="39" t="s">
        <v>152</v>
      </c>
      <c r="G51" s="30" t="s">
        <v>487</v>
      </c>
      <c r="H51" s="102" t="s">
        <v>503</v>
      </c>
      <c r="I51" s="39"/>
      <c r="J51" s="39"/>
      <c r="K51" s="39"/>
    </row>
    <row r="52" customFormat="false" ht="70.85" hidden="false" customHeight="true" outlineLevel="0" collapsed="false">
      <c r="A52" s="35"/>
      <c r="B52" s="30" t="str">
        <f aca="false">'Critères (modèle)'!B52</f>
        <v>8.7</v>
      </c>
      <c r="C52" s="30" t="str">
        <f aca="false">'Critères (modèle)'!C52</f>
        <v>AA</v>
      </c>
      <c r="D52" s="39" t="str">
        <f aca="false">'Critères (modèle)'!D52</f>
        <v>Dans chaque page web, chaque changement de langue est-il indiqué dans le code source (hors cas particuliers) ?</v>
      </c>
      <c r="E52" s="41" t="s">
        <v>289</v>
      </c>
      <c r="F52" s="39" t="s">
        <v>290</v>
      </c>
      <c r="G52" s="30" t="s">
        <v>487</v>
      </c>
      <c r="H52" s="102" t="s">
        <v>503</v>
      </c>
      <c r="I52" s="39"/>
      <c r="J52" s="39"/>
      <c r="K52" s="39"/>
    </row>
    <row r="53" customFormat="false" ht="70.85" hidden="false" customHeight="true" outlineLevel="0" collapsed="false">
      <c r="A53" s="35"/>
      <c r="B53" s="30" t="str">
        <f aca="false">'Critères (modèle)'!B53</f>
        <v>8.8</v>
      </c>
      <c r="C53" s="30" t="str">
        <f aca="false">'Critères (modèle)'!C53</f>
        <v>AA</v>
      </c>
      <c r="D53" s="39" t="str">
        <f aca="false">'Critères (modèle)'!D53</f>
        <v>Dans chaque page web, le code de langue de chaque changement de langue est-il valide et pertinent ?</v>
      </c>
      <c r="E53" s="40" t="s">
        <v>293</v>
      </c>
      <c r="F53" s="39" t="s">
        <v>152</v>
      </c>
      <c r="G53" s="30" t="s">
        <v>487</v>
      </c>
      <c r="H53" s="102" t="s">
        <v>503</v>
      </c>
      <c r="I53" s="39"/>
      <c r="J53" s="39"/>
      <c r="K53" s="39"/>
    </row>
    <row r="54" customFormat="false" ht="70.85" hidden="false" customHeight="true" outlineLevel="0" collapsed="false">
      <c r="A54" s="35"/>
      <c r="B54" s="30" t="str">
        <f aca="false">'Critères (modèle)'!B54</f>
        <v>8.9</v>
      </c>
      <c r="C54" s="30" t="str">
        <f aca="false">'Critères (modèle)'!C54</f>
        <v>A</v>
      </c>
      <c r="D54" s="39" t="str">
        <f aca="false">'Critères (modèle)'!D54</f>
        <v>Dans chaque page web, les balises ne doivent pas être utilisées uniquement à des fins de présentation. Cette règle est-elle respectée ?</v>
      </c>
      <c r="E54" s="40" t="s">
        <v>296</v>
      </c>
      <c r="F54" s="39" t="s">
        <v>152</v>
      </c>
      <c r="G54" s="30" t="s">
        <v>487</v>
      </c>
      <c r="H54" s="102" t="s">
        <v>503</v>
      </c>
      <c r="I54" s="39"/>
      <c r="J54" s="39"/>
      <c r="K54" s="39"/>
    </row>
    <row r="55" customFormat="false" ht="70.85" hidden="false" customHeight="true" outlineLevel="0" collapsed="false">
      <c r="A55" s="35"/>
      <c r="B55" s="30" t="str">
        <f aca="false">'Critères (modèle)'!B55</f>
        <v>8.10</v>
      </c>
      <c r="C55" s="30" t="str">
        <f aca="false">'Critères (modèle)'!C55</f>
        <v>A</v>
      </c>
      <c r="D55" s="39" t="str">
        <f aca="false">'Critères (modèle)'!D55</f>
        <v>Dans chaque page web, les changements du sens de lecture sont-ils signalés ?</v>
      </c>
      <c r="E55" s="40" t="s">
        <v>299</v>
      </c>
      <c r="F55" s="39" t="s">
        <v>290</v>
      </c>
      <c r="G55" s="30" t="s">
        <v>487</v>
      </c>
      <c r="H55" s="102" t="s">
        <v>503</v>
      </c>
      <c r="I55" s="39"/>
      <c r="J55" s="39"/>
      <c r="K55" s="39"/>
    </row>
    <row r="56" customFormat="false" ht="70.85" hidden="false" customHeight="true" outlineLevel="0" collapsed="false">
      <c r="A56" s="35" t="str">
        <f aca="false">'Critères (modèle)'!$A$56</f>
        <v>STRUCTURATION</v>
      </c>
      <c r="B56" s="30" t="str">
        <f aca="false">'Critères (modèle)'!B56</f>
        <v>9.1</v>
      </c>
      <c r="C56" s="30" t="str">
        <f aca="false">'Critères (modèle)'!C56</f>
        <v>A</v>
      </c>
      <c r="D56" s="39" t="str">
        <f aca="false">'Critères (modèle)'!D56</f>
        <v>Dans chaque page web, l’information est-elle structurée par l’utilisation appropriée de titres ?</v>
      </c>
      <c r="E56" s="40" t="s">
        <v>303</v>
      </c>
      <c r="F56" s="39" t="s">
        <v>304</v>
      </c>
      <c r="G56" s="30" t="s">
        <v>487</v>
      </c>
      <c r="H56" s="102" t="s">
        <v>503</v>
      </c>
      <c r="I56" s="39"/>
      <c r="J56" s="39"/>
      <c r="K56" s="39"/>
    </row>
    <row r="57" customFormat="false" ht="70.85" hidden="false" customHeight="true" outlineLevel="0" collapsed="false">
      <c r="A57" s="35"/>
      <c r="B57" s="30" t="str">
        <f aca="false">'Critères (modèle)'!B57</f>
        <v>9.2</v>
      </c>
      <c r="C57" s="30" t="str">
        <f aca="false">'Critères (modèle)'!C57</f>
        <v>A</v>
      </c>
      <c r="D57" s="39" t="str">
        <f aca="false">'Critères (modèle)'!D57</f>
        <v>Dans chaque page web, la structure du document est-elle cohérente (hors cas particuliers) ?</v>
      </c>
      <c r="E57" s="40" t="s">
        <v>307</v>
      </c>
      <c r="F57" s="39" t="s">
        <v>152</v>
      </c>
      <c r="G57" s="30" t="s">
        <v>487</v>
      </c>
      <c r="H57" s="102" t="s">
        <v>503</v>
      </c>
      <c r="I57" s="39"/>
      <c r="J57" s="39"/>
      <c r="K57" s="39"/>
    </row>
    <row r="58" customFormat="false" ht="70.85" hidden="false" customHeight="true" outlineLevel="0" collapsed="false">
      <c r="A58" s="35"/>
      <c r="B58" s="30" t="str">
        <f aca="false">'Critères (modèle)'!B58</f>
        <v>9.3</v>
      </c>
      <c r="C58" s="30" t="str">
        <f aca="false">'Critères (modèle)'!C58</f>
        <v>A</v>
      </c>
      <c r="D58" s="39" t="str">
        <f aca="false">'Critères (modèle)'!D58</f>
        <v>Dans chaque page web, chaque liste est-elle correctement structurée ?</v>
      </c>
      <c r="E58" s="40" t="s">
        <v>310</v>
      </c>
      <c r="F58" s="39" t="s">
        <v>290</v>
      </c>
      <c r="G58" s="30" t="s">
        <v>487</v>
      </c>
      <c r="H58" s="102" t="s">
        <v>503</v>
      </c>
      <c r="I58" s="39"/>
      <c r="J58" s="39"/>
      <c r="K58" s="39"/>
    </row>
    <row r="59" customFormat="false" ht="70.85" hidden="false" customHeight="true" outlineLevel="0" collapsed="false">
      <c r="A59" s="35"/>
      <c r="B59" s="30" t="str">
        <f aca="false">'Critères (modèle)'!B59</f>
        <v>9.4</v>
      </c>
      <c r="C59" s="30" t="str">
        <f aca="false">'Critères (modèle)'!C59</f>
        <v>A</v>
      </c>
      <c r="D59" s="39" t="str">
        <f aca="false">'Critères (modèle)'!D59</f>
        <v>Dans chaque page web, chaque citation est-elle correctement indiquée ?</v>
      </c>
      <c r="E59" s="40" t="s">
        <v>313</v>
      </c>
      <c r="F59" s="39" t="s">
        <v>290</v>
      </c>
      <c r="G59" s="30" t="s">
        <v>487</v>
      </c>
      <c r="H59" s="102" t="s">
        <v>503</v>
      </c>
      <c r="I59" s="39"/>
      <c r="J59" s="39"/>
      <c r="K59" s="39"/>
    </row>
    <row r="60" customFormat="false" ht="70.85" hidden="false" customHeight="true" outlineLevel="0" collapsed="false">
      <c r="A60" s="35" t="str">
        <f aca="false">'Critères (modèle)'!$A$60</f>
        <v>PRÉSENTATION</v>
      </c>
      <c r="B60" s="30" t="str">
        <f aca="false">'Critères (modèle)'!B60</f>
        <v>10.1</v>
      </c>
      <c r="C60" s="30" t="str">
        <f aca="false">'Critères (modèle)'!C60</f>
        <v>A</v>
      </c>
      <c r="D60" s="39" t="str">
        <f aca="false">'Critères (modèle)'!D60</f>
        <v>Dans le site web, des feuilles de styles sont-elles utilisées pour contrôler la présentation de l’information ?</v>
      </c>
      <c r="E60" s="40" t="s">
        <v>317</v>
      </c>
      <c r="F60" s="39" t="s">
        <v>152</v>
      </c>
      <c r="G60" s="30" t="s">
        <v>487</v>
      </c>
      <c r="H60" s="102" t="s">
        <v>503</v>
      </c>
      <c r="I60" s="39"/>
      <c r="J60" s="39"/>
      <c r="K60" s="39"/>
    </row>
    <row r="61" customFormat="false" ht="70.85" hidden="false" customHeight="true" outlineLevel="0" collapsed="false">
      <c r="A61" s="35"/>
      <c r="B61" s="30" t="str">
        <f aca="false">'Critères (modèle)'!B61</f>
        <v>10.2</v>
      </c>
      <c r="C61" s="30" t="str">
        <f aca="false">'Critères (modèle)'!C61</f>
        <v>A</v>
      </c>
      <c r="D61" s="39" t="str">
        <f aca="false">'Critères (modèle)'!D61</f>
        <v>Dans chaque page web, le contenu visible porteur d’information reste-t-il présent lorsque les feuilles de styles sont désactivées ?</v>
      </c>
      <c r="E61" s="40" t="s">
        <v>320</v>
      </c>
      <c r="F61" s="39" t="s">
        <v>321</v>
      </c>
      <c r="G61" s="30" t="s">
        <v>487</v>
      </c>
      <c r="H61" s="102" t="s">
        <v>503</v>
      </c>
      <c r="I61" s="39"/>
      <c r="J61" s="39"/>
      <c r="K61" s="39"/>
    </row>
    <row r="62" customFormat="false" ht="70.85" hidden="false" customHeight="true" outlineLevel="0" collapsed="false">
      <c r="A62" s="35"/>
      <c r="B62" s="30" t="str">
        <f aca="false">'Critères (modèle)'!B62</f>
        <v>10.3</v>
      </c>
      <c r="C62" s="30" t="str">
        <f aca="false">'Critères (modèle)'!C62</f>
        <v>A</v>
      </c>
      <c r="D62" s="39" t="str">
        <f aca="false">'Critères (modèle)'!D62</f>
        <v>Dans chaque page web, l’information reste-t-elle compréhensible lorsque les feuilles de styles sont désactivées ?</v>
      </c>
      <c r="E62" s="40" t="s">
        <v>324</v>
      </c>
      <c r="F62" s="39" t="s">
        <v>321</v>
      </c>
      <c r="G62" s="30" t="s">
        <v>487</v>
      </c>
      <c r="H62" s="102" t="s">
        <v>503</v>
      </c>
      <c r="I62" s="39"/>
      <c r="J62" s="39"/>
      <c r="K62" s="39"/>
    </row>
    <row r="63" customFormat="false" ht="70.85" hidden="false" customHeight="true" outlineLevel="0" collapsed="false">
      <c r="A63" s="35"/>
      <c r="B63" s="30" t="str">
        <f aca="false">'Critères (modèle)'!B63</f>
        <v>10.4</v>
      </c>
      <c r="C63" s="30" t="str">
        <f aca="false">'Critères (modèle)'!C63</f>
        <v>AA</v>
      </c>
      <c r="D63" s="39" t="str">
        <f aca="false">'Critères (modèle)'!D63</f>
        <v>Dans chaque page web, le texte reste-t-il lisible lorsque la taille des caractères est augmentée jusqu’à 200%, au moins (hors cas particuliers) ?</v>
      </c>
      <c r="E63" s="40" t="s">
        <v>327</v>
      </c>
      <c r="F63" s="39" t="s">
        <v>328</v>
      </c>
      <c r="G63" s="30" t="s">
        <v>487</v>
      </c>
      <c r="H63" s="102" t="s">
        <v>503</v>
      </c>
      <c r="I63" s="39"/>
      <c r="J63" s="39"/>
      <c r="K63" s="39"/>
    </row>
    <row r="64" customFormat="false" ht="70.85" hidden="false" customHeight="true" outlineLevel="0" collapsed="false">
      <c r="A64" s="35"/>
      <c r="B64" s="30" t="str">
        <f aca="false">'Critères (modèle)'!B64</f>
        <v>10.5</v>
      </c>
      <c r="C64" s="30" t="str">
        <f aca="false">'Critères (modèle)'!C64</f>
        <v>AA</v>
      </c>
      <c r="D64" s="39" t="str">
        <f aca="false">'Critères (modèle)'!D64</f>
        <v>Dans chaque page web, les déclarations CSS de couleurs de fond d’élément et de police sont-elles correctement utilisées ?</v>
      </c>
      <c r="E64" s="40" t="s">
        <v>331</v>
      </c>
      <c r="F64" s="39" t="s">
        <v>332</v>
      </c>
      <c r="G64" s="30" t="s">
        <v>487</v>
      </c>
      <c r="H64" s="102" t="s">
        <v>503</v>
      </c>
      <c r="I64" s="39"/>
      <c r="J64" s="39"/>
      <c r="K64" s="39"/>
    </row>
    <row r="65" customFormat="false" ht="70.85" hidden="false" customHeight="true" outlineLevel="0" collapsed="false">
      <c r="A65" s="35"/>
      <c r="B65" s="30" t="str">
        <f aca="false">'Critères (modèle)'!B65</f>
        <v>10.6</v>
      </c>
      <c r="C65" s="30" t="str">
        <f aca="false">'Critères (modèle)'!C65</f>
        <v>A</v>
      </c>
      <c r="D65" s="39" t="str">
        <f aca="false">'Critères (modèle)'!D65</f>
        <v>Dans chaque page web, chaque lien dont la nature n’est pas évidente est-il visible par rapport au texte environnant ?</v>
      </c>
      <c r="E65" s="40" t="s">
        <v>335</v>
      </c>
      <c r="F65" s="39" t="s">
        <v>336</v>
      </c>
      <c r="G65" s="30" t="s">
        <v>487</v>
      </c>
      <c r="H65" s="102" t="s">
        <v>503</v>
      </c>
      <c r="I65" s="39"/>
      <c r="J65" s="39"/>
      <c r="K65" s="39"/>
    </row>
    <row r="66" customFormat="false" ht="70.85" hidden="false" customHeight="true" outlineLevel="0" collapsed="false">
      <c r="A66" s="35"/>
      <c r="B66" s="30" t="str">
        <f aca="false">'Critères (modèle)'!B66</f>
        <v>10.7</v>
      </c>
      <c r="C66" s="30" t="str">
        <f aca="false">'Critères (modèle)'!C66</f>
        <v>A</v>
      </c>
      <c r="D66" s="39" t="str">
        <f aca="false">'Critères (modèle)'!D66</f>
        <v>Dans chaque page web, pour chaque élément recevant le focus, la prise de focus est-elle visible ?</v>
      </c>
      <c r="E66" s="40" t="s">
        <v>339</v>
      </c>
      <c r="F66" s="39" t="s">
        <v>340</v>
      </c>
      <c r="G66" s="30" t="s">
        <v>487</v>
      </c>
      <c r="H66" s="102" t="s">
        <v>503</v>
      </c>
      <c r="I66" s="39"/>
      <c r="J66" s="39"/>
      <c r="K66" s="39"/>
    </row>
    <row r="67" customFormat="false" ht="70.85" hidden="false" customHeight="true" outlineLevel="0" collapsed="false">
      <c r="A67" s="35"/>
      <c r="B67" s="30" t="str">
        <f aca="false">'Critères (modèle)'!B67</f>
        <v>10.8</v>
      </c>
      <c r="C67" s="30" t="str">
        <f aca="false">'Critères (modèle)'!C67</f>
        <v>A</v>
      </c>
      <c r="D67" s="39" t="str">
        <f aca="false">'Critères (modèle)'!D67</f>
        <v>Pour chaque page web, les contenus cachés ont-ils vocation à être ignorés par les technologies d’assistance ?</v>
      </c>
      <c r="E67" s="41" t="s">
        <v>343</v>
      </c>
      <c r="F67" s="39" t="s">
        <v>152</v>
      </c>
      <c r="G67" s="30" t="s">
        <v>487</v>
      </c>
      <c r="H67" s="102" t="s">
        <v>503</v>
      </c>
      <c r="I67" s="39"/>
      <c r="J67" s="39"/>
      <c r="K67" s="39"/>
    </row>
    <row r="68" customFormat="false" ht="70.85" hidden="false" customHeight="true" outlineLevel="0" collapsed="false">
      <c r="A68" s="35"/>
      <c r="B68" s="30" t="str">
        <f aca="false">'Critères (modèle)'!B68</f>
        <v>10.9</v>
      </c>
      <c r="C68" s="30" t="str">
        <f aca="false">'Critères (modèle)'!C68</f>
        <v>A</v>
      </c>
      <c r="D68" s="39" t="str">
        <f aca="false">'Critères (modèle)'!D68</f>
        <v>Dans chaque page web, l’information ne doit pas être donnée uniquement par la forme, taille ou position. Cette règle est-elle respectée ?</v>
      </c>
      <c r="E68" s="40" t="s">
        <v>346</v>
      </c>
      <c r="F68" s="39" t="s">
        <v>347</v>
      </c>
      <c r="G68" s="30" t="s">
        <v>487</v>
      </c>
      <c r="H68" s="102" t="s">
        <v>503</v>
      </c>
      <c r="I68" s="39"/>
      <c r="J68" s="39"/>
      <c r="K68" s="39"/>
    </row>
    <row r="69" customFormat="false" ht="70.85" hidden="false" customHeight="true" outlineLevel="0" collapsed="false">
      <c r="A69" s="35"/>
      <c r="B69" s="30" t="str">
        <f aca="false">'Critères (modèle)'!B69</f>
        <v>10.10</v>
      </c>
      <c r="C69" s="30" t="str">
        <f aca="false">'Critères (modèle)'!C69</f>
        <v>A</v>
      </c>
      <c r="D69" s="39" t="str">
        <f aca="false">'Critères (modèle)'!D69</f>
        <v>Dans chaque page web, l’information ne doit pas être donnée par la forme, taille ou position uniquement. Cette règle est-elle implémentée de façon pertinente ?</v>
      </c>
      <c r="E69" s="40" t="s">
        <v>350</v>
      </c>
      <c r="F69" s="39" t="s">
        <v>347</v>
      </c>
      <c r="G69" s="30" t="s">
        <v>487</v>
      </c>
      <c r="H69" s="102" t="s">
        <v>503</v>
      </c>
      <c r="I69" s="39"/>
      <c r="J69" s="39"/>
      <c r="K69" s="39"/>
    </row>
    <row r="70" customFormat="false" ht="70.85" hidden="false" customHeight="true" outlineLevel="0" collapsed="false">
      <c r="A70" s="35"/>
      <c r="B70" s="30" t="str">
        <f aca="false">'Critères (modèle)'!B70</f>
        <v>10.11</v>
      </c>
      <c r="C70" s="30" t="str">
        <f aca="false">'Critères (modèle)'!C70</f>
        <v>AA</v>
      </c>
      <c r="D70" s="39"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40" t="s">
        <v>353</v>
      </c>
      <c r="F70" s="39" t="s">
        <v>354</v>
      </c>
      <c r="G70" s="30" t="s">
        <v>487</v>
      </c>
      <c r="H70" s="102" t="s">
        <v>503</v>
      </c>
      <c r="I70" s="39"/>
      <c r="J70" s="39"/>
      <c r="K70" s="39"/>
    </row>
    <row r="71" customFormat="false" ht="70.85" hidden="false" customHeight="true" outlineLevel="0" collapsed="false">
      <c r="A71" s="35"/>
      <c r="B71" s="30" t="str">
        <f aca="false">'Critères (modèle)'!B71</f>
        <v>10.12</v>
      </c>
      <c r="C71" s="30" t="str">
        <f aca="false">'Critères (modèle)'!C71</f>
        <v>AA</v>
      </c>
      <c r="D71" s="39" t="str">
        <f aca="false">'Critères (modèle)'!D71</f>
        <v>Dans chaque page web, les propriétés d’espacement du texte peuvent-elles être redéfinies par l’utilisateur sans perte de contenu ou de fonctionnalité (hors cas particuliers) ?</v>
      </c>
      <c r="E71" s="40" t="s">
        <v>357</v>
      </c>
      <c r="F71" s="39" t="s">
        <v>358</v>
      </c>
      <c r="G71" s="30" t="s">
        <v>487</v>
      </c>
      <c r="H71" s="102" t="s">
        <v>503</v>
      </c>
      <c r="I71" s="39"/>
      <c r="J71" s="39"/>
      <c r="K71" s="39"/>
    </row>
    <row r="72" customFormat="false" ht="70.85" hidden="false" customHeight="true" outlineLevel="0" collapsed="false">
      <c r="A72" s="35"/>
      <c r="B72" s="30" t="str">
        <f aca="false">'Critères (modèle)'!B72</f>
        <v>10.13</v>
      </c>
      <c r="C72" s="30" t="str">
        <f aca="false">'Critères (modèle)'!C72</f>
        <v>AA</v>
      </c>
      <c r="D72" s="39" t="str">
        <f aca="false">'Critères (modèle)'!D72</f>
        <v>Dans chaque page web, les contenus additionnels apparaissant à la prise de focus ou au survol d’un composant d’interface sont-ils contrôlables par l’utilisateur (hors cas particuliers) ?</v>
      </c>
      <c r="E72" s="40" t="s">
        <v>361</v>
      </c>
      <c r="F72" s="39" t="s">
        <v>362</v>
      </c>
      <c r="G72" s="30" t="s">
        <v>487</v>
      </c>
      <c r="H72" s="102" t="s">
        <v>503</v>
      </c>
      <c r="I72" s="39"/>
      <c r="J72" s="39"/>
      <c r="K72" s="39"/>
    </row>
    <row r="73" customFormat="false" ht="70.85" hidden="false" customHeight="true" outlineLevel="0" collapsed="false">
      <c r="A73" s="35"/>
      <c r="B73" s="30" t="str">
        <f aca="false">'Critères (modèle)'!B73</f>
        <v>10.14</v>
      </c>
      <c r="C73" s="30" t="str">
        <f aca="false">'Critères (modèle)'!C73</f>
        <v>A</v>
      </c>
      <c r="D73" s="39" t="str">
        <f aca="false">'Critères (modèle)'!D73</f>
        <v>Dans chaque page web, les contenus additionnels apparaissant via les styles CSS uniquement peuvent-ils être rendus visibles au clavier et par tout dispositif de pointage ?</v>
      </c>
      <c r="E73" s="40" t="s">
        <v>365</v>
      </c>
      <c r="F73" s="39" t="s">
        <v>362</v>
      </c>
      <c r="G73" s="30" t="s">
        <v>487</v>
      </c>
      <c r="H73" s="102" t="s">
        <v>503</v>
      </c>
      <c r="I73" s="39"/>
      <c r="J73" s="39"/>
      <c r="K73" s="39"/>
    </row>
    <row r="74" customFormat="false" ht="70.85" hidden="false" customHeight="true" outlineLevel="0" collapsed="false">
      <c r="A74" s="35" t="str">
        <f aca="false">'Critères (modèle)'!$A$74</f>
        <v>FORMULAIRES</v>
      </c>
      <c r="B74" s="30" t="str">
        <f aca="false">'Critères (modèle)'!B74</f>
        <v>11.1</v>
      </c>
      <c r="C74" s="30" t="str">
        <f aca="false">'Critères (modèle)'!C74</f>
        <v>A</v>
      </c>
      <c r="D74" s="39" t="str">
        <f aca="false">'Critères (modèle)'!D74</f>
        <v>Chaque champ de formulaire a-t-il une étiquette ?</v>
      </c>
      <c r="E74" s="40" t="s">
        <v>369</v>
      </c>
      <c r="F74" s="39" t="s">
        <v>141</v>
      </c>
      <c r="G74" s="30" t="s">
        <v>487</v>
      </c>
      <c r="H74" s="102" t="s">
        <v>503</v>
      </c>
      <c r="I74" s="39"/>
      <c r="J74" s="39"/>
      <c r="K74" s="39"/>
    </row>
    <row r="75" customFormat="false" ht="70.85" hidden="false" customHeight="true" outlineLevel="0" collapsed="false">
      <c r="A75" s="35"/>
      <c r="B75" s="30" t="str">
        <f aca="false">'Critères (modèle)'!B75</f>
        <v>11.2</v>
      </c>
      <c r="C75" s="30" t="str">
        <f aca="false">'Critères (modèle)'!C75</f>
        <v>A</v>
      </c>
      <c r="D75" s="39" t="str">
        <f aca="false">'Critères (modèle)'!D75</f>
        <v>Chaque étiquette associée à un champ de formulaire est-elle pertinente (hors cas particuliers) ?</v>
      </c>
      <c r="E75" s="40" t="s">
        <v>372</v>
      </c>
      <c r="F75" s="39" t="s">
        <v>141</v>
      </c>
      <c r="G75" s="30" t="s">
        <v>487</v>
      </c>
      <c r="H75" s="102" t="s">
        <v>503</v>
      </c>
      <c r="I75" s="39"/>
      <c r="J75" s="39"/>
      <c r="K75" s="39"/>
    </row>
    <row r="76" customFormat="false" ht="70.85" hidden="false" customHeight="true" outlineLevel="0" collapsed="false">
      <c r="A76" s="35"/>
      <c r="B76" s="30" t="str">
        <f aca="false">'Critères (modèle)'!B76</f>
        <v>11.3</v>
      </c>
      <c r="C76" s="30" t="str">
        <f aca="false">'Critères (modèle)'!C76</f>
        <v>AA</v>
      </c>
      <c r="D76" s="39" t="str">
        <f aca="false">'Critères (modèle)'!D76</f>
        <v>Dans chaque formulaire, chaque étiquette associée à un champ de formulaire ayant la même fonction et répété plusieurs fois dans une même page ou dans un ensemble de pages est-elle cohérente ?</v>
      </c>
      <c r="E76" s="40" t="s">
        <v>375</v>
      </c>
      <c r="F76" s="39" t="s">
        <v>141</v>
      </c>
      <c r="G76" s="30" t="s">
        <v>487</v>
      </c>
      <c r="H76" s="102" t="s">
        <v>503</v>
      </c>
      <c r="I76" s="39"/>
      <c r="J76" s="39"/>
      <c r="K76" s="39"/>
    </row>
    <row r="77" customFormat="false" ht="70.85" hidden="false" customHeight="true" outlineLevel="0" collapsed="false">
      <c r="A77" s="35"/>
      <c r="B77" s="30" t="str">
        <f aca="false">'Critères (modèle)'!B77</f>
        <v>11.4</v>
      </c>
      <c r="C77" s="30" t="str">
        <f aca="false">'Critères (modèle)'!C77</f>
        <v>AA</v>
      </c>
      <c r="D77" s="39" t="str">
        <f aca="false">'Critères (modèle)'!D77</f>
        <v>Dans chaque formulaire, chaque étiquette de champ et son champ associé sont-ils accolés (hors cas particuliers) ?</v>
      </c>
      <c r="E77" s="40" t="s">
        <v>378</v>
      </c>
      <c r="F77" s="39" t="s">
        <v>141</v>
      </c>
      <c r="G77" s="30" t="s">
        <v>487</v>
      </c>
      <c r="H77" s="102" t="s">
        <v>503</v>
      </c>
      <c r="I77" s="39"/>
      <c r="J77" s="39"/>
      <c r="K77" s="39"/>
    </row>
    <row r="78" customFormat="false" ht="70.85" hidden="false" customHeight="true" outlineLevel="0" collapsed="false">
      <c r="A78" s="35"/>
      <c r="B78" s="30" t="str">
        <f aca="false">'Critères (modèle)'!B78</f>
        <v>11.5</v>
      </c>
      <c r="C78" s="30" t="str">
        <f aca="false">'Critères (modèle)'!C78</f>
        <v>A</v>
      </c>
      <c r="D78" s="39" t="str">
        <f aca="false">'Critères (modèle)'!D78</f>
        <v>Dans chaque formulaire, les champs de même nature sont-ils regroupés, si nécessaire ?</v>
      </c>
      <c r="E78" s="40" t="s">
        <v>381</v>
      </c>
      <c r="F78" s="39" t="s">
        <v>152</v>
      </c>
      <c r="G78" s="30" t="s">
        <v>487</v>
      </c>
      <c r="H78" s="102" t="s">
        <v>503</v>
      </c>
      <c r="I78" s="39"/>
      <c r="J78" s="39"/>
      <c r="K78" s="39"/>
    </row>
    <row r="79" customFormat="false" ht="70.85" hidden="false" customHeight="true" outlineLevel="0" collapsed="false">
      <c r="A79" s="35"/>
      <c r="B79" s="30" t="str">
        <f aca="false">'Critères (modèle)'!B79</f>
        <v>11.6</v>
      </c>
      <c r="C79" s="30" t="str">
        <f aca="false">'Critères (modèle)'!C79</f>
        <v>A</v>
      </c>
      <c r="D79" s="39" t="str">
        <f aca="false">'Critères (modèle)'!D79</f>
        <v>Dans chaque formulaire, chaque regroupement de champs de même nature a-t-il une légende ?</v>
      </c>
      <c r="E79" s="40" t="s">
        <v>384</v>
      </c>
      <c r="F79" s="39" t="s">
        <v>152</v>
      </c>
      <c r="G79" s="30" t="s">
        <v>487</v>
      </c>
      <c r="H79" s="102" t="s">
        <v>503</v>
      </c>
      <c r="I79" s="39"/>
      <c r="J79" s="39"/>
      <c r="K79" s="39"/>
    </row>
    <row r="80" customFormat="false" ht="70.85" hidden="false" customHeight="true" outlineLevel="0" collapsed="false">
      <c r="A80" s="35"/>
      <c r="B80" s="30" t="str">
        <f aca="false">'Critères (modèle)'!B80</f>
        <v>11.7</v>
      </c>
      <c r="C80" s="30" t="str">
        <f aca="false">'Critères (modèle)'!C80</f>
        <v>A</v>
      </c>
      <c r="D80" s="39" t="str">
        <f aca="false">'Critères (modèle)'!D80</f>
        <v>Dans chaque formulaire, chaque légende associée à un regroupement de champs de même nature est-elle pertinente ?</v>
      </c>
      <c r="E80" s="40" t="s">
        <v>387</v>
      </c>
      <c r="F80" s="39" t="s">
        <v>152</v>
      </c>
      <c r="G80" s="30" t="s">
        <v>487</v>
      </c>
      <c r="H80" s="102" t="s">
        <v>503</v>
      </c>
      <c r="I80" s="39"/>
      <c r="J80" s="39"/>
      <c r="K80" s="39"/>
    </row>
    <row r="81" customFormat="false" ht="70.85" hidden="false" customHeight="true" outlineLevel="0" collapsed="false">
      <c r="A81" s="35"/>
      <c r="B81" s="30" t="str">
        <f aca="false">'Critères (modèle)'!B81</f>
        <v>11.8</v>
      </c>
      <c r="C81" s="30" t="str">
        <f aca="false">'Critères (modèle)'!C81</f>
        <v>A</v>
      </c>
      <c r="D81" s="39" t="str">
        <f aca="false">'Critères (modèle)'!D81</f>
        <v>Dans chaque formulaire, les items de même nature d’une liste de choix sont-ils regroupées de manière pertinente ?</v>
      </c>
      <c r="E81" s="40" t="s">
        <v>390</v>
      </c>
      <c r="F81" s="39" t="s">
        <v>152</v>
      </c>
      <c r="G81" s="30" t="s">
        <v>487</v>
      </c>
      <c r="H81" s="102" t="s">
        <v>503</v>
      </c>
      <c r="I81" s="39"/>
      <c r="J81" s="39"/>
      <c r="K81" s="39"/>
    </row>
    <row r="82" customFormat="false" ht="70.85" hidden="false" customHeight="true" outlineLevel="0" collapsed="false">
      <c r="A82" s="35"/>
      <c r="B82" s="30" t="str">
        <f aca="false">'Critères (modèle)'!B82</f>
        <v>11.9</v>
      </c>
      <c r="C82" s="30" t="str">
        <f aca="false">'Critères (modèle)'!C82</f>
        <v>A</v>
      </c>
      <c r="D82" s="39" t="str">
        <f aca="false">'Critères (modèle)'!D82</f>
        <v>Dans chaque formulaire, l’intitulé de chaque bouton est-il pertinent (hors cas particuliers) ?</v>
      </c>
      <c r="E82" s="41" t="s">
        <v>393</v>
      </c>
      <c r="F82" s="39" t="s">
        <v>141</v>
      </c>
      <c r="G82" s="30" t="s">
        <v>487</v>
      </c>
      <c r="H82" s="102" t="s">
        <v>503</v>
      </c>
      <c r="I82" s="39"/>
      <c r="J82" s="39"/>
      <c r="K82" s="39"/>
    </row>
    <row r="83" customFormat="false" ht="70.85" hidden="false" customHeight="true" outlineLevel="0" collapsed="false">
      <c r="A83" s="35"/>
      <c r="B83" s="30" t="str">
        <f aca="false">'Critères (modèle)'!B83</f>
        <v>11.10</v>
      </c>
      <c r="C83" s="30" t="str">
        <f aca="false">'Critères (modèle)'!C83</f>
        <v>A</v>
      </c>
      <c r="D83" s="39" t="str">
        <f aca="false">'Critères (modèle)'!D83</f>
        <v>Dans chaque formulaire, le contrôle de saisie est-il utilisé de manière pertinente (hors cas particuliers) ?</v>
      </c>
      <c r="E83" s="40" t="s">
        <v>396</v>
      </c>
      <c r="F83" s="39" t="s">
        <v>141</v>
      </c>
      <c r="G83" s="30" t="s">
        <v>487</v>
      </c>
      <c r="H83" s="102" t="s">
        <v>503</v>
      </c>
      <c r="I83" s="39"/>
      <c r="J83" s="39"/>
      <c r="K83" s="39"/>
    </row>
    <row r="84" customFormat="false" ht="70.85" hidden="false" customHeight="true" outlineLevel="0" collapsed="false">
      <c r="A84" s="35"/>
      <c r="B84" s="30" t="str">
        <f aca="false">'Critères (modèle)'!B84</f>
        <v>11.11</v>
      </c>
      <c r="C84" s="30" t="str">
        <f aca="false">'Critères (modèle)'!C84</f>
        <v>AA</v>
      </c>
      <c r="D84" s="39" t="str">
        <f aca="false">'Critères (modèle)'!D84</f>
        <v>Dans chaque formulaire, le contrôle de saisie est-il accompagné, si nécessaire, de suggestions facilitant la correction des erreurs de saisie ?</v>
      </c>
      <c r="E84" s="40" t="s">
        <v>399</v>
      </c>
      <c r="F84" s="39" t="s">
        <v>141</v>
      </c>
      <c r="G84" s="30" t="s">
        <v>487</v>
      </c>
      <c r="H84" s="102" t="s">
        <v>503</v>
      </c>
      <c r="I84" s="39"/>
      <c r="J84" s="39"/>
      <c r="K84" s="39"/>
    </row>
    <row r="85" customFormat="false" ht="70.85" hidden="false" customHeight="true" outlineLevel="0" collapsed="false">
      <c r="A85" s="35"/>
      <c r="B85" s="30" t="str">
        <f aca="false">'Critères (modèle)'!B85</f>
        <v>11.12</v>
      </c>
      <c r="C85" s="30" t="str">
        <f aca="false">'Critères (modèle)'!C85</f>
        <v>AA</v>
      </c>
      <c r="D85" s="39"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41" t="s">
        <v>402</v>
      </c>
      <c r="F85" s="39" t="s">
        <v>141</v>
      </c>
      <c r="G85" s="30" t="s">
        <v>487</v>
      </c>
      <c r="H85" s="102" t="s">
        <v>503</v>
      </c>
      <c r="I85" s="39"/>
      <c r="J85" s="39"/>
      <c r="K85" s="39"/>
    </row>
    <row r="86" customFormat="false" ht="70.85" hidden="false" customHeight="true" outlineLevel="0" collapsed="false">
      <c r="A86" s="35"/>
      <c r="B86" s="30" t="str">
        <f aca="false">'Critères (modèle)'!B86</f>
        <v>11.13</v>
      </c>
      <c r="C86" s="30" t="str">
        <f aca="false">'Critères (modèle)'!C86</f>
        <v>AA</v>
      </c>
      <c r="D86" s="39" t="str">
        <f aca="false">'Critères (modèle)'!D86</f>
        <v>La finalité d’un champ de saisie peut-elle être déduite pour faciliter le remplissage automatique des champs avec les données de l’utilisateur ?</v>
      </c>
      <c r="E86" s="40" t="s">
        <v>405</v>
      </c>
      <c r="F86" s="39" t="s">
        <v>152</v>
      </c>
      <c r="G86" s="30" t="s">
        <v>487</v>
      </c>
      <c r="H86" s="102" t="s">
        <v>503</v>
      </c>
      <c r="I86" s="39"/>
      <c r="J86" s="39"/>
      <c r="K86" s="39"/>
    </row>
    <row r="87" customFormat="false" ht="70.85" hidden="false" customHeight="true" outlineLevel="0" collapsed="false">
      <c r="A87" s="35" t="str">
        <f aca="false">'Critères (modèle)'!$A$87</f>
        <v>NAVIGATION</v>
      </c>
      <c r="B87" s="30" t="str">
        <f aca="false">'Critères (modèle)'!B87</f>
        <v>12.1</v>
      </c>
      <c r="C87" s="30" t="str">
        <f aca="false">'Critères (modèle)'!C87</f>
        <v>AA</v>
      </c>
      <c r="D87" s="39" t="str">
        <f aca="false">'Critères (modèle)'!D87</f>
        <v>Chaque ensemble de pages dispose-t-il de deux systèmes de navigation différents, au moins (hors cas particuliers) ?</v>
      </c>
      <c r="E87" s="41" t="s">
        <v>409</v>
      </c>
      <c r="F87" s="39" t="s">
        <v>141</v>
      </c>
      <c r="G87" s="30" t="s">
        <v>487</v>
      </c>
      <c r="H87" s="102" t="s">
        <v>503</v>
      </c>
      <c r="I87" s="39"/>
      <c r="J87" s="39"/>
      <c r="K87" s="39"/>
    </row>
    <row r="88" customFormat="false" ht="70.85" hidden="false" customHeight="true" outlineLevel="0" collapsed="false">
      <c r="A88" s="35"/>
      <c r="B88" s="30" t="str">
        <f aca="false">'Critères (modèle)'!B88</f>
        <v>12.2</v>
      </c>
      <c r="C88" s="30" t="str">
        <f aca="false">'Critères (modèle)'!C88</f>
        <v>AA</v>
      </c>
      <c r="D88" s="39" t="str">
        <f aca="false">'Critères (modèle)'!D88</f>
        <v>Dans chaque ensemble de pages, le menu et les barres de navigation sont-ils toujours à la même place (hors cas particuliers) ?</v>
      </c>
      <c r="E88" s="40" t="s">
        <v>412</v>
      </c>
      <c r="F88" s="39" t="s">
        <v>141</v>
      </c>
      <c r="G88" s="30" t="s">
        <v>487</v>
      </c>
      <c r="H88" s="102" t="s">
        <v>503</v>
      </c>
      <c r="I88" s="39"/>
      <c r="J88" s="39"/>
      <c r="K88" s="39"/>
    </row>
    <row r="89" customFormat="false" ht="70.85" hidden="false" customHeight="true" outlineLevel="0" collapsed="false">
      <c r="A89" s="35"/>
      <c r="B89" s="30" t="str">
        <f aca="false">'Critères (modèle)'!B89</f>
        <v>12.3</v>
      </c>
      <c r="C89" s="30" t="str">
        <f aca="false">'Critères (modèle)'!C89</f>
        <v>AA</v>
      </c>
      <c r="D89" s="39" t="str">
        <f aca="false">'Critères (modèle)'!D89</f>
        <v>La page « plan du site » est-elle pertinente ?</v>
      </c>
      <c r="E89" s="40" t="s">
        <v>415</v>
      </c>
      <c r="F89" s="39" t="s">
        <v>141</v>
      </c>
      <c r="G89" s="30" t="s">
        <v>487</v>
      </c>
      <c r="H89" s="102" t="s">
        <v>503</v>
      </c>
      <c r="I89" s="39"/>
      <c r="J89" s="39"/>
      <c r="K89" s="39"/>
    </row>
    <row r="90" customFormat="false" ht="70.85" hidden="false" customHeight="true" outlineLevel="0" collapsed="false">
      <c r="A90" s="35"/>
      <c r="B90" s="30" t="str">
        <f aca="false">'Critères (modèle)'!B90</f>
        <v>12.4</v>
      </c>
      <c r="C90" s="30" t="str">
        <f aca="false">'Critères (modèle)'!C90</f>
        <v>AA</v>
      </c>
      <c r="D90" s="39" t="str">
        <f aca="false">'Critères (modèle)'!D90</f>
        <v>Dans chaque ensemble de pages, la page « plan du site » est-elle atteignable de manière identique ?</v>
      </c>
      <c r="E90" s="40" t="s">
        <v>418</v>
      </c>
      <c r="F90" s="39" t="s">
        <v>141</v>
      </c>
      <c r="G90" s="30" t="s">
        <v>487</v>
      </c>
      <c r="H90" s="102" t="s">
        <v>503</v>
      </c>
      <c r="I90" s="39"/>
      <c r="J90" s="39"/>
      <c r="K90" s="39"/>
    </row>
    <row r="91" customFormat="false" ht="70.85" hidden="false" customHeight="true" outlineLevel="0" collapsed="false">
      <c r="A91" s="35"/>
      <c r="B91" s="30" t="str">
        <f aca="false">'Critères (modèle)'!B91</f>
        <v>12.5</v>
      </c>
      <c r="C91" s="30" t="str">
        <f aca="false">'Critères (modèle)'!C91</f>
        <v>AA</v>
      </c>
      <c r="D91" s="39" t="str">
        <f aca="false">'Critères (modèle)'!D91</f>
        <v>Dans chaque ensemble de pages, le moteur de recherche est-il atteignable de manière identique ?</v>
      </c>
      <c r="E91" s="40" t="s">
        <v>421</v>
      </c>
      <c r="F91" s="39" t="s">
        <v>141</v>
      </c>
      <c r="G91" s="30" t="s">
        <v>487</v>
      </c>
      <c r="H91" s="102" t="s">
        <v>503</v>
      </c>
      <c r="I91" s="39"/>
      <c r="J91" s="39"/>
      <c r="K91" s="39"/>
    </row>
    <row r="92" customFormat="false" ht="70.85" hidden="false" customHeight="true" outlineLevel="0" collapsed="false">
      <c r="A92" s="35"/>
      <c r="B92" s="30" t="str">
        <f aca="false">'Critères (modèle)'!B92</f>
        <v>12.6</v>
      </c>
      <c r="C92" s="30" t="str">
        <f aca="false">'Critères (modèle)'!C92</f>
        <v>A</v>
      </c>
      <c r="D92" s="39" t="str">
        <f aca="false">'Critères (modèle)'!D92</f>
        <v>Les zones de regroupement de contenus présentes dans plusieurs pages web (zones d’en-tête, de navigation principale, de contenu principal, de pied de page et de moteur de recherche) peuvent-elles être atteintes ou évitées ?</v>
      </c>
      <c r="E92" s="40" t="s">
        <v>424</v>
      </c>
      <c r="F92" s="39" t="s">
        <v>141</v>
      </c>
      <c r="G92" s="30" t="s">
        <v>487</v>
      </c>
      <c r="H92" s="102" t="s">
        <v>503</v>
      </c>
      <c r="I92" s="39"/>
      <c r="J92" s="39"/>
      <c r="K92" s="39"/>
    </row>
    <row r="93" customFormat="false" ht="70.85" hidden="false" customHeight="true" outlineLevel="0" collapsed="false">
      <c r="A93" s="35"/>
      <c r="B93" s="30" t="str">
        <f aca="false">'Critères (modèle)'!B93</f>
        <v>12.7</v>
      </c>
      <c r="C93" s="30" t="str">
        <f aca="false">'Critères (modèle)'!C93</f>
        <v>A</v>
      </c>
      <c r="D93" s="39" t="str">
        <f aca="false">'Critères (modèle)'!D93</f>
        <v>Dans chaque page web, un lien d’évitement ou d’accès rapide à la zone de contenu principal est-il présent (hors cas particuliers) ?</v>
      </c>
      <c r="E93" s="40" t="s">
        <v>427</v>
      </c>
      <c r="F93" s="39" t="s">
        <v>141</v>
      </c>
      <c r="G93" s="30" t="s">
        <v>487</v>
      </c>
      <c r="H93" s="102" t="s">
        <v>503</v>
      </c>
      <c r="I93" s="39"/>
      <c r="J93" s="39"/>
      <c r="K93" s="39"/>
    </row>
    <row r="94" customFormat="false" ht="70.85" hidden="false" customHeight="true" outlineLevel="0" collapsed="false">
      <c r="A94" s="35"/>
      <c r="B94" s="30" t="str">
        <f aca="false">'Critères (modèle)'!B94</f>
        <v>12.8</v>
      </c>
      <c r="C94" s="30" t="str">
        <f aca="false">'Critères (modèle)'!C94</f>
        <v>A</v>
      </c>
      <c r="D94" s="39" t="str">
        <f aca="false">'Critères (modèle)'!D94</f>
        <v>Dans chaque page web, l’ordre de tabulation est-il cohérent ?</v>
      </c>
      <c r="E94" s="40" t="s">
        <v>430</v>
      </c>
      <c r="F94" s="39" t="s">
        <v>431</v>
      </c>
      <c r="G94" s="30" t="s">
        <v>487</v>
      </c>
      <c r="H94" s="102" t="s">
        <v>503</v>
      </c>
      <c r="I94" s="39"/>
      <c r="J94" s="39"/>
      <c r="K94" s="39"/>
    </row>
    <row r="95" customFormat="false" ht="70.85" hidden="false" customHeight="true" outlineLevel="0" collapsed="false">
      <c r="A95" s="35"/>
      <c r="B95" s="30" t="str">
        <f aca="false">'Critères (modèle)'!B95</f>
        <v>12.9</v>
      </c>
      <c r="C95" s="30" t="str">
        <f aca="false">'Critères (modèle)'!C95</f>
        <v>A</v>
      </c>
      <c r="D95" s="39" t="str">
        <f aca="false">'Critères (modèle)'!D95</f>
        <v>Dans chaque page web, la navigation ne doit pas contenir de piège au clavier. Cette règle est-elle respectée ?</v>
      </c>
      <c r="E95" s="41" t="s">
        <v>434</v>
      </c>
      <c r="F95" s="39" t="s">
        <v>435</v>
      </c>
      <c r="G95" s="30" t="s">
        <v>487</v>
      </c>
      <c r="H95" s="102" t="s">
        <v>503</v>
      </c>
      <c r="I95" s="39"/>
      <c r="J95" s="39"/>
      <c r="K95" s="39"/>
    </row>
    <row r="96" customFormat="false" ht="70.85" hidden="false" customHeight="true" outlineLevel="0" collapsed="false">
      <c r="A96" s="35"/>
      <c r="B96" s="30" t="str">
        <f aca="false">'Critères (modèle)'!B96</f>
        <v>12.10</v>
      </c>
      <c r="C96" s="30" t="str">
        <f aca="false">'Critères (modèle)'!C96</f>
        <v>A</v>
      </c>
      <c r="D96" s="39" t="str">
        <f aca="false">'Critères (modèle)'!D96</f>
        <v>Dans chaque page web, les raccourcis clavier n’utilisant qu’une seule touche (lettre minuscule ou majuscule, ponctuation, chiffre ou symbole) sont-ils contrôlables par l’utilisateur ?</v>
      </c>
      <c r="E96" s="41" t="s">
        <v>438</v>
      </c>
      <c r="F96" s="43" t="s">
        <v>439</v>
      </c>
      <c r="G96" s="30" t="s">
        <v>487</v>
      </c>
      <c r="H96" s="102" t="s">
        <v>503</v>
      </c>
      <c r="I96" s="39"/>
      <c r="J96" s="39"/>
      <c r="K96" s="39"/>
    </row>
    <row r="97" customFormat="false" ht="70.85" hidden="false" customHeight="true" outlineLevel="0" collapsed="false">
      <c r="A97" s="35"/>
      <c r="B97" s="30" t="str">
        <f aca="false">'Critères (modèle)'!B97</f>
        <v>12.11</v>
      </c>
      <c r="C97" s="30" t="str">
        <f aca="false">'Critères (modèle)'!C97</f>
        <v>A</v>
      </c>
      <c r="D97" s="39" t="str">
        <f aca="false">'Critères (modèle)'!D97</f>
        <v>Dans chaque page web, les contenus additionnels apparaissant au survol, à la prise de focus ou à l’activation d’un composant d’interface sont-ils si nécessaire atteignables au clavier ?</v>
      </c>
      <c r="E97" s="40" t="s">
        <v>442</v>
      </c>
      <c r="F97" s="39" t="s">
        <v>209</v>
      </c>
      <c r="G97" s="30" t="s">
        <v>487</v>
      </c>
      <c r="H97" s="102" t="s">
        <v>503</v>
      </c>
      <c r="I97" s="39"/>
      <c r="J97" s="39"/>
      <c r="K97" s="39"/>
    </row>
    <row r="98" customFormat="false" ht="70.85" hidden="false" customHeight="true" outlineLevel="0" collapsed="false">
      <c r="A98" s="35" t="str">
        <f aca="false">'Critères (modèle)'!$A$98</f>
        <v>CONSULTATION</v>
      </c>
      <c r="B98" s="30" t="str">
        <f aca="false">'Critères (modèle)'!B98</f>
        <v>13.1</v>
      </c>
      <c r="C98" s="30" t="str">
        <f aca="false">'Critères (modèle)'!C98</f>
        <v>A</v>
      </c>
      <c r="D98" s="39" t="str">
        <f aca="false">'Critères (modèle)'!D98</f>
        <v>Pour chaque page web, l’utilisateur a-t-il le contrôle de chaque limite de temps modifiant le contenu (hors cas particuliers) ?</v>
      </c>
      <c r="E98" s="41" t="s">
        <v>446</v>
      </c>
      <c r="F98" s="39" t="s">
        <v>141</v>
      </c>
      <c r="G98" s="30" t="s">
        <v>487</v>
      </c>
      <c r="H98" s="102" t="s">
        <v>503</v>
      </c>
      <c r="I98" s="39"/>
      <c r="J98" s="39"/>
      <c r="K98" s="39"/>
    </row>
    <row r="99" customFormat="false" ht="70.85" hidden="false" customHeight="true" outlineLevel="0" collapsed="false">
      <c r="A99" s="35"/>
      <c r="B99" s="30" t="str">
        <f aca="false">'Critères (modèle)'!B99</f>
        <v>13.2</v>
      </c>
      <c r="C99" s="30" t="str">
        <f aca="false">'Critères (modèle)'!C99</f>
        <v>A</v>
      </c>
      <c r="D99" s="39" t="str">
        <f aca="false">'Critères (modèle)'!D99</f>
        <v>Dans chaque page web, l’ouverture d’une nouvelle fenêtre ne doit pas être déclenchée sans action de l’utilisateur. Cette règle est-elle respectée ?</v>
      </c>
      <c r="E99" s="40" t="s">
        <v>449</v>
      </c>
      <c r="F99" s="39" t="s">
        <v>141</v>
      </c>
      <c r="G99" s="30" t="s">
        <v>487</v>
      </c>
      <c r="H99" s="102" t="s">
        <v>503</v>
      </c>
      <c r="I99" s="39"/>
      <c r="J99" s="39"/>
      <c r="K99" s="39"/>
    </row>
    <row r="100" customFormat="false" ht="70.85" hidden="false" customHeight="true" outlineLevel="0" collapsed="false">
      <c r="A100" s="35"/>
      <c r="B100" s="30" t="str">
        <f aca="false">'Critères (modèle)'!B100</f>
        <v>13.3</v>
      </c>
      <c r="C100" s="30" t="str">
        <f aca="false">'Critères (modèle)'!C100</f>
        <v>A</v>
      </c>
      <c r="D100" s="39" t="str">
        <f aca="false">'Critères (modèle)'!D100</f>
        <v>Dans chaque page web, chaque document bureautique en téléchargement possède-t-il, si nécessaire, une version accessible (hors cas particuliers) ?</v>
      </c>
      <c r="E100" s="41" t="s">
        <v>452</v>
      </c>
      <c r="F100" s="39" t="s">
        <v>453</v>
      </c>
      <c r="G100" s="30" t="s">
        <v>487</v>
      </c>
      <c r="H100" s="102" t="s">
        <v>503</v>
      </c>
      <c r="I100" s="39"/>
      <c r="J100" s="39"/>
      <c r="K100" s="39"/>
    </row>
    <row r="101" customFormat="false" ht="70.85" hidden="false" customHeight="true" outlineLevel="0" collapsed="false">
      <c r="A101" s="35"/>
      <c r="B101" s="30" t="str">
        <f aca="false">'Critères (modèle)'!B101</f>
        <v>13.4</v>
      </c>
      <c r="C101" s="30" t="str">
        <f aca="false">'Critères (modèle)'!C101</f>
        <v>A</v>
      </c>
      <c r="D101" s="39" t="str">
        <f aca="false">'Critères (modèle)'!D101</f>
        <v>Pour chaque document bureautique ayant une version accessible, cette version offre-t-elle la même information ?</v>
      </c>
      <c r="E101" s="41" t="s">
        <v>456</v>
      </c>
      <c r="F101" s="39" t="s">
        <v>141</v>
      </c>
      <c r="G101" s="30" t="s">
        <v>487</v>
      </c>
      <c r="H101" s="102" t="s">
        <v>503</v>
      </c>
      <c r="I101" s="39"/>
      <c r="J101" s="39"/>
      <c r="K101" s="39"/>
    </row>
    <row r="102" customFormat="false" ht="70.85" hidden="false" customHeight="true" outlineLevel="0" collapsed="false">
      <c r="A102" s="35"/>
      <c r="B102" s="30" t="str">
        <f aca="false">'Critères (modèle)'!B102</f>
        <v>13.5</v>
      </c>
      <c r="C102" s="30" t="str">
        <f aca="false">'Critères (modèle)'!C102</f>
        <v>A</v>
      </c>
      <c r="D102" s="39" t="str">
        <f aca="false">'Critères (modèle)'!D102</f>
        <v>Dans chaque page web, chaque contenu cryptique (art ASCII, émoticon, syntaxe cryptique) a-t-il une alternative ?</v>
      </c>
      <c r="E102" s="41" t="s">
        <v>459</v>
      </c>
      <c r="F102" s="39" t="s">
        <v>141</v>
      </c>
      <c r="G102" s="30" t="s">
        <v>487</v>
      </c>
      <c r="H102" s="102" t="s">
        <v>503</v>
      </c>
      <c r="I102" s="39"/>
      <c r="J102" s="39"/>
      <c r="K102" s="39"/>
    </row>
    <row r="103" customFormat="false" ht="70.85" hidden="false" customHeight="true" outlineLevel="0" collapsed="false">
      <c r="A103" s="35"/>
      <c r="B103" s="30" t="str">
        <f aca="false">'Critères (modèle)'!B103</f>
        <v>13.6</v>
      </c>
      <c r="C103" s="30" t="str">
        <f aca="false">'Critères (modèle)'!C103</f>
        <v>A</v>
      </c>
      <c r="D103" s="39" t="str">
        <f aca="false">'Critères (modèle)'!D103</f>
        <v>Dans chaque page web, pour chaque contenu cryptique (art ASCII, émoticon, syntaxe cryptique) ayant une alternative, cette alternative est-elle pertinente ?</v>
      </c>
      <c r="E103" s="41" t="s">
        <v>462</v>
      </c>
      <c r="F103" s="39" t="s">
        <v>141</v>
      </c>
      <c r="G103" s="30" t="s">
        <v>487</v>
      </c>
      <c r="H103" s="102" t="s">
        <v>503</v>
      </c>
      <c r="I103" s="39"/>
      <c r="J103" s="39"/>
      <c r="K103" s="39"/>
    </row>
    <row r="104" customFormat="false" ht="70.85" hidden="false" customHeight="true" outlineLevel="0" collapsed="false">
      <c r="A104" s="35"/>
      <c r="B104" s="30" t="str">
        <f aca="false">'Critères (modèle)'!B104</f>
        <v>13.7</v>
      </c>
      <c r="C104" s="30" t="str">
        <f aca="false">'Critères (modèle)'!C104</f>
        <v>A</v>
      </c>
      <c r="D104" s="39" t="str">
        <f aca="false">'Critères (modèle)'!D104</f>
        <v>Dans chaque page web, les changements brusques de luminosité ou les effets de flash sont-ils correctement utilisés ?</v>
      </c>
      <c r="E104" s="40" t="s">
        <v>465</v>
      </c>
      <c r="F104" s="39" t="s">
        <v>141</v>
      </c>
      <c r="G104" s="30" t="s">
        <v>487</v>
      </c>
      <c r="H104" s="102" t="s">
        <v>503</v>
      </c>
      <c r="I104" s="39"/>
      <c r="J104" s="39"/>
      <c r="K104" s="39"/>
    </row>
    <row r="105" customFormat="false" ht="70.85" hidden="false" customHeight="true" outlineLevel="0" collapsed="false">
      <c r="A105" s="35"/>
      <c r="B105" s="30" t="str">
        <f aca="false">'Critères (modèle)'!B105</f>
        <v>13.8</v>
      </c>
      <c r="C105" s="30" t="str">
        <f aca="false">'Critères (modèle)'!C105</f>
        <v>A</v>
      </c>
      <c r="D105" s="39" t="str">
        <f aca="false">'Critères (modèle)'!D105</f>
        <v>Dans chaque page web, chaque contenu en mouvement ou clignotant est-il contrôlable par l’utilisateur ?</v>
      </c>
      <c r="E105" s="41" t="s">
        <v>468</v>
      </c>
      <c r="F105" s="39" t="s">
        <v>141</v>
      </c>
      <c r="G105" s="30" t="s">
        <v>487</v>
      </c>
      <c r="H105" s="102" t="s">
        <v>503</v>
      </c>
      <c r="I105" s="39"/>
      <c r="J105" s="39"/>
      <c r="K105" s="39"/>
    </row>
    <row r="106" customFormat="false" ht="70.85" hidden="false" customHeight="true" outlineLevel="0" collapsed="false">
      <c r="A106" s="35"/>
      <c r="B106" s="30" t="str">
        <f aca="false">'Critères (modèle)'!B106</f>
        <v>13.9</v>
      </c>
      <c r="C106" s="30" t="str">
        <f aca="false">'Critères (modèle)'!C106</f>
        <v>AA</v>
      </c>
      <c r="D106" s="39" t="str">
        <f aca="false">'Critères (modèle)'!D106</f>
        <v>Dans chaque page web, le contenu proposé est-il consultable quelle que soit l’orientation de l’écran (portait ou paysage) (hors cas particuliers) ?</v>
      </c>
      <c r="E106" s="40" t="s">
        <v>471</v>
      </c>
      <c r="F106" s="39" t="s">
        <v>472</v>
      </c>
      <c r="G106" s="30" t="s">
        <v>487</v>
      </c>
      <c r="H106" s="102" t="s">
        <v>503</v>
      </c>
      <c r="I106" s="39"/>
      <c r="J106" s="39"/>
      <c r="K106" s="39"/>
    </row>
    <row r="107" customFormat="false" ht="70.85" hidden="false" customHeight="true" outlineLevel="0" collapsed="false">
      <c r="A107" s="35"/>
      <c r="B107" s="30" t="str">
        <f aca="false">'Critères (modèle)'!B107</f>
        <v>13.10</v>
      </c>
      <c r="C107" s="30" t="str">
        <f aca="false">'Critères (modèle)'!C107</f>
        <v>A</v>
      </c>
      <c r="D107" s="39" t="str">
        <f aca="false">'Critères (modèle)'!D107</f>
        <v>Dans chaque page web, les fonctionnalités utilisables ou disponibles au moyen d’un geste complexe peuvent-elles être également disponibles au moyen d’un geste simple (hors cas particuliers) ?</v>
      </c>
      <c r="E107" s="40" t="s">
        <v>475</v>
      </c>
      <c r="F107" s="39" t="s">
        <v>141</v>
      </c>
      <c r="G107" s="30" t="s">
        <v>487</v>
      </c>
      <c r="H107" s="102" t="s">
        <v>503</v>
      </c>
      <c r="I107" s="39"/>
      <c r="J107" s="39"/>
      <c r="K107" s="39"/>
    </row>
    <row r="108" customFormat="false" ht="70.85" hidden="false" customHeight="true" outlineLevel="0" collapsed="false">
      <c r="A108" s="35"/>
      <c r="B108" s="30" t="str">
        <f aca="false">'Critères (modèle)'!B108</f>
        <v>13.11</v>
      </c>
      <c r="C108" s="30" t="str">
        <f aca="false">'Critères (modèle)'!C108</f>
        <v>A</v>
      </c>
      <c r="D108" s="39" t="str">
        <f aca="false">'Critères (modèle)'!D108</f>
        <v>Dans chaque page web, les actions déclenchées au moyen d’un dispositif de pointage sur un point unique de l’écran peuvent-elles faire l’objet d’une annulation (hors cas particuliers) ?</v>
      </c>
      <c r="E108" s="40" t="s">
        <v>478</v>
      </c>
      <c r="F108" s="39" t="s">
        <v>141</v>
      </c>
      <c r="G108" s="30" t="s">
        <v>487</v>
      </c>
      <c r="H108" s="102" t="s">
        <v>503</v>
      </c>
      <c r="I108" s="39"/>
      <c r="J108" s="39"/>
      <c r="K108" s="39"/>
    </row>
    <row r="109" customFormat="false" ht="70.85" hidden="false" customHeight="true" outlineLevel="0" collapsed="false">
      <c r="A109" s="35"/>
      <c r="B109" s="30" t="str">
        <f aca="false">'Critères (modèle)'!B109</f>
        <v>13.12</v>
      </c>
      <c r="C109" s="30" t="str">
        <f aca="false">'Critères (modèle)'!C109</f>
        <v>A</v>
      </c>
      <c r="D109" s="39" t="str">
        <f aca="false">'Critères (modèle)'!D109</f>
        <v>Dans chaque page web, les fonctionnalités qui impliquent un mouvement de l’appareil ou vers l’appareil peuvent-elles être satisfaites de manière alternative (hors cas particuliers) ?</v>
      </c>
      <c r="E109" s="44" t="s">
        <v>481</v>
      </c>
      <c r="F109" s="39" t="s">
        <v>141</v>
      </c>
      <c r="G109" s="30" t="s">
        <v>487</v>
      </c>
      <c r="H109" s="102" t="s">
        <v>503</v>
      </c>
      <c r="I109" s="39"/>
      <c r="J109" s="39"/>
      <c r="K109" s="39"/>
    </row>
  </sheetData>
  <autoFilter ref="A3:J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G4:G109" type="list">
      <formula1>"C,NC,NA,NT"</formula1>
      <formula2>0</formula2>
    </dataValidation>
    <dataValidation allowBlank="false" errorStyle="stop" operator="equal" showDropDown="false" showErrorMessage="true" showInputMessage="false" sqref="H4:H109" type="list">
      <formula1>"D,N"</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6635</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2015-03-10T09:08:51Z</dcterms:created>
  <dc:creator/>
  <dc:description/>
  <dc:language>fr-FR</dc:language>
  <cp:lastModifiedBy/>
  <dcterms:modified xsi:type="dcterms:W3CDTF">2023-10-19T17:28:15Z</dcterms:modified>
  <cp:revision>681</cp:revision>
  <dc:subject/>
  <dc:title/>
</cp:coreProperties>
</file>

<file path=docProps/custom.xml><?xml version="1.0" encoding="utf-8"?>
<Properties xmlns="http://schemas.openxmlformats.org/officeDocument/2006/custom-properties" xmlns:vt="http://schemas.openxmlformats.org/officeDocument/2006/docPropsVTypes"/>
</file>