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3" documentId="8_{C0078F3E-2CEA-4348-B85D-10E69F87ACCF}" xr6:coauthVersionLast="47" xr6:coauthVersionMax="47" xr10:uidLastSave="{26894204-58D1-49BB-B631-B2DCECA0A383}"/>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4" i="11" l="1"/>
  <c r="F32" i="11"/>
  <c r="E32" i="11"/>
  <c r="F31" i="11"/>
  <c r="E31" i="11"/>
  <c r="F30" i="11"/>
  <c r="E30" i="11"/>
  <c r="F29" i="11"/>
  <c r="F28" i="11"/>
  <c r="E29" i="11"/>
  <c r="F26" i="11"/>
  <c r="E27" i="11"/>
  <c r="F25" i="11"/>
  <c r="E25" i="11"/>
  <c r="F24" i="11"/>
  <c r="F23" i="11"/>
  <c r="E24" i="11"/>
  <c r="E23" i="11"/>
  <c r="F27" i="11"/>
  <c r="E20" i="11"/>
  <c r="F20" i="11"/>
  <c r="F19" i="11"/>
  <c r="F18" i="11"/>
  <c r="E19" i="11"/>
  <c r="F21" i="11"/>
  <c r="E21" i="11"/>
  <c r="E18" i="11"/>
  <c r="E17" i="11"/>
  <c r="E16" i="11"/>
  <c r="E28" i="11"/>
  <c r="F22" i="11"/>
  <c r="E22" i="11"/>
  <c r="F15" i="11"/>
  <c r="H15" i="11" s="1"/>
  <c r="F8" i="11"/>
  <c r="E8" i="11"/>
  <c r="E13" i="11"/>
  <c r="E12" i="11"/>
  <c r="E11" i="11"/>
  <c r="F9" i="11"/>
  <c r="E10" i="11" s="1"/>
  <c r="H7" i="11"/>
  <c r="H24" i="11" l="1"/>
  <c r="I5" i="11"/>
  <c r="H35" i="11"/>
  <c r="H34" i="11"/>
  <c r="H33" i="11"/>
  <c r="H32" i="11"/>
  <c r="H31" i="11"/>
  <c r="H30" i="11"/>
  <c r="H28" i="11"/>
  <c r="H23" i="11"/>
  <c r="H22" i="11"/>
  <c r="H8" i="11"/>
  <c r="H9" i="11" l="1"/>
  <c r="I6" i="11"/>
  <c r="H29" i="11" l="1"/>
  <c r="H27" i="11"/>
  <c r="H10" i="11"/>
  <c r="E26" i="11"/>
  <c r="H25" i="11"/>
  <c r="H16" i="11"/>
  <c r="J5" i="11"/>
  <c r="K5" i="11" s="1"/>
  <c r="L5" i="11" s="1"/>
  <c r="M5" i="11" s="1"/>
  <c r="N5" i="11" s="1"/>
  <c r="O5" i="11" s="1"/>
  <c r="P5" i="11" s="1"/>
  <c r="I4" i="11"/>
  <c r="H26" i="11" l="1"/>
  <c r="H17" i="11"/>
  <c r="H11" i="11"/>
  <c r="H13" i="11"/>
  <c r="P4" i="11"/>
  <c r="Q5" i="11"/>
  <c r="R5" i="11" s="1"/>
  <c r="S5" i="11" s="1"/>
  <c r="T5" i="11" s="1"/>
  <c r="U5" i="11" s="1"/>
  <c r="V5" i="11" s="1"/>
  <c r="W5" i="11" s="1"/>
  <c r="J6" i="11"/>
  <c r="H18" i="11" l="1"/>
  <c r="W4" i="11"/>
  <c r="X5" i="11"/>
  <c r="Y5" i="11" s="1"/>
  <c r="Z5" i="11" s="1"/>
  <c r="AA5" i="11" s="1"/>
  <c r="AB5" i="11" s="1"/>
  <c r="AC5" i="11" s="1"/>
  <c r="AD5" i="11" s="1"/>
  <c r="K6" i="11"/>
  <c r="H19"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<sst xmlns="http://schemas.openxmlformats.org/spreadsheetml/2006/main" count="91" uniqueCount="72">
  <si>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</si>
  <si>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</si>
  <si>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</si>
  <si>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</si>
  <si>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</si>
  <si>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</si>
  <si>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</si>
  <si>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</si>
  <si>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</si>
  <si>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</si>
  <si>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</si>
  <si>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</si>
  <si>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</si>
  <si>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</si>
  <si>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</si>
  <si>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</si>
  <si>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</si>
  <si>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</si>
  <si>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</si>
  <si>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</si>
  <si>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</si>
  <si>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</si>
  <si>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</si>
  <si>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</si>
  <si>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</si>
  <si>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</si>
  <si>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</si>
  <si>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</si>
  <si>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</si>
  <si>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</si>
  <si>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</si>
  <si>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</si>
  <si>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</si>
  <si>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</si>
  <si>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</si>
  <si>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</si>
  <si>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</si>
  <si>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</si>
  <si>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Brian Gagnon Landscaping</t>
  </si>
  <si>
    <t>Golden Cobbers</t>
  </si>
  <si>
    <t>Group Contract</t>
  </si>
  <si>
    <t>Project Plan/Proposal</t>
  </si>
  <si>
    <t>Design Mockups</t>
  </si>
  <si>
    <t>Final Presentation</t>
  </si>
  <si>
    <t>Past Milestones</t>
  </si>
  <si>
    <t>Detailed Tasks</t>
  </si>
  <si>
    <t>Milestone 1</t>
  </si>
  <si>
    <t>Milestone 2</t>
  </si>
  <si>
    <t>Milestone 3</t>
  </si>
  <si>
    <t>Milestone 4</t>
  </si>
  <si>
    <t>Milestone 6</t>
  </si>
  <si>
    <t>Milestone 5</t>
  </si>
  <si>
    <t>Project Pitch</t>
  </si>
  <si>
    <t>Gather Information</t>
  </si>
  <si>
    <t>Get Pictures</t>
  </si>
  <si>
    <t>Get Service/product info</t>
  </si>
  <si>
    <t>Hayden</t>
  </si>
  <si>
    <t>Upload Pictures to Website</t>
  </si>
  <si>
    <t>Update Information on Page</t>
  </si>
  <si>
    <t>Collin</t>
  </si>
  <si>
    <t>Akua</t>
  </si>
  <si>
    <t>Admin Page</t>
  </si>
  <si>
    <t>Admin Login ability</t>
  </si>
  <si>
    <t>Connect Admin pages to site</t>
  </si>
  <si>
    <t>Able to edit pages</t>
  </si>
  <si>
    <t>Touch up CSS</t>
  </si>
  <si>
    <t>Presentation</t>
  </si>
  <si>
    <t>Update Planning Document</t>
  </si>
  <si>
    <t>All</t>
  </si>
  <si>
    <t>Final Review</t>
  </si>
  <si>
    <t>CSS Cleanup</t>
  </si>
  <si>
    <t>HTML Cleanup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</si>
</sst>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55" zoomScaleNormal="55" zoomScalePageLayoutView="70" workbookViewId="0">
      <pane ySplit="6" topLeftCell="A7" activePane="bottomLeft" state="frozen"/>
      <selection pane="bottomLeft" activeCell="E5" sqref="E5"/>
    </sheetView>
  </sheetViews>
  <sheetFormatPr defaultRowHeight="30" customHeight="1" x14ac:dyDescent="0.3"/>
  <cols>
    <col min="1" max="1" width="2.6640625" style="57" customWidth="1"/>
    <col min="2" max="2" width="28.1093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8" t="s">
        <v>28</v>
      </c>
      <c r="B1" s="61" t="s">
        <v>38</v>
      </c>
      <c r="C1" s="1"/>
      <c r="D1" s="2"/>
      <c r="E1" s="4"/>
      <c r="F1" s="46"/>
      <c r="H1" s="2"/>
      <c r="I1" s="84" t="s">
        <v>12</v>
      </c>
    </row>
    <row r="2" spans="1:64" ht="30" customHeight="1" x14ac:dyDescent="0.35">
      <c r="A2" s="57" t="s">
        <v>24</v>
      </c>
      <c r="B2" s="62" t="s">
        <v>39</v>
      </c>
      <c r="I2" s="85" t="s">
        <v>17</v>
      </c>
    </row>
    <row r="3" spans="1:64" ht="25.2" customHeight="1" x14ac:dyDescent="0.3">
      <c r="A3" s="57" t="s">
        <v>35</v>
      </c>
      <c r="B3" s="63"/>
      <c r="C3" s="91" t="s">
        <v>1</v>
      </c>
      <c r="D3" s="92"/>
      <c r="E3" s="90">
        <v>44809</v>
      </c>
      <c r="F3" s="90"/>
    </row>
    <row r="4" spans="1:64" ht="35.4" customHeight="1" x14ac:dyDescent="0.3">
      <c r="A4" s="58" t="s">
        <v>29</v>
      </c>
      <c r="C4" s="91" t="s">
        <v>8</v>
      </c>
      <c r="D4" s="92"/>
      <c r="E4">
        <v>1</v>
      </c>
      <c r="I4" s="87">
        <f>I5</f>
        <v>44809</v>
      </c>
      <c r="J4" s="88"/>
      <c r="K4" s="88"/>
      <c r="L4" s="88"/>
      <c r="M4" s="88"/>
      <c r="N4" s="88"/>
      <c r="O4" s="89"/>
      <c r="P4" s="87">
        <f>P5</f>
        <v>44816</v>
      </c>
      <c r="Q4" s="88"/>
      <c r="R4" s="88"/>
      <c r="S4" s="88"/>
      <c r="T4" s="88"/>
      <c r="U4" s="88"/>
      <c r="V4" s="89"/>
      <c r="W4" s="87">
        <f>W5</f>
        <v>44823</v>
      </c>
      <c r="X4" s="88"/>
      <c r="Y4" s="88"/>
      <c r="Z4" s="88"/>
      <c r="AA4" s="88"/>
      <c r="AB4" s="88"/>
      <c r="AC4" s="89"/>
      <c r="AD4" s="87">
        <f>AD5</f>
        <v>44830</v>
      </c>
      <c r="AE4" s="88"/>
      <c r="AF4" s="88"/>
      <c r="AG4" s="88"/>
      <c r="AH4" s="88"/>
      <c r="AI4" s="88"/>
      <c r="AJ4" s="89"/>
      <c r="AK4" s="87">
        <f>AK5</f>
        <v>44837</v>
      </c>
      <c r="AL4" s="88"/>
      <c r="AM4" s="88"/>
      <c r="AN4" s="88"/>
      <c r="AO4" s="88"/>
      <c r="AP4" s="88"/>
      <c r="AQ4" s="89"/>
      <c r="AR4" s="87">
        <f>AR5</f>
        <v>44844</v>
      </c>
      <c r="AS4" s="88"/>
      <c r="AT4" s="88"/>
      <c r="AU4" s="88"/>
      <c r="AV4" s="88"/>
      <c r="AW4" s="88"/>
      <c r="AX4" s="89"/>
      <c r="AY4" s="87">
        <f>AY5</f>
        <v>44851</v>
      </c>
      <c r="AZ4" s="88"/>
      <c r="BA4" s="88"/>
      <c r="BB4" s="88"/>
      <c r="BC4" s="88"/>
      <c r="BD4" s="88"/>
      <c r="BE4" s="89"/>
      <c r="BF4" s="87">
        <f>BF5</f>
        <v>44858</v>
      </c>
      <c r="BG4" s="88"/>
      <c r="BH4" s="88"/>
      <c r="BI4" s="88"/>
      <c r="BJ4" s="88"/>
      <c r="BK4" s="88"/>
      <c r="BL4" s="89"/>
    </row>
    <row r="5" spans="1:64" ht="25.2" customHeight="1" x14ac:dyDescent="0.3">
      <c r="A5" s="58" t="s">
        <v>30</v>
      </c>
      <c r="B5" s="83"/>
      <c r="C5" s="83"/>
      <c r="D5" s="83"/>
      <c r="E5" s="83"/>
      <c r="F5" s="83"/>
      <c r="G5" s="83"/>
      <c r="I5" s="10">
        <f>Project_Start-WEEKDAY(Project_Start,1)+2+7*(Display_Week-1)</f>
        <v>44809</v>
      </c>
      <c r="J5" s="9">
        <f>I5+1</f>
        <v>44810</v>
      </c>
      <c r="K5" s="9">
        <f t="shared" ref="K5:AX5" si="0">J5+1</f>
        <v>44811</v>
      </c>
      <c r="L5" s="9">
        <f t="shared" si="0"/>
        <v>44812</v>
      </c>
      <c r="M5" s="9">
        <f t="shared" si="0"/>
        <v>44813</v>
      </c>
      <c r="N5" s="9">
        <f t="shared" si="0"/>
        <v>44814</v>
      </c>
      <c r="O5" s="11">
        <f t="shared" si="0"/>
        <v>44815</v>
      </c>
      <c r="P5" s="10">
        <f>O5+1</f>
        <v>44816</v>
      </c>
      <c r="Q5" s="9">
        <f>P5+1</f>
        <v>44817</v>
      </c>
      <c r="R5" s="9">
        <f t="shared" si="0"/>
        <v>44818</v>
      </c>
      <c r="S5" s="9">
        <f t="shared" si="0"/>
        <v>44819</v>
      </c>
      <c r="T5" s="9">
        <f t="shared" si="0"/>
        <v>44820</v>
      </c>
      <c r="U5" s="9">
        <f t="shared" si="0"/>
        <v>44821</v>
      </c>
      <c r="V5" s="11">
        <f t="shared" si="0"/>
        <v>44822</v>
      </c>
      <c r="W5" s="10">
        <f>V5+1</f>
        <v>44823</v>
      </c>
      <c r="X5" s="9">
        <f>W5+1</f>
        <v>44824</v>
      </c>
      <c r="Y5" s="9">
        <f t="shared" si="0"/>
        <v>44825</v>
      </c>
      <c r="Z5" s="9">
        <f t="shared" si="0"/>
        <v>44826</v>
      </c>
      <c r="AA5" s="9">
        <f t="shared" si="0"/>
        <v>44827</v>
      </c>
      <c r="AB5" s="9">
        <f t="shared" si="0"/>
        <v>44828</v>
      </c>
      <c r="AC5" s="11">
        <f t="shared" si="0"/>
        <v>44829</v>
      </c>
      <c r="AD5" s="10">
        <f>AC5+1</f>
        <v>44830</v>
      </c>
      <c r="AE5" s="9">
        <f>AD5+1</f>
        <v>44831</v>
      </c>
      <c r="AF5" s="9">
        <f t="shared" si="0"/>
        <v>44832</v>
      </c>
      <c r="AG5" s="9">
        <f t="shared" si="0"/>
        <v>44833</v>
      </c>
      <c r="AH5" s="9">
        <f t="shared" si="0"/>
        <v>44834</v>
      </c>
      <c r="AI5" s="9">
        <f t="shared" si="0"/>
        <v>44835</v>
      </c>
      <c r="AJ5" s="11">
        <f t="shared" si="0"/>
        <v>44836</v>
      </c>
      <c r="AK5" s="10">
        <f>AJ5+1</f>
        <v>44837</v>
      </c>
      <c r="AL5" s="9">
        <f>AK5+1</f>
        <v>44838</v>
      </c>
      <c r="AM5" s="9">
        <f t="shared" si="0"/>
        <v>44839</v>
      </c>
      <c r="AN5" s="9">
        <f t="shared" si="0"/>
        <v>44840</v>
      </c>
      <c r="AO5" s="9">
        <f t="shared" si="0"/>
        <v>44841</v>
      </c>
      <c r="AP5" s="9">
        <f t="shared" si="0"/>
        <v>44842</v>
      </c>
      <c r="AQ5" s="11">
        <f t="shared" si="0"/>
        <v>44843</v>
      </c>
      <c r="AR5" s="10">
        <f>AQ5+1</f>
        <v>44844</v>
      </c>
      <c r="AS5" s="9">
        <f>AR5+1</f>
        <v>44845</v>
      </c>
      <c r="AT5" s="9">
        <f t="shared" si="0"/>
        <v>44846</v>
      </c>
      <c r="AU5" s="9">
        <f t="shared" si="0"/>
        <v>44847</v>
      </c>
      <c r="AV5" s="9">
        <f t="shared" si="0"/>
        <v>44848</v>
      </c>
      <c r="AW5" s="9">
        <f t="shared" si="0"/>
        <v>44849</v>
      </c>
      <c r="AX5" s="11">
        <f t="shared" si="0"/>
        <v>44850</v>
      </c>
      <c r="AY5" s="10">
        <f>AX5+1</f>
        <v>44851</v>
      </c>
      <c r="AZ5" s="9">
        <f>AY5+1</f>
        <v>44852</v>
      </c>
      <c r="BA5" s="9">
        <f t="shared" ref="BA5:BE5" si="1">AZ5+1</f>
        <v>44853</v>
      </c>
      <c r="BB5" s="9">
        <f t="shared" si="1"/>
        <v>44854</v>
      </c>
      <c r="BC5" s="9">
        <f t="shared" si="1"/>
        <v>44855</v>
      </c>
      <c r="BD5" s="9">
        <f t="shared" si="1"/>
        <v>44856</v>
      </c>
      <c r="BE5" s="11">
        <f t="shared" si="1"/>
        <v>44857</v>
      </c>
      <c r="BF5" s="10">
        <f>BE5+1</f>
        <v>44858</v>
      </c>
      <c r="BG5" s="9">
        <f>BF5+1</f>
        <v>44859</v>
      </c>
      <c r="BH5" s="9">
        <f t="shared" ref="BH5:BL5" si="2">BG5+1</f>
        <v>44860</v>
      </c>
      <c r="BI5" s="9">
        <f t="shared" si="2"/>
        <v>44861</v>
      </c>
      <c r="BJ5" s="9">
        <f t="shared" si="2"/>
        <v>44862</v>
      </c>
      <c r="BK5" s="9">
        <f t="shared" si="2"/>
        <v>44863</v>
      </c>
      <c r="BL5" s="11">
        <f t="shared" si="2"/>
        <v>44864</v>
      </c>
    </row>
    <row r="6" spans="1:64" ht="44.4" customHeight="1" thickBot="1" x14ac:dyDescent="0.35">
      <c r="A6" s="58" t="s">
        <v>31</v>
      </c>
      <c r="B6" s="7" t="s">
        <v>9</v>
      </c>
      <c r="C6" s="8" t="s">
        <v>3</v>
      </c>
      <c r="D6" s="8" t="s">
        <v>2</v>
      </c>
      <c r="E6" s="8" t="s">
        <v>5</v>
      </c>
      <c r="F6" s="8" t="s">
        <v>6</v>
      </c>
      <c r="G6" s="8"/>
      <c r="H6" s="8" t="s">
        <v>7</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 customHeight="1" thickBot="1" x14ac:dyDescent="0.35">
      <c r="A7" s="57" t="s">
        <v>36</v>
      </c>
      <c r="C7" s="60"/>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35">
      <c r="A8" s="58" t="s">
        <v>32</v>
      </c>
      <c r="B8" s="17" t="s">
        <v>44</v>
      </c>
      <c r="C8" s="69"/>
      <c r="D8" s="18">
        <v>0</v>
      </c>
      <c r="E8" s="19">
        <f>Project_Start</f>
        <v>44809</v>
      </c>
      <c r="F8" s="20">
        <f>F14</f>
        <v>44908</v>
      </c>
      <c r="G8" s="16"/>
      <c r="H8" s="16">
        <f t="shared" ref="H8:H35" si="6">IF(OR(ISBLANK(task_start),ISBLANK(task_end)),"",task_end-task_start+1)</f>
        <v>100</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35">
      <c r="A9" s="58" t="s">
        <v>37</v>
      </c>
      <c r="B9" s="78" t="s">
        <v>46</v>
      </c>
      <c r="C9" s="70" t="s">
        <v>40</v>
      </c>
      <c r="D9" s="21">
        <v>1</v>
      </c>
      <c r="E9" s="64">
        <v>44809</v>
      </c>
      <c r="F9" s="64">
        <f>E9+2</f>
        <v>44811</v>
      </c>
      <c r="G9" s="16"/>
      <c r="H9" s="16">
        <f t="shared" si="6"/>
        <v>3</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35">
      <c r="A10" s="58" t="s">
        <v>33</v>
      </c>
      <c r="B10" s="78" t="s">
        <v>47</v>
      </c>
      <c r="C10" s="70" t="s">
        <v>41</v>
      </c>
      <c r="D10" s="21">
        <v>1</v>
      </c>
      <c r="E10" s="64">
        <f>F9+1</f>
        <v>44812</v>
      </c>
      <c r="F10" s="64">
        <v>44826</v>
      </c>
      <c r="G10" s="16"/>
      <c r="H10" s="16">
        <f t="shared" si="6"/>
        <v>15</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35">
      <c r="A11" s="57"/>
      <c r="B11" s="78" t="s">
        <v>48</v>
      </c>
      <c r="C11" s="70" t="s">
        <v>42</v>
      </c>
      <c r="D11" s="21">
        <v>1</v>
      </c>
      <c r="E11" s="64">
        <f>F10+1</f>
        <v>44827</v>
      </c>
      <c r="F11" s="64">
        <v>44840</v>
      </c>
      <c r="G11" s="16"/>
      <c r="H11" s="16">
        <f t="shared" si="6"/>
        <v>14</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35">
      <c r="A12" s="57"/>
      <c r="B12" s="78" t="s">
        <v>49</v>
      </c>
      <c r="C12" s="70" t="s">
        <v>52</v>
      </c>
      <c r="D12" s="21">
        <v>1</v>
      </c>
      <c r="E12" s="64">
        <f>F11+1</f>
        <v>44841</v>
      </c>
      <c r="F12" s="64">
        <v>44854</v>
      </c>
      <c r="G12" s="16"/>
      <c r="H12" s="16"/>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35">
      <c r="A13" s="57"/>
      <c r="B13" s="78" t="s">
        <v>51</v>
      </c>
      <c r="C13" s="70" t="s">
        <v>45</v>
      </c>
      <c r="D13" s="21">
        <v>0.75</v>
      </c>
      <c r="E13" s="64">
        <f>F12+1</f>
        <v>44855</v>
      </c>
      <c r="F13" s="64">
        <v>44875</v>
      </c>
      <c r="G13" s="16"/>
      <c r="H13" s="16">
        <f t="shared" si="6"/>
        <v>21</v>
      </c>
      <c r="I13" s="43"/>
      <c r="J13" s="43"/>
      <c r="K13" s="43"/>
      <c r="L13" s="43"/>
      <c r="M13" s="43"/>
      <c r="N13" s="43"/>
      <c r="O13" s="43"/>
      <c r="P13" s="43"/>
      <c r="Q13" s="43"/>
      <c r="R13" s="43"/>
      <c r="S13" s="43"/>
      <c r="T13" s="43"/>
      <c r="U13" s="43"/>
      <c r="V13" s="43"/>
      <c r="W13" s="43"/>
      <c r="X13" s="43"/>
      <c r="Y13" s="44"/>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35">
      <c r="A14" s="57"/>
      <c r="B14" s="78" t="s">
        <v>50</v>
      </c>
      <c r="C14" s="70" t="s">
        <v>43</v>
      </c>
      <c r="D14" s="21">
        <v>0</v>
      </c>
      <c r="E14" s="64">
        <f>F13+1</f>
        <v>44876</v>
      </c>
      <c r="F14" s="64">
        <v>44908</v>
      </c>
      <c r="G14" s="16"/>
      <c r="H14" s="16"/>
      <c r="I14" s="43"/>
      <c r="J14" s="43"/>
      <c r="K14" s="43"/>
      <c r="L14" s="43"/>
      <c r="M14" s="43"/>
      <c r="N14" s="43"/>
      <c r="O14" s="43"/>
      <c r="P14" s="43"/>
      <c r="Q14" s="43"/>
      <c r="R14" s="43"/>
      <c r="S14" s="43"/>
      <c r="T14" s="43"/>
      <c r="U14" s="43"/>
      <c r="V14" s="43"/>
      <c r="W14" s="43"/>
      <c r="X14" s="43"/>
      <c r="Y14" s="44"/>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35">
      <c r="A15" s="58" t="s">
        <v>34</v>
      </c>
      <c r="B15" s="22" t="s">
        <v>53</v>
      </c>
      <c r="C15" s="71"/>
      <c r="D15" s="23"/>
      <c r="E15" s="24">
        <v>44873</v>
      </c>
      <c r="F15" s="25">
        <f>E15+14</f>
        <v>44887</v>
      </c>
      <c r="G15" s="16"/>
      <c r="H15" s="16">
        <f t="shared" si="6"/>
        <v>15</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35">
      <c r="A16" s="58"/>
      <c r="B16" s="79" t="s">
        <v>54</v>
      </c>
      <c r="C16" s="72" t="s">
        <v>56</v>
      </c>
      <c r="D16" s="26">
        <v>0.25</v>
      </c>
      <c r="E16" s="65">
        <f>E15</f>
        <v>44873</v>
      </c>
      <c r="F16" s="65">
        <v>44877</v>
      </c>
      <c r="G16" s="16"/>
      <c r="H16" s="16">
        <f t="shared" si="6"/>
        <v>5</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35">
      <c r="A17" s="57"/>
      <c r="B17" s="79" t="s">
        <v>55</v>
      </c>
      <c r="C17" s="72" t="s">
        <v>56</v>
      </c>
      <c r="D17" s="26">
        <v>0.25</v>
      </c>
      <c r="E17" s="65">
        <f>E15</f>
        <v>44873</v>
      </c>
      <c r="F17" s="65">
        <v>44877</v>
      </c>
      <c r="G17" s="16"/>
      <c r="H17" s="16">
        <f t="shared" si="6"/>
        <v>5</v>
      </c>
      <c r="I17" s="43"/>
      <c r="J17" s="43"/>
      <c r="K17" s="43"/>
      <c r="L17" s="43"/>
      <c r="M17" s="43"/>
      <c r="N17" s="43"/>
      <c r="O17" s="43"/>
      <c r="P17" s="43"/>
      <c r="Q17" s="43"/>
      <c r="R17" s="43"/>
      <c r="S17" s="43"/>
      <c r="T17" s="43"/>
      <c r="U17" s="44"/>
      <c r="V17" s="44"/>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35">
      <c r="A18" s="57"/>
      <c r="B18" s="79" t="s">
        <v>57</v>
      </c>
      <c r="C18" s="72" t="s">
        <v>59</v>
      </c>
      <c r="D18" s="26"/>
      <c r="E18" s="65">
        <f>F17+1</f>
        <v>44878</v>
      </c>
      <c r="F18" s="65">
        <f>E18+7</f>
        <v>44885</v>
      </c>
      <c r="G18" s="16"/>
      <c r="H18" s="16">
        <f t="shared" si="6"/>
        <v>8</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35">
      <c r="A19" s="57"/>
      <c r="B19" s="79" t="s">
        <v>58</v>
      </c>
      <c r="C19" s="72" t="s">
        <v>60</v>
      </c>
      <c r="D19" s="26"/>
      <c r="E19" s="65">
        <f>F17+1</f>
        <v>44878</v>
      </c>
      <c r="F19" s="65">
        <f>E19+7</f>
        <v>44885</v>
      </c>
      <c r="G19" s="16"/>
      <c r="H19" s="16">
        <f t="shared" si="6"/>
        <v>8</v>
      </c>
      <c r="I19" s="43"/>
      <c r="J19" s="43"/>
      <c r="K19" s="43"/>
      <c r="L19" s="43"/>
      <c r="M19" s="43"/>
      <c r="N19" s="43"/>
      <c r="O19" s="43"/>
      <c r="P19" s="43"/>
      <c r="Q19" s="43"/>
      <c r="R19" s="43"/>
      <c r="S19" s="43"/>
      <c r="T19" s="43"/>
      <c r="U19" s="43"/>
      <c r="V19" s="43"/>
      <c r="W19" s="43"/>
      <c r="X19" s="43"/>
      <c r="Y19" s="44"/>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35">
      <c r="A20" s="57"/>
      <c r="B20" s="79" t="s">
        <v>65</v>
      </c>
      <c r="C20" s="72" t="s">
        <v>60</v>
      </c>
      <c r="D20" s="26"/>
      <c r="E20" s="65">
        <f>F20-3</f>
        <v>44883</v>
      </c>
      <c r="F20" s="65">
        <f>F21-1</f>
        <v>44886</v>
      </c>
      <c r="G20" s="16"/>
      <c r="H20" s="16"/>
      <c r="I20" s="43"/>
      <c r="J20" s="43"/>
      <c r="K20" s="43"/>
      <c r="L20" s="43"/>
      <c r="M20" s="43"/>
      <c r="N20" s="43"/>
      <c r="O20" s="43"/>
      <c r="P20" s="43"/>
      <c r="Q20" s="43"/>
      <c r="R20" s="43"/>
      <c r="S20" s="43"/>
      <c r="T20" s="43"/>
      <c r="U20" s="43"/>
      <c r="V20" s="43"/>
      <c r="W20" s="43"/>
      <c r="X20" s="43"/>
      <c r="Y20" s="44"/>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35">
      <c r="A21" s="57"/>
      <c r="B21" s="79" t="s">
        <v>67</v>
      </c>
      <c r="C21" s="72" t="s">
        <v>59</v>
      </c>
      <c r="D21" s="26"/>
      <c r="E21" s="65">
        <f>E15</f>
        <v>44873</v>
      </c>
      <c r="F21" s="65">
        <f>F15</f>
        <v>44887</v>
      </c>
      <c r="G21" s="16"/>
      <c r="H21" s="16"/>
      <c r="I21" s="43"/>
      <c r="J21" s="43"/>
      <c r="K21" s="43"/>
      <c r="L21" s="43"/>
      <c r="M21" s="43"/>
      <c r="N21" s="43"/>
      <c r="O21" s="43"/>
      <c r="P21" s="43"/>
      <c r="Q21" s="43"/>
      <c r="R21" s="43"/>
      <c r="S21" s="43"/>
      <c r="T21" s="43"/>
      <c r="U21" s="43"/>
      <c r="V21" s="43"/>
      <c r="W21" s="43"/>
      <c r="X21" s="43"/>
      <c r="Y21" s="44"/>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35">
      <c r="A22" s="57" t="s">
        <v>25</v>
      </c>
      <c r="B22" s="27" t="s">
        <v>61</v>
      </c>
      <c r="C22" s="73"/>
      <c r="D22" s="28"/>
      <c r="E22" s="29">
        <f>F15+1</f>
        <v>44888</v>
      </c>
      <c r="F22" s="30">
        <f>E22+14</f>
        <v>44902</v>
      </c>
      <c r="G22" s="16"/>
      <c r="H22" s="16">
        <f t="shared" si="6"/>
        <v>15</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35">
      <c r="A23" s="57"/>
      <c r="B23" s="80" t="s">
        <v>62</v>
      </c>
      <c r="C23" s="74" t="s">
        <v>60</v>
      </c>
      <c r="D23" s="31"/>
      <c r="E23" s="66">
        <f>E22</f>
        <v>44888</v>
      </c>
      <c r="F23" s="66">
        <f>E23+5</f>
        <v>44893</v>
      </c>
      <c r="G23" s="16"/>
      <c r="H23" s="16">
        <f t="shared" si="6"/>
        <v>6</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35">
      <c r="A24" s="57"/>
      <c r="B24" s="80" t="s">
        <v>63</v>
      </c>
      <c r="C24" s="74" t="s">
        <v>56</v>
      </c>
      <c r="D24" s="31"/>
      <c r="E24" s="66">
        <f>E22</f>
        <v>44888</v>
      </c>
      <c r="F24" s="66">
        <f>E24+7</f>
        <v>44895</v>
      </c>
      <c r="G24" s="16"/>
      <c r="H24" s="16">
        <f t="shared" si="6"/>
        <v>8</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35">
      <c r="A25" s="57"/>
      <c r="B25" s="80" t="s">
        <v>64</v>
      </c>
      <c r="C25" s="74" t="s">
        <v>59</v>
      </c>
      <c r="D25" s="31"/>
      <c r="E25" s="66">
        <f>F24</f>
        <v>44895</v>
      </c>
      <c r="F25" s="66">
        <f>F27-2</f>
        <v>44900</v>
      </c>
      <c r="G25" s="16"/>
      <c r="H25" s="16">
        <f t="shared" si="6"/>
        <v>6</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35">
      <c r="A26" s="57"/>
      <c r="B26" s="80" t="s">
        <v>65</v>
      </c>
      <c r="C26" s="74" t="s">
        <v>59</v>
      </c>
      <c r="D26" s="31"/>
      <c r="E26" s="66">
        <f>F25+1</f>
        <v>44901</v>
      </c>
      <c r="F26" s="66">
        <f>F27-1</f>
        <v>44901</v>
      </c>
      <c r="G26" s="16"/>
      <c r="H26" s="16">
        <f t="shared" si="6"/>
        <v>1</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35">
      <c r="A27" s="57"/>
      <c r="B27" s="80" t="s">
        <v>67</v>
      </c>
      <c r="C27" s="74" t="s">
        <v>56</v>
      </c>
      <c r="D27" s="31"/>
      <c r="E27" s="66">
        <f>E22</f>
        <v>44888</v>
      </c>
      <c r="F27" s="66">
        <f>F22</f>
        <v>44902</v>
      </c>
      <c r="G27" s="16"/>
      <c r="H27" s="16">
        <f t="shared" si="6"/>
        <v>15</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35">
      <c r="A28" s="57" t="s">
        <v>25</v>
      </c>
      <c r="B28" s="32" t="s">
        <v>43</v>
      </c>
      <c r="C28" s="75"/>
      <c r="D28" s="33"/>
      <c r="E28" s="34">
        <f>F22+1</f>
        <v>44903</v>
      </c>
      <c r="F28" s="35">
        <f>E28+5</f>
        <v>44908</v>
      </c>
      <c r="G28" s="16"/>
      <c r="H28" s="16">
        <f t="shared" si="6"/>
        <v>6</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 customFormat="1" ht="30" customHeight="1" thickBot="1" x14ac:dyDescent="0.35">
      <c r="A29" s="57"/>
      <c r="B29" s="81" t="s">
        <v>69</v>
      </c>
      <c r="C29" s="76" t="s">
        <v>60</v>
      </c>
      <c r="D29" s="36"/>
      <c r="E29" s="67">
        <f>E28</f>
        <v>44903</v>
      </c>
      <c r="F29" s="67">
        <f>F28-1</f>
        <v>44907</v>
      </c>
      <c r="G29" s="16"/>
      <c r="H29" s="16">
        <f t="shared" si="6"/>
        <v>5</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 customFormat="1" ht="30" customHeight="1" thickBot="1" x14ac:dyDescent="0.35">
      <c r="A30" s="57"/>
      <c r="B30" s="81" t="s">
        <v>71</v>
      </c>
      <c r="C30" s="76" t="s">
        <v>59</v>
      </c>
      <c r="D30" s="36"/>
      <c r="E30" s="67">
        <f>E29</f>
        <v>44903</v>
      </c>
      <c r="F30" s="67">
        <f>F29</f>
        <v>44907</v>
      </c>
      <c r="G30" s="16"/>
      <c r="H30" s="16">
        <f t="shared" si="6"/>
        <v>5</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3" customFormat="1" ht="30" customHeight="1" thickBot="1" x14ac:dyDescent="0.35">
      <c r="A31" s="57"/>
      <c r="B31" s="81" t="s">
        <v>70</v>
      </c>
      <c r="C31" s="76" t="s">
        <v>56</v>
      </c>
      <c r="D31" s="36"/>
      <c r="E31" s="67">
        <f>E30</f>
        <v>44903</v>
      </c>
      <c r="F31" s="67">
        <f>F30</f>
        <v>44907</v>
      </c>
      <c r="G31" s="16"/>
      <c r="H31" s="16">
        <f t="shared" si="6"/>
        <v>5</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3" customFormat="1" ht="30" customHeight="1" thickBot="1" x14ac:dyDescent="0.35">
      <c r="A32" s="57"/>
      <c r="B32" s="81" t="s">
        <v>67</v>
      </c>
      <c r="C32" s="76" t="s">
        <v>60</v>
      </c>
      <c r="D32" s="36"/>
      <c r="E32" s="67">
        <f>F31-1</f>
        <v>44906</v>
      </c>
      <c r="F32" s="67">
        <f>E32+1</f>
        <v>44907</v>
      </c>
      <c r="G32" s="16"/>
      <c r="H32" s="16">
        <f t="shared" si="6"/>
        <v>2</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3" customFormat="1" ht="30" customHeight="1" thickBot="1" x14ac:dyDescent="0.35">
      <c r="A33" s="57"/>
      <c r="B33" s="81" t="s">
        <v>66</v>
      </c>
      <c r="C33" s="76" t="s">
        <v>68</v>
      </c>
      <c r="D33" s="36"/>
      <c r="E33" s="67">
        <v>44908</v>
      </c>
      <c r="F33" s="67">
        <v>44908</v>
      </c>
      <c r="G33" s="16"/>
      <c r="H33" s="16">
        <f t="shared" si="6"/>
        <v>1</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3" customFormat="1" ht="30" customHeight="1" thickBot="1" x14ac:dyDescent="0.35">
      <c r="A34" s="57" t="s">
        <v>27</v>
      </c>
      <c r="B34" s="82"/>
      <c r="C34" s="77"/>
      <c r="D34" s="15"/>
      <c r="E34" s="68"/>
      <c r="F34" s="68"/>
      <c r="G34" s="16"/>
      <c r="H34" s="16" t="str">
        <f t="shared" si="6"/>
        <v/>
      </c>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3" customFormat="1" ht="30" customHeight="1" thickBot="1" x14ac:dyDescent="0.35">
      <c r="A35" s="58" t="s">
        <v>26</v>
      </c>
      <c r="B35" s="37" t="s">
        <v>0</v>
      </c>
      <c r="C35" s="38"/>
      <c r="D35" s="39"/>
      <c r="E35" s="40"/>
      <c r="F35" s="41"/>
      <c r="G35" s="42"/>
      <c r="H35" s="42" t="str">
        <f t="shared" si="6"/>
        <v/>
      </c>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row>
    <row r="36" spans="1:64" ht="30" customHeight="1" x14ac:dyDescent="0.3">
      <c r="G36" s="6"/>
    </row>
    <row r="37" spans="1:64" ht="30" customHeight="1" x14ac:dyDescent="0.3">
      <c r="C37" s="13"/>
      <c r="F37" s="59"/>
    </row>
    <row r="38" spans="1:64" ht="30" customHeight="1" x14ac:dyDescent="0.3">
      <c r="C38" s="14"/>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3">
      <formula>AND(TODAY()&gt;=I$5,TODAY()&lt;J$5)</formula>
    </cfRule>
  </conditionalFormatting>
  <conditionalFormatting sqref="I7:BL35">
    <cfRule type="expression" dxfId="1" priority="27">
      <formula>AND(task_start&lt;=I$5,ROUNDDOWN((task_end-task_start+1)*task_progress,0)+task_start-1&gt;=I$5)</formula>
    </cfRule>
    <cfRule type="expression" dxfId="0" priority="28" stopIfTrue="1">
      <formula>AND(task_end&gt;=I$5,task_start&lt;J$5)</formula>
    </cfRule>
  </conditionalFormatting>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7" customWidth="1"/>
    <col min="2" max="16384" width="9.109375" style="2"/>
  </cols>
  <sheetData>
    <row r="1" spans="1:2" ht="46.5" customHeight="1" x14ac:dyDescent="0.3"/>
    <row r="2" spans="1:2" s="49" customFormat="1" ht="15.6" x14ac:dyDescent="0.3">
      <c r="A2" s="48" t="s">
        <v>12</v>
      </c>
      <c r="B2" s="48"/>
    </row>
    <row r="3" spans="1:2" s="53" customFormat="1" ht="27" customHeight="1" x14ac:dyDescent="0.3">
      <c r="A3" s="86" t="s">
        <v>17</v>
      </c>
      <c r="B3" s="54"/>
    </row>
    <row r="4" spans="1:2" s="50" customFormat="1" ht="25.8" x14ac:dyDescent="0.5">
      <c r="A4" s="51" t="s">
        <v>11</v>
      </c>
    </row>
    <row r="5" spans="1:2" ht="74.099999999999994" customHeight="1" x14ac:dyDescent="0.3">
      <c r="A5" s="52" t="s">
        <v>20</v>
      </c>
    </row>
    <row r="6" spans="1:2" ht="26.25" customHeight="1" x14ac:dyDescent="0.3">
      <c r="A6" s="51" t="s">
        <v>23</v>
      </c>
    </row>
    <row r="7" spans="1:2" s="47" customFormat="1" ht="204.9" customHeight="1" x14ac:dyDescent="0.3">
      <c r="A7" s="56" t="s">
        <v>22</v>
      </c>
    </row>
    <row r="8" spans="1:2" s="50" customFormat="1" ht="25.8" x14ac:dyDescent="0.5">
      <c r="A8" s="51" t="s">
        <v>13</v>
      </c>
    </row>
    <row r="9" spans="1:2" ht="57.6" x14ac:dyDescent="0.3">
      <c r="A9" s="52" t="s">
        <v>21</v>
      </c>
    </row>
    <row r="10" spans="1:2" s="47" customFormat="1" ht="27.9" customHeight="1" x14ac:dyDescent="0.3">
      <c r="A10" s="55" t="s">
        <v>19</v>
      </c>
    </row>
    <row r="11" spans="1:2" s="50" customFormat="1" ht="25.8" x14ac:dyDescent="0.5">
      <c r="A11" s="51" t="s">
        <v>10</v>
      </c>
    </row>
    <row r="12" spans="1:2" ht="28.8" x14ac:dyDescent="0.3">
      <c r="A12" s="52" t="s">
        <v>18</v>
      </c>
    </row>
    <row r="13" spans="1:2" s="47" customFormat="1" ht="27.9" customHeight="1" x14ac:dyDescent="0.3">
      <c r="A13" s="55" t="s">
        <v>4</v>
      </c>
    </row>
    <row r="14" spans="1:2" s="50" customFormat="1" ht="25.8" x14ac:dyDescent="0.5">
      <c r="A14" s="51" t="s">
        <v>14</v>
      </c>
    </row>
    <row r="15" spans="1:2" ht="75" customHeight="1" x14ac:dyDescent="0.3">
      <c r="A15" s="52" t="s">
        <v>15</v>
      </c>
    </row>
    <row r="16" spans="1:2" ht="72" x14ac:dyDescent="0.3">
      <c r="A16" s="5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2022-11-08T17:39:20Z</dcterms:modified>
</cp:coreProperties>
</file>