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filterPrivacy="1" codeName="ThisWorkbook"/>
  <xr:revisionPtr revIDLastSave="0" documentId="13_ncr:1_{F66B638E-2C51-4141-98EA-55D77E57467B}" xr6:coauthVersionLast="45" xr6:coauthVersionMax="45" xr10:uidLastSave="{00000000-0000-0000-0000-000000000000}"/>
  <bookViews>
    <workbookView xWindow="0" yWindow="500" windowWidth="28800" windowHeight="16080" firstSheet="1" activeTab="2" xr2:uid="{00000000-000D-0000-FFFF-FFFF00000000}"/>
  </bookViews>
  <sheets>
    <sheet name="Macro1" sheetId="13" r:id="rId1"/>
    <sheet name="GanttChart" sheetId="11" r:id="rId2"/>
    <sheet name="Timeline" sheetId="14" r:id="rId3"/>
    <sheet name="About" sheetId="12" r:id="rId4"/>
  </sheets>
  <definedNames>
    <definedName name="Display_Week">GanttChart!$E$4</definedName>
    <definedName name="_xlnm.Print_Titles" localSheetId="1">GanttChart!$4:$6</definedName>
    <definedName name="Project_Start">GanttChart!$E$3</definedName>
    <definedName name="task_end" localSheetId="1">GanttChart!$F1</definedName>
    <definedName name="task_progress" localSheetId="1">GanttChart!$D1</definedName>
    <definedName name="task_start" localSheetId="1">GanttChart!$E1</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6" i="11" l="1"/>
  <c r="E39" i="11"/>
  <c r="F26" i="11"/>
  <c r="F27" i="11" s="1"/>
  <c r="E26" i="11"/>
  <c r="E27" i="11" s="1"/>
  <c r="F23" i="11"/>
  <c r="F25" i="11" s="1"/>
  <c r="E23" i="11"/>
  <c r="E24" i="11" s="1"/>
  <c r="E32" i="11"/>
  <c r="E36" i="11" s="1"/>
  <c r="E3" i="11" l="1"/>
  <c r="E8" i="11" s="1"/>
  <c r="E34" i="11" l="1"/>
  <c r="F34" i="11" s="1"/>
  <c r="E33" i="11"/>
  <c r="F33" i="11" s="1"/>
  <c r="E35" i="11" s="1"/>
  <c r="F35" i="11" s="1"/>
  <c r="F8" i="11"/>
  <c r="F15" i="11"/>
  <c r="E10" i="11"/>
  <c r="F36" i="11" l="1"/>
  <c r="F37" i="11" s="1"/>
  <c r="F32" i="11"/>
  <c r="F12" i="11"/>
  <c r="E12" i="11"/>
  <c r="F11" i="11"/>
  <c r="E11" i="11"/>
  <c r="F10" i="11"/>
  <c r="H7" i="11"/>
  <c r="E9" i="11" l="1"/>
  <c r="I5" i="11"/>
  <c r="H48" i="11"/>
  <c r="H47" i="11"/>
  <c r="H8" i="1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F13" i="11" l="1"/>
  <c r="H13" i="11" s="1"/>
  <c r="H15" i="11"/>
  <c r="F9" i="11" l="1"/>
  <c r="H9" i="11" s="1"/>
  <c r="H16" i="11"/>
  <c r="E17" i="11"/>
  <c r="E37" i="11" s="1"/>
  <c r="H37" i="11" s="1"/>
  <c r="E18" i="11" l="1"/>
  <c r="E20" i="11" s="1"/>
  <c r="F20" i="11" s="1"/>
  <c r="E21" i="11" s="1"/>
  <c r="F21" i="11" l="1"/>
  <c r="E22" i="11" s="1"/>
  <c r="E30" i="11" s="1"/>
  <c r="F24" i="11"/>
  <c r="E25" i="11" s="1"/>
  <c r="F18" i="11"/>
  <c r="H18" i="11" s="1"/>
  <c r="H20" i="11"/>
  <c r="F22" i="11" l="1"/>
  <c r="F30" i="11" s="1"/>
  <c r="H21" i="11"/>
  <c r="F17" i="11" l="1"/>
  <c r="H17" i="11" s="1"/>
  <c r="F39" i="11" l="1"/>
  <c r="F40" i="11" s="1"/>
  <c r="E41" i="11" s="1"/>
  <c r="F41" i="11" s="1"/>
  <c r="E42" i="11" s="1"/>
  <c r="H38" i="11"/>
  <c r="E40" i="11"/>
  <c r="F42" i="11" l="1"/>
  <c r="E43" i="11"/>
  <c r="H39" i="11"/>
  <c r="F43" i="11" l="1"/>
  <c r="F44" i="11"/>
  <c r="E44" i="11"/>
  <c r="E45" i="11" s="1"/>
  <c r="F45" i="11" l="1"/>
  <c r="H45" i="11" s="1"/>
  <c r="E46" i="11"/>
  <c r="H46" i="11" s="1"/>
</calcChain>
</file>

<file path=xl/sharedStrings.xml><?xml version="1.0" encoding="utf-8"?>
<sst xmlns="http://schemas.openxmlformats.org/spreadsheetml/2006/main" count="129" uniqueCount="100">
  <si>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</si>
  <si>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Zulip- New Features</t>
  </si>
  <si>
    <t>SIMPLE GANTT CHART by Vertex42.com</t>
  </si>
  <si>
    <t>Enter Company Name in cell B2.</t>
  </si>
  <si>
    <t>Zulip</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</si>
  <si>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</si>
  <si>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</si>
  <si>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</si>
  <si>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</si>
  <si>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</si>
  <si>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</si>
  <si>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</si>
  <si>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</si>
  <si>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</si>
  <si>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</si>
  <si>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</si>
  <si>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</si>
  <si>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</si>
  <si>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</si>
  <si>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</si>
  <si>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Planning</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</si>
  <si>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</si>
  <si>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1. Design:</t>
  </si>
  <si>
    <t xml:space="preserve">   a. Research on the scope, effective layouts</t>
  </si>
  <si>
    <t>SC, ED, AM, OP</t>
  </si>
  <si>
    <t xml:space="preserve">   b. Develop a proposal.</t>
  </si>
  <si>
    <t xml:space="preserve">   c. Brainstorn the tools needed</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</si>
  <si>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</si>
  <si>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   e. Develop a detailed plan for Design Tools/ Frameworks</t>
  </si>
  <si>
    <t>2. Feedbacks:</t>
  </si>
  <si>
    <t xml:space="preserve">   b. Analyze and revise the plan after the project pitch (if necessary)</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</si>
  <si>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</si>
  <si>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Development:</t>
  </si>
  <si>
    <t>1. Development:</t>
  </si>
  <si>
    <t xml:space="preserve">   a. Make UI designs for the features.</t>
  </si>
  <si>
    <t>A. User Status</t>
  </si>
  <si>
    <t>SC</t>
  </si>
  <si>
    <t xml:space="preserve">   a. Add status in the profile (Available/Busy/Do Not Disturb/ Away/Offline)</t>
  </si>
  <si>
    <t xml:space="preserve">   b. Add option to set the duration for a specific status</t>
  </si>
  <si>
    <t xml:space="preserve">   c. Add option to reset the status to make it Available.</t>
  </si>
  <si>
    <t>B. Create location feature</t>
  </si>
  <si>
    <t>OP</t>
  </si>
  <si>
    <t xml:space="preserve">   a. Add button for people to click and share location</t>
  </si>
  <si>
    <t xml:space="preserve">    b. Just add option to share current location</t>
  </si>
  <si>
    <t>C. Create Page Customization Feature</t>
  </si>
  <si>
    <t>AM</t>
  </si>
  <si>
    <t xml:space="preserve">    a. add Background changing /color scheme option</t>
  </si>
  <si>
    <t>b. Integrate new features into Zulip</t>
  </si>
  <si>
    <t>2. Testing:</t>
  </si>
  <si>
    <t xml:space="preserve">   a. Testing the feature</t>
  </si>
  <si>
    <t xml:space="preserve">   b. Try to break the feature</t>
  </si>
  <si>
    <r>
      <t xml:space="preserve">  </t>
    </r>
    <r>
      <rPr>
        <sz val="11"/>
        <color theme="1"/>
        <rFont val="Calibri"/>
        <family val="2"/>
        <scheme val="minor"/>
      </rPr>
      <t xml:space="preserve"> c. Fix issues</t>
    </r>
  </si>
  <si>
    <t>3. Documentation:</t>
  </si>
  <si>
    <t xml:space="preserve">   a. Document the work for the future developers to understand</t>
  </si>
  <si>
    <t>Sample phase title block</t>
  </si>
  <si>
    <t>Implementation:</t>
  </si>
  <si>
    <t xml:space="preserve">1. Trainings: </t>
  </si>
  <si>
    <t xml:space="preserve">   a. Make tutorials for users about the use of feature</t>
  </si>
  <si>
    <t>3. Analysis:</t>
  </si>
  <si>
    <t xml:space="preserve">   b. Evaluate the success criteria</t>
  </si>
  <si>
    <t xml:space="preserve">   c. Make a final presentation</t>
  </si>
  <si>
    <t>4. Maintenance:</t>
  </si>
  <si>
    <t xml:space="preserve">   a. Request/Review User feedbacks</t>
  </si>
  <si>
    <t xml:space="preserve">   c. Regular updates.</t>
  </si>
  <si>
    <t>This is an empty row</t>
  </si>
  <si>
    <t>This row marks the end of the Project Schedule. DO NOT enter anything in this row. 
Insert new rows ABOVE this one to continue building out your Project Schedule.</t>
  </si>
  <si>
    <t>Insert new rows ABOVE this one</t>
  </si>
  <si>
    <t xml:space="preserve">Project </t>
  </si>
  <si>
    <t>Total Work Hours</t>
  </si>
  <si>
    <t>Set user status</t>
  </si>
  <si>
    <t>20 hours</t>
  </si>
  <si>
    <t>Activity Area</t>
  </si>
  <si>
    <t>15 hours</t>
  </si>
  <si>
    <t>Skin the app</t>
  </si>
  <si>
    <t>Set the loaction</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</si>
  <si>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</si>
  <si>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</si>
  <si>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</si>
  <si>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</si>
  <si>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</si>
  <si>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</si>
  <si>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</si>
  <si>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</si>
  <si>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</si>
  <si>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</si>
  <si>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</si>
  <si>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</si>
  <si>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</si>
  <si>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C. Emote Search and View</t>
  </si>
  <si>
    <t xml:space="preserve">    a. add way to include custom emotes</t>
  </si>
  <si>
    <t>b. Add way to navigate to emote view</t>
  </si>
  <si>
    <t>ED</t>
  </si>
  <si>
    <t>Timeline</t>
  </si>
  <si>
    <t>9/21-10/1/21</t>
  </si>
  <si>
    <t>Development</t>
  </si>
  <si>
    <t>10/23-11/23</t>
  </si>
  <si>
    <t>Implementation</t>
  </si>
  <si>
    <t>11/23-12/10</t>
  </si>
  <si>
    <t>Project completion</t>
  </si>
  <si>
    <t>70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</si>
</sst>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1"/>
      <name val="Calibri (Body)"/>
    </font>
    <font>
      <sz val="10"/>
      <color theme="1"/>
      <name val="Calibri (Body)"/>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7" borderId="2" xfId="2" applyFon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9" borderId="2" xfId="10" applyFill="1">
      <alignment horizontal="center" vertical="center"/>
    </xf>
    <xf numFmtId="164"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9" borderId="2" xfId="12" applyFill="1">
      <alignment horizontal="left" vertical="center" indent="2"/>
    </xf>
    <xf numFmtId="0" fontId="9" fillId="0" borderId="2" xfId="12">
      <alignment horizontal="left" vertical="center" indent="2"/>
    </xf>
    <xf numFmtId="0" fontId="9" fillId="3" borderId="2" xfId="12" applyFill="1" applyAlignment="1">
      <alignment horizontal="left" vertical="center" wrapText="1" indent="2"/>
    </xf>
    <xf numFmtId="0" fontId="6" fillId="9" borderId="2" xfId="12" applyFont="1" applyFill="1">
      <alignment horizontal="left" vertical="center" indent="2"/>
    </xf>
    <xf numFmtId="9" fontId="9" fillId="4" borderId="2" xfId="11" applyNumberFormat="1" applyFill="1">
      <alignment horizontal="center" vertical="center"/>
    </xf>
    <xf numFmtId="0" fontId="6" fillId="7" borderId="2" xfId="0" applyFont="1" applyFill="1" applyBorder="1" applyAlignment="1">
      <alignment horizontal="left" vertical="center" wrapText="1" indent="1"/>
    </xf>
    <xf numFmtId="0" fontId="6" fillId="3" borderId="2" xfId="12" applyFont="1" applyFill="1" applyAlignment="1">
      <alignment horizontal="left" vertical="center" wrapText="1" indent="2"/>
    </xf>
    <xf numFmtId="0" fontId="6" fillId="4" borderId="2" xfId="12" applyFont="1" applyFill="1" applyAlignment="1">
      <alignment horizontal="left" vertical="center" wrapText="1" indent="2"/>
    </xf>
    <xf numFmtId="0" fontId="9" fillId="4" borderId="2" xfId="12" applyFill="1" applyAlignment="1">
      <alignment horizontal="left" vertical="center" wrapText="1" indent="2"/>
    </xf>
    <xf numFmtId="0" fontId="0" fillId="4" borderId="2" xfId="12" applyFont="1" applyFill="1" applyAlignment="1">
      <alignment horizontal="left" vertical="center" wrapText="1" indent="2"/>
    </xf>
    <xf numFmtId="0" fontId="6" fillId="0" borderId="0" xfId="0" applyFont="1"/>
    <xf numFmtId="0" fontId="23" fillId="4" borderId="2" xfId="12" applyFont="1" applyFill="1" applyAlignment="1">
      <alignment horizontal="left" vertical="center" wrapText="1" indent="2"/>
    </xf>
    <xf numFmtId="0" fontId="24" fillId="4" borderId="2" xfId="12" applyFont="1" applyFill="1" applyAlignment="1">
      <alignment horizontal="left" vertical="center" wrapText="1" indent="2"/>
    </xf>
    <xf numFmtId="0" fontId="0" fillId="4" borderId="2" xfId="11" applyFont="1" applyFill="1">
      <alignment horizontal="center" vertical="center"/>
    </xf>
    <xf numFmtId="164" fontId="0" fillId="4" borderId="2" xfId="10" applyFont="1" applyFill="1">
      <alignment horizontal="center" vertical="center"/>
    </xf>
    <xf numFmtId="14" fontId="0" fillId="0" borderId="0" xfId="0" applyNumberFormat="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701A-57FE-8244-AC1E-8C2749E540C6}">
  <dimension ref="A1"/>
  <sheetViews>
    <sheetView workbookViewId="0"/>
  </sheetViews>
  <sheetFormatPr baseColWidth="10" defaultColWidth="11.5"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1"/>
  <sheetViews>
    <sheetView showGridLines="0" showRuler="0" zoomScale="60" zoomScaleNormal="60" zoomScalePageLayoutView="70" workbookViewId="0">
      <pane ySplit="6" topLeftCell="A8" activePane="bottomLeft" state="frozen"/>
      <selection pane="bottomLeft" activeCell="P36" sqref="P36"/>
    </sheetView>
  </sheetViews>
  <sheetFormatPr baseColWidth="10" defaultColWidth="8.83203125" defaultRowHeight="30" customHeight="1"/>
  <cols>
    <col min="1" max="1" width="2.6640625" style="51" customWidth="1"/>
    <col min="2" max="2" width="44.6640625" customWidth="1"/>
    <col min="3" max="3" width="11.832031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c r="A1" s="52" t="s">
        <v>0</v>
      </c>
      <c r="B1" s="56" t="s">
        <v>1</v>
      </c>
      <c r="C1" s="1"/>
      <c r="D1" s="2"/>
      <c r="E1" s="4"/>
      <c r="F1" s="40"/>
      <c r="H1" s="2"/>
      <c r="I1" s="14" t="s">
        <v>2</v>
      </c>
    </row>
    <row r="2" spans="1:64" ht="30" customHeight="1">
      <c r="A2" s="51" t="s">
        <v>3</v>
      </c>
      <c r="B2" s="57" t="s">
        <v>4</v>
      </c>
      <c r="I2" s="54" t="s">
        <v>5</v>
      </c>
    </row>
    <row r="3" spans="1:64" ht="30" customHeight="1">
      <c r="A3" s="51" t="s">
        <v>6</v>
      </c>
      <c r="B3" s="58"/>
      <c r="C3" s="90" t="s">
        <v>7</v>
      </c>
      <c r="D3" s="91"/>
      <c r="E3" s="89">
        <f ca="1">TODAY()-30</f>
        <v>44460</v>
      </c>
      <c r="F3" s="89"/>
    </row>
    <row r="4" spans="1:64" ht="30" customHeight="1">
      <c r="A4" s="52" t="s">
        <v>8</v>
      </c>
      <c r="C4" s="90" t="s">
        <v>9</v>
      </c>
      <c r="D4" s="91"/>
      <c r="E4" s="7">
        <v>1</v>
      </c>
      <c r="I4" s="86">
        <f ca="1">I5</f>
        <v>44459</v>
      </c>
      <c r="J4" s="87"/>
      <c r="K4" s="87"/>
      <c r="L4" s="87"/>
      <c r="M4" s="87"/>
      <c r="N4" s="87"/>
      <c r="O4" s="88"/>
      <c r="P4" s="86">
        <f ca="1">P5</f>
        <v>44466</v>
      </c>
      <c r="Q4" s="87"/>
      <c r="R4" s="87"/>
      <c r="S4" s="87"/>
      <c r="T4" s="87"/>
      <c r="U4" s="87"/>
      <c r="V4" s="88"/>
      <c r="W4" s="86">
        <f ca="1">W5</f>
        <v>44473</v>
      </c>
      <c r="X4" s="87"/>
      <c r="Y4" s="87"/>
      <c r="Z4" s="87"/>
      <c r="AA4" s="87"/>
      <c r="AB4" s="87"/>
      <c r="AC4" s="88"/>
      <c r="AD4" s="86">
        <f ca="1">AD5</f>
        <v>44480</v>
      </c>
      <c r="AE4" s="87"/>
      <c r="AF4" s="87"/>
      <c r="AG4" s="87"/>
      <c r="AH4" s="87"/>
      <c r="AI4" s="87"/>
      <c r="AJ4" s="88"/>
      <c r="AK4" s="86">
        <f ca="1">AK5</f>
        <v>44487</v>
      </c>
      <c r="AL4" s="87"/>
      <c r="AM4" s="87"/>
      <c r="AN4" s="87"/>
      <c r="AO4" s="87"/>
      <c r="AP4" s="87"/>
      <c r="AQ4" s="88"/>
      <c r="AR4" s="86">
        <f ca="1">AR5</f>
        <v>44494</v>
      </c>
      <c r="AS4" s="87"/>
      <c r="AT4" s="87"/>
      <c r="AU4" s="87"/>
      <c r="AV4" s="87"/>
      <c r="AW4" s="87"/>
      <c r="AX4" s="88"/>
      <c r="AY4" s="86">
        <f ca="1">AY5</f>
        <v>44501</v>
      </c>
      <c r="AZ4" s="87"/>
      <c r="BA4" s="87"/>
      <c r="BB4" s="87"/>
      <c r="BC4" s="87"/>
      <c r="BD4" s="87"/>
      <c r="BE4" s="88"/>
      <c r="BF4" s="86">
        <f ca="1">BF5</f>
        <v>44508</v>
      </c>
      <c r="BG4" s="87"/>
      <c r="BH4" s="87"/>
      <c r="BI4" s="87"/>
      <c r="BJ4" s="87"/>
      <c r="BK4" s="87"/>
      <c r="BL4" s="88"/>
    </row>
    <row r="5" spans="1:64" ht="15" customHeight="1">
      <c r="A5" s="52" t="s">
        <v>10</v>
      </c>
      <c r="B5" s="92"/>
      <c r="C5" s="92"/>
      <c r="D5" s="92"/>
      <c r="E5" s="92"/>
      <c r="F5" s="92"/>
      <c r="G5" s="92"/>
      <c r="I5" s="11">
        <f ca="1">Project_Start-WEEKDAY(Project_Start,1)+2+7*(Display_Week-1)</f>
        <v>44459</v>
      </c>
      <c r="J5" s="10">
        <f ca="1">I5+1</f>
        <v>44460</v>
      </c>
      <c r="K5" s="10">
        <f t="shared" ref="K5:AX5" ca="1" si="0">J5+1</f>
        <v>44461</v>
      </c>
      <c r="L5" s="10">
        <f t="shared" ca="1" si="0"/>
        <v>44462</v>
      </c>
      <c r="M5" s="10">
        <f t="shared" ca="1" si="0"/>
        <v>44463</v>
      </c>
      <c r="N5" s="10">
        <f t="shared" ca="1" si="0"/>
        <v>44464</v>
      </c>
      <c r="O5" s="12">
        <f t="shared" ca="1" si="0"/>
        <v>44465</v>
      </c>
      <c r="P5" s="11">
        <f ca="1">O5+1</f>
        <v>44466</v>
      </c>
      <c r="Q5" s="10">
        <f ca="1">P5+1</f>
        <v>44467</v>
      </c>
      <c r="R5" s="10">
        <f t="shared" ca="1" si="0"/>
        <v>44468</v>
      </c>
      <c r="S5" s="10">
        <f t="shared" ca="1" si="0"/>
        <v>44469</v>
      </c>
      <c r="T5" s="10">
        <f t="shared" ca="1" si="0"/>
        <v>44470</v>
      </c>
      <c r="U5" s="10">
        <f t="shared" ca="1" si="0"/>
        <v>44471</v>
      </c>
      <c r="V5" s="12">
        <f t="shared" ca="1" si="0"/>
        <v>44472</v>
      </c>
      <c r="W5" s="11">
        <f ca="1">V5+1</f>
        <v>44473</v>
      </c>
      <c r="X5" s="10">
        <f ca="1">W5+1</f>
        <v>44474</v>
      </c>
      <c r="Y5" s="10">
        <f t="shared" ca="1" si="0"/>
        <v>44475</v>
      </c>
      <c r="Z5" s="10">
        <f t="shared" ca="1" si="0"/>
        <v>44476</v>
      </c>
      <c r="AA5" s="10">
        <f t="shared" ca="1" si="0"/>
        <v>44477</v>
      </c>
      <c r="AB5" s="10">
        <f t="shared" ca="1" si="0"/>
        <v>44478</v>
      </c>
      <c r="AC5" s="12">
        <f t="shared" ca="1" si="0"/>
        <v>44479</v>
      </c>
      <c r="AD5" s="11">
        <f ca="1">AC5+1</f>
        <v>44480</v>
      </c>
      <c r="AE5" s="10">
        <f ca="1">AD5+1</f>
        <v>44481</v>
      </c>
      <c r="AF5" s="10">
        <f t="shared" ca="1" si="0"/>
        <v>44482</v>
      </c>
      <c r="AG5" s="10">
        <f t="shared" ca="1" si="0"/>
        <v>44483</v>
      </c>
      <c r="AH5" s="10">
        <f t="shared" ca="1" si="0"/>
        <v>44484</v>
      </c>
      <c r="AI5" s="10">
        <f t="shared" ca="1" si="0"/>
        <v>44485</v>
      </c>
      <c r="AJ5" s="12">
        <f t="shared" ca="1" si="0"/>
        <v>44486</v>
      </c>
      <c r="AK5" s="11">
        <f ca="1">AJ5+1</f>
        <v>44487</v>
      </c>
      <c r="AL5" s="10">
        <f ca="1">AK5+1</f>
        <v>44488</v>
      </c>
      <c r="AM5" s="10">
        <f t="shared" ca="1" si="0"/>
        <v>44489</v>
      </c>
      <c r="AN5" s="10">
        <f t="shared" ca="1" si="0"/>
        <v>44490</v>
      </c>
      <c r="AO5" s="10">
        <f t="shared" ca="1" si="0"/>
        <v>44491</v>
      </c>
      <c r="AP5" s="10">
        <f t="shared" ca="1" si="0"/>
        <v>44492</v>
      </c>
      <c r="AQ5" s="12">
        <f t="shared" ca="1" si="0"/>
        <v>44493</v>
      </c>
      <c r="AR5" s="11">
        <f ca="1">AQ5+1</f>
        <v>44494</v>
      </c>
      <c r="AS5" s="10">
        <f ca="1">AR5+1</f>
        <v>44495</v>
      </c>
      <c r="AT5" s="10">
        <f t="shared" ca="1" si="0"/>
        <v>44496</v>
      </c>
      <c r="AU5" s="10">
        <f t="shared" ca="1" si="0"/>
        <v>44497</v>
      </c>
      <c r="AV5" s="10">
        <f t="shared" ca="1" si="0"/>
        <v>44498</v>
      </c>
      <c r="AW5" s="10">
        <f t="shared" ca="1" si="0"/>
        <v>44499</v>
      </c>
      <c r="AX5" s="12">
        <f t="shared" ca="1" si="0"/>
        <v>44500</v>
      </c>
      <c r="AY5" s="11">
        <f ca="1">AX5+1</f>
        <v>44501</v>
      </c>
      <c r="AZ5" s="10">
        <f ca="1">AY5+1</f>
        <v>44502</v>
      </c>
      <c r="BA5" s="10">
        <f t="shared" ref="BA5:BE5" ca="1" si="1">AZ5+1</f>
        <v>44503</v>
      </c>
      <c r="BB5" s="10">
        <f t="shared" ca="1" si="1"/>
        <v>44504</v>
      </c>
      <c r="BC5" s="10">
        <f t="shared" ca="1" si="1"/>
        <v>44505</v>
      </c>
      <c r="BD5" s="10">
        <f t="shared" ca="1" si="1"/>
        <v>44506</v>
      </c>
      <c r="BE5" s="12">
        <f t="shared" ca="1" si="1"/>
        <v>44507</v>
      </c>
      <c r="BF5" s="11">
        <f ca="1">BE5+1</f>
        <v>44508</v>
      </c>
      <c r="BG5" s="10">
        <f ca="1">BF5+1</f>
        <v>44509</v>
      </c>
      <c r="BH5" s="10">
        <f t="shared" ref="BH5:BL5" ca="1" si="2">BG5+1</f>
        <v>44510</v>
      </c>
      <c r="BI5" s="10">
        <f t="shared" ca="1" si="2"/>
        <v>44511</v>
      </c>
      <c r="BJ5" s="10">
        <f t="shared" ca="1" si="2"/>
        <v>44512</v>
      </c>
      <c r="BK5" s="10">
        <f t="shared" ca="1" si="2"/>
        <v>44513</v>
      </c>
      <c r="BL5" s="12">
        <f t="shared" ca="1" si="2"/>
        <v>44514</v>
      </c>
    </row>
    <row r="6" spans="1:64" ht="30" customHeight="1" thickBot="1">
      <c r="A6" s="52" t="s">
        <v>11</v>
      </c>
      <c r="B6" s="8" t="s">
        <v>12</v>
      </c>
      <c r="C6" s="9" t="s">
        <v>13</v>
      </c>
      <c r="D6" s="9" t="s">
        <v>14</v>
      </c>
      <c r="E6" s="9" t="s">
        <v>15</v>
      </c>
      <c r="F6" s="9" t="s">
        <v>16</v>
      </c>
      <c r="G6" s="9"/>
      <c r="H6" s="9" t="s">
        <v>17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16" hidden="1" customHeight="1" thickBot="1">
      <c r="A7" s="51" t="s">
        <v>18</v>
      </c>
      <c r="C7" s="55"/>
      <c r="E7"/>
      <c r="H7"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3" customFormat="1" ht="30" customHeight="1" thickBot="1">
      <c r="A8" s="52" t="s">
        <v>19</v>
      </c>
      <c r="B8" s="75" t="s">
        <v>20</v>
      </c>
      <c r="C8" s="63"/>
      <c r="D8" s="18"/>
      <c r="E8" s="59">
        <f ca="1">Project_Start</f>
        <v>44460</v>
      </c>
      <c r="F8" s="19">
        <f>F14</f>
        <v>44470</v>
      </c>
      <c r="G8" s="17"/>
      <c r="H8" s="17">
        <f t="shared" ref="H8:H48" ca="1" si="6">IF(OR(ISBLANK(task_start),ISBLANK(task_end)),"",task_end-task_start+1)</f>
        <v>11</v>
      </c>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row>
    <row r="9" spans="1:64" s="3" customFormat="1" ht="30" customHeight="1" thickBot="1">
      <c r="A9" s="52" t="s">
        <v>21</v>
      </c>
      <c r="B9" s="76" t="s">
        <v>22</v>
      </c>
      <c r="C9" s="64"/>
      <c r="D9" s="20">
        <v>1</v>
      </c>
      <c r="E9" s="59">
        <f ca="1">Project_Start</f>
        <v>44460</v>
      </c>
      <c r="F9" s="59">
        <f>F13</f>
        <v>44468</v>
      </c>
      <c r="G9" s="17"/>
      <c r="H9" s="17">
        <f t="shared" ca="1" si="6"/>
        <v>9</v>
      </c>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row>
    <row r="10" spans="1:64" s="3" customFormat="1" ht="17" thickBot="1">
      <c r="A10" s="52"/>
      <c r="B10" s="72" t="s">
        <v>23</v>
      </c>
      <c r="C10" s="64" t="s">
        <v>24</v>
      </c>
      <c r="D10" s="20">
        <v>1</v>
      </c>
      <c r="E10" s="59">
        <f ca="1">Project_Start</f>
        <v>44460</v>
      </c>
      <c r="F10" s="59">
        <f ca="1">Project_Start+2</f>
        <v>44462</v>
      </c>
      <c r="G10" s="17"/>
      <c r="H10" s="1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 customFormat="1" ht="17" thickBot="1">
      <c r="A11" s="52"/>
      <c r="B11" s="72" t="s">
        <v>25</v>
      </c>
      <c r="C11" s="64" t="s">
        <v>24</v>
      </c>
      <c r="D11" s="20">
        <v>1</v>
      </c>
      <c r="E11" s="59">
        <f ca="1">Project_Start+1</f>
        <v>44461</v>
      </c>
      <c r="F11" s="59">
        <f ca="1">Project_Start+3</f>
        <v>44463</v>
      </c>
      <c r="G11" s="17"/>
      <c r="H11" s="1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 customFormat="1" ht="17" thickBot="1">
      <c r="A12" s="52"/>
      <c r="B12" s="72" t="s">
        <v>26</v>
      </c>
      <c r="C12" s="64" t="s">
        <v>24</v>
      </c>
      <c r="D12" s="20">
        <v>1</v>
      </c>
      <c r="E12" s="59">
        <f ca="1">Project_Start+3</f>
        <v>44463</v>
      </c>
      <c r="F12" s="59">
        <f ca="1">Project_Start+7</f>
        <v>44467</v>
      </c>
      <c r="G12" s="17"/>
      <c r="H12" s="1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 customFormat="1" ht="30" customHeight="1" thickBot="1">
      <c r="A13" s="52" t="s">
        <v>27</v>
      </c>
      <c r="B13" s="72" t="s">
        <v>28</v>
      </c>
      <c r="C13" s="64" t="s">
        <v>24</v>
      </c>
      <c r="D13" s="20">
        <v>1</v>
      </c>
      <c r="E13" s="59">
        <v>44466</v>
      </c>
      <c r="F13" s="59">
        <f>E13+2</f>
        <v>44468</v>
      </c>
      <c r="G13" s="17"/>
      <c r="H13" s="17">
        <f t="shared" si="6"/>
        <v>3</v>
      </c>
      <c r="I13" s="37"/>
      <c r="J13" s="37"/>
      <c r="K13" s="37"/>
      <c r="L13" s="37"/>
      <c r="M13" s="37"/>
      <c r="N13" s="37"/>
      <c r="O13" s="37"/>
      <c r="P13" s="37"/>
      <c r="Q13" s="37"/>
      <c r="R13" s="37"/>
      <c r="S13" s="37"/>
      <c r="T13" s="37"/>
      <c r="U13" s="38"/>
      <c r="V13" s="38"/>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 customFormat="1" ht="17" thickBot="1">
      <c r="A14" s="51"/>
      <c r="B14" s="76" t="s">
        <v>29</v>
      </c>
      <c r="C14" s="64"/>
      <c r="D14" s="20"/>
      <c r="E14" s="59">
        <v>44466</v>
      </c>
      <c r="F14" s="59">
        <v>44470</v>
      </c>
      <c r="G14" s="17"/>
      <c r="H14" s="17"/>
      <c r="I14" s="37"/>
      <c r="J14" s="37"/>
      <c r="K14" s="37"/>
      <c r="L14" s="37"/>
      <c r="M14" s="37"/>
      <c r="N14" s="37"/>
      <c r="O14" s="37"/>
      <c r="P14" s="37"/>
      <c r="Q14" s="37"/>
      <c r="R14" s="37"/>
      <c r="S14" s="37"/>
      <c r="T14" s="37"/>
      <c r="U14" s="37"/>
      <c r="V14" s="37"/>
      <c r="W14" s="37"/>
      <c r="X14" s="37"/>
      <c r="Y14" s="38"/>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 customFormat="1" ht="33" thickBot="1">
      <c r="A15" s="51"/>
      <c r="B15" s="72" t="s">
        <v>30</v>
      </c>
      <c r="C15" s="64" t="s">
        <v>24</v>
      </c>
      <c r="D15" s="20">
        <v>0.75</v>
      </c>
      <c r="E15" s="59">
        <v>44466</v>
      </c>
      <c r="F15" s="59">
        <f>E15+4</f>
        <v>44470</v>
      </c>
      <c r="G15" s="17"/>
      <c r="H15" s="17">
        <f t="shared" si="6"/>
        <v>5</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 customFormat="1" ht="30" customHeight="1" thickBot="1">
      <c r="A16" s="52" t="s">
        <v>31</v>
      </c>
      <c r="B16" s="21" t="s">
        <v>32</v>
      </c>
      <c r="C16" s="65"/>
      <c r="D16" s="22"/>
      <c r="E16" s="23">
        <v>44492</v>
      </c>
      <c r="F16" s="24">
        <v>44523</v>
      </c>
      <c r="G16" s="17"/>
      <c r="H16" s="17">
        <f t="shared" si="6"/>
        <v>32</v>
      </c>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3" customFormat="1" ht="30" customHeight="1" thickBot="1">
      <c r="A17" s="52"/>
      <c r="B17" s="77" t="s">
        <v>33</v>
      </c>
      <c r="C17" s="66"/>
      <c r="D17" s="25">
        <v>0</v>
      </c>
      <c r="E17" s="60">
        <f>E16</f>
        <v>44492</v>
      </c>
      <c r="F17" s="60">
        <f>F27</f>
        <v>44510</v>
      </c>
      <c r="G17" s="17"/>
      <c r="H17" s="17">
        <f t="shared" si="6"/>
        <v>19</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 customFormat="1" ht="17" thickBot="1">
      <c r="A18" s="51"/>
      <c r="B18" s="78" t="s">
        <v>34</v>
      </c>
      <c r="C18" s="66" t="s">
        <v>24</v>
      </c>
      <c r="D18" s="25">
        <v>0</v>
      </c>
      <c r="E18" s="60">
        <f>E17</f>
        <v>44492</v>
      </c>
      <c r="F18" s="60">
        <f>E18</f>
        <v>44492</v>
      </c>
      <c r="G18" s="17"/>
      <c r="H18" s="17">
        <f t="shared" si="6"/>
        <v>1</v>
      </c>
      <c r="I18" s="37"/>
      <c r="J18" s="37"/>
      <c r="K18" s="37"/>
      <c r="L18" s="37"/>
      <c r="M18" s="37"/>
      <c r="N18" s="37"/>
      <c r="O18" s="37"/>
      <c r="P18" s="37"/>
      <c r="Q18" s="37"/>
      <c r="R18" s="37"/>
      <c r="S18" s="37"/>
      <c r="T18" s="37"/>
      <c r="U18" s="38"/>
      <c r="V18" s="38"/>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 customFormat="1" ht="17" thickBot="1">
      <c r="A19" s="51"/>
      <c r="B19" s="77" t="s">
        <v>35</v>
      </c>
      <c r="C19" s="66" t="s">
        <v>36</v>
      </c>
      <c r="D19" s="25"/>
      <c r="E19" s="60">
        <v>44492</v>
      </c>
      <c r="F19" s="60">
        <v>44510</v>
      </c>
      <c r="G19" s="17"/>
      <c r="H19" s="17"/>
      <c r="I19" s="37"/>
      <c r="J19" s="37"/>
      <c r="K19" s="37"/>
      <c r="L19" s="37"/>
      <c r="M19" s="37"/>
      <c r="N19" s="37"/>
      <c r="O19" s="37"/>
      <c r="P19" s="37"/>
      <c r="Q19" s="37"/>
      <c r="R19" s="37"/>
      <c r="S19" s="37"/>
      <c r="T19" s="37"/>
      <c r="U19" s="38"/>
      <c r="V19" s="38"/>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 customFormat="1" ht="34" customHeight="1" thickBot="1">
      <c r="A20" s="51"/>
      <c r="B20" s="78" t="s">
        <v>37</v>
      </c>
      <c r="C20" s="66" t="s">
        <v>36</v>
      </c>
      <c r="D20" s="25">
        <v>0</v>
      </c>
      <c r="E20" s="60">
        <f>E18</f>
        <v>44492</v>
      </c>
      <c r="F20" s="60">
        <f>E20+5</f>
        <v>44497</v>
      </c>
      <c r="G20" s="17"/>
      <c r="H20" s="17">
        <f t="shared" si="6"/>
        <v>6</v>
      </c>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 customFormat="1" ht="31" customHeight="1" thickBot="1">
      <c r="A21" s="51"/>
      <c r="B21" s="78" t="s">
        <v>38</v>
      </c>
      <c r="C21" s="66" t="s">
        <v>36</v>
      </c>
      <c r="D21" s="25">
        <v>0</v>
      </c>
      <c r="E21" s="60">
        <f>F20</f>
        <v>44497</v>
      </c>
      <c r="F21" s="60">
        <f>E21+5</f>
        <v>44502</v>
      </c>
      <c r="G21" s="17"/>
      <c r="H21" s="17">
        <f t="shared" si="6"/>
        <v>6</v>
      </c>
      <c r="I21" s="37"/>
      <c r="J21" s="37"/>
      <c r="K21" s="37"/>
      <c r="L21" s="37"/>
      <c r="M21" s="37"/>
      <c r="N21" s="37"/>
      <c r="O21" s="37"/>
      <c r="P21" s="37"/>
      <c r="Q21" s="37"/>
      <c r="R21" s="37"/>
      <c r="S21" s="37"/>
      <c r="T21" s="37"/>
      <c r="U21" s="37"/>
      <c r="V21" s="37"/>
      <c r="W21" s="37"/>
      <c r="X21" s="37"/>
      <c r="Y21" s="38"/>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3" customFormat="1" ht="26" customHeight="1" thickBot="1">
      <c r="A22" s="51"/>
      <c r="B22" s="78" t="s">
        <v>39</v>
      </c>
      <c r="C22" s="66" t="s">
        <v>36</v>
      </c>
      <c r="D22" s="25">
        <v>0</v>
      </c>
      <c r="E22" s="60">
        <f>F21</f>
        <v>44502</v>
      </c>
      <c r="F22" s="60">
        <f>E22+8</f>
        <v>44510</v>
      </c>
      <c r="G22" s="17"/>
      <c r="H22" s="17"/>
      <c r="I22" s="37"/>
      <c r="J22" s="37"/>
      <c r="K22" s="37"/>
      <c r="L22" s="37"/>
      <c r="M22" s="37"/>
      <c r="N22" s="37"/>
      <c r="O22" s="37"/>
      <c r="P22" s="37"/>
      <c r="Q22" s="37"/>
      <c r="R22" s="37"/>
      <c r="S22" s="37"/>
      <c r="T22" s="37"/>
      <c r="U22" s="37"/>
      <c r="V22" s="37"/>
      <c r="W22" s="37"/>
      <c r="X22" s="37"/>
      <c r="Y22" s="38"/>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 customFormat="1" ht="16" thickBot="1">
      <c r="A23" s="51"/>
      <c r="B23" s="81" t="s">
        <v>40</v>
      </c>
      <c r="C23" s="66" t="s">
        <v>41</v>
      </c>
      <c r="D23" s="25"/>
      <c r="E23" s="60">
        <f>E19</f>
        <v>44492</v>
      </c>
      <c r="F23" s="60">
        <f>F19</f>
        <v>44510</v>
      </c>
      <c r="G23" s="17"/>
      <c r="H23" s="17"/>
      <c r="I23" s="37"/>
      <c r="J23" s="37"/>
      <c r="K23" s="37"/>
      <c r="L23" s="37"/>
      <c r="M23" s="37"/>
      <c r="N23" s="37"/>
      <c r="O23" s="37"/>
      <c r="P23" s="37"/>
      <c r="Q23" s="37"/>
      <c r="R23" s="37"/>
      <c r="S23" s="37"/>
      <c r="T23" s="37"/>
      <c r="U23" s="37"/>
      <c r="V23" s="37"/>
      <c r="W23" s="37"/>
      <c r="X23" s="37"/>
      <c r="Y23" s="38"/>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 customFormat="1" ht="16" thickBot="1">
      <c r="A24" s="51"/>
      <c r="B24" s="82" t="s">
        <v>42</v>
      </c>
      <c r="C24" s="66" t="s">
        <v>41</v>
      </c>
      <c r="D24" s="25"/>
      <c r="E24" s="60">
        <f>E23</f>
        <v>44492</v>
      </c>
      <c r="F24" s="60">
        <f>E21</f>
        <v>44497</v>
      </c>
      <c r="G24" s="17"/>
      <c r="H24" s="17"/>
      <c r="I24" s="37"/>
      <c r="J24" s="37"/>
      <c r="K24" s="37"/>
      <c r="L24" s="37"/>
      <c r="M24" s="37"/>
      <c r="N24" s="37"/>
      <c r="O24" s="37"/>
      <c r="P24" s="37"/>
      <c r="Q24" s="37"/>
      <c r="R24" s="37"/>
      <c r="S24" s="37"/>
      <c r="T24" s="37"/>
      <c r="U24" s="37"/>
      <c r="V24" s="37"/>
      <c r="W24" s="37"/>
      <c r="X24" s="37"/>
      <c r="Y24" s="38"/>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 customFormat="1" ht="16" thickBot="1">
      <c r="A25" s="51"/>
      <c r="B25" s="82" t="s">
        <v>43</v>
      </c>
      <c r="C25" s="66" t="s">
        <v>41</v>
      </c>
      <c r="D25" s="25"/>
      <c r="E25" s="60">
        <f>F24</f>
        <v>44497</v>
      </c>
      <c r="F25" s="60">
        <f>F23</f>
        <v>44510</v>
      </c>
      <c r="G25" s="17"/>
      <c r="H25" s="17"/>
      <c r="I25" s="37"/>
      <c r="J25" s="37"/>
      <c r="K25" s="37"/>
      <c r="L25" s="37"/>
      <c r="M25" s="37"/>
      <c r="N25" s="37"/>
      <c r="O25" s="37"/>
      <c r="P25" s="37"/>
      <c r="Q25" s="37"/>
      <c r="R25" s="37"/>
      <c r="S25" s="37"/>
      <c r="T25" s="37"/>
      <c r="U25" s="37"/>
      <c r="V25" s="37"/>
      <c r="W25" s="37"/>
      <c r="X25" s="37"/>
      <c r="Y25" s="38"/>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 customFormat="1" ht="16" thickBot="1">
      <c r="A26" s="51"/>
      <c r="B26" s="81" t="s">
        <v>44</v>
      </c>
      <c r="C26" s="66" t="s">
        <v>45</v>
      </c>
      <c r="D26" s="25"/>
      <c r="E26" s="60">
        <f>E19</f>
        <v>44492</v>
      </c>
      <c r="F26" s="60">
        <f>F19</f>
        <v>44510</v>
      </c>
      <c r="G26" s="17"/>
      <c r="H26" s="17"/>
      <c r="I26" s="37"/>
      <c r="J26" s="37"/>
      <c r="K26" s="37"/>
      <c r="L26" s="37"/>
      <c r="M26" s="37"/>
      <c r="N26" s="37"/>
      <c r="O26" s="37"/>
      <c r="P26" s="37"/>
      <c r="Q26" s="37"/>
      <c r="R26" s="37"/>
      <c r="S26" s="37"/>
      <c r="T26" s="37"/>
      <c r="U26" s="37"/>
      <c r="V26" s="37"/>
      <c r="W26" s="37"/>
      <c r="X26" s="37"/>
      <c r="Y26" s="38"/>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3" customFormat="1" ht="17" thickBot="1">
      <c r="A27" s="51"/>
      <c r="B27" s="78" t="s">
        <v>46</v>
      </c>
      <c r="C27" s="66" t="s">
        <v>45</v>
      </c>
      <c r="D27" s="25"/>
      <c r="E27" s="60">
        <f>E26</f>
        <v>44492</v>
      </c>
      <c r="F27" s="60">
        <f>F26</f>
        <v>44510</v>
      </c>
      <c r="G27" s="17"/>
      <c r="H27" s="17"/>
      <c r="I27" s="37"/>
      <c r="J27" s="37"/>
      <c r="K27" s="37"/>
      <c r="L27" s="37"/>
      <c r="M27" s="37"/>
      <c r="N27" s="37"/>
      <c r="O27" s="37"/>
      <c r="P27" s="37"/>
      <c r="Q27" s="37"/>
      <c r="R27" s="37"/>
      <c r="S27" s="37"/>
      <c r="T27" s="37"/>
      <c r="U27" s="37"/>
      <c r="V27" s="37"/>
      <c r="W27" s="37"/>
      <c r="X27" s="37"/>
      <c r="Y27" s="38"/>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3" customFormat="1" ht="16" thickBot="1">
      <c r="A28" s="51"/>
      <c r="B28" s="82" t="s">
        <v>47</v>
      </c>
      <c r="C28" s="66" t="s">
        <v>24</v>
      </c>
      <c r="D28" s="25"/>
      <c r="E28" s="60">
        <v>44510</v>
      </c>
      <c r="F28" s="60">
        <v>44515</v>
      </c>
      <c r="G28" s="17"/>
      <c r="H28" s="17"/>
      <c r="I28" s="37"/>
      <c r="J28" s="37"/>
      <c r="K28" s="37"/>
      <c r="L28" s="37"/>
      <c r="M28" s="37"/>
      <c r="N28" s="37"/>
      <c r="O28" s="37"/>
      <c r="P28" s="37"/>
      <c r="Q28" s="37"/>
      <c r="R28" s="37"/>
      <c r="S28" s="37"/>
      <c r="T28" s="37"/>
      <c r="U28" s="37"/>
      <c r="V28" s="37"/>
      <c r="W28" s="37"/>
      <c r="X28" s="37"/>
      <c r="Y28" s="38"/>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s="3" customFormat="1" ht="16" thickBot="1">
      <c r="A29" s="51"/>
      <c r="B29" s="81" t="s">
        <v>88</v>
      </c>
      <c r="C29" s="83" t="s">
        <v>91</v>
      </c>
      <c r="D29" s="25"/>
      <c r="E29" s="84">
        <v>44510</v>
      </c>
      <c r="F29" s="84">
        <v>44523</v>
      </c>
      <c r="G29" s="17"/>
      <c r="H29" s="17"/>
      <c r="I29" s="37"/>
      <c r="J29" s="37"/>
      <c r="K29" s="37"/>
      <c r="L29" s="37"/>
      <c r="M29" s="37"/>
      <c r="N29" s="37"/>
      <c r="O29" s="37"/>
      <c r="P29" s="37"/>
      <c r="Q29" s="37"/>
      <c r="R29" s="37"/>
      <c r="S29" s="37"/>
      <c r="T29" s="37"/>
      <c r="U29" s="37"/>
      <c r="V29" s="37"/>
      <c r="W29" s="37"/>
      <c r="X29" s="37"/>
      <c r="Y29" s="38"/>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3" customFormat="1" ht="17" thickBot="1">
      <c r="A30" s="51"/>
      <c r="B30" s="79" t="s">
        <v>89</v>
      </c>
      <c r="C30" s="83" t="s">
        <v>91</v>
      </c>
      <c r="D30" s="25"/>
      <c r="E30" s="84">
        <f>E29</f>
        <v>44510</v>
      </c>
      <c r="F30" s="84">
        <f>F29</f>
        <v>44523</v>
      </c>
      <c r="G30" s="17"/>
      <c r="H30" s="17"/>
      <c r="I30" s="37"/>
      <c r="J30" s="37"/>
      <c r="K30" s="37"/>
      <c r="L30" s="37"/>
      <c r="M30" s="37"/>
      <c r="N30" s="37"/>
      <c r="O30" s="37"/>
      <c r="P30" s="37"/>
      <c r="Q30" s="37"/>
      <c r="R30" s="37"/>
      <c r="S30" s="37"/>
      <c r="T30" s="37"/>
      <c r="U30" s="37"/>
      <c r="V30" s="37"/>
      <c r="W30" s="37"/>
      <c r="X30" s="37"/>
      <c r="Y30" s="38"/>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3" customFormat="1" ht="16" thickBot="1">
      <c r="A31" s="51"/>
      <c r="B31" s="82" t="s">
        <v>90</v>
      </c>
      <c r="C31" s="83" t="s">
        <v>91</v>
      </c>
      <c r="D31" s="25"/>
      <c r="E31" s="84">
        <v>44510</v>
      </c>
      <c r="F31" s="84">
        <v>44515</v>
      </c>
      <c r="G31" s="17"/>
      <c r="H31" s="17"/>
      <c r="I31" s="37"/>
      <c r="J31" s="37"/>
      <c r="K31" s="37"/>
      <c r="L31" s="37"/>
      <c r="M31" s="37"/>
      <c r="N31" s="37"/>
      <c r="O31" s="37"/>
      <c r="P31" s="37"/>
      <c r="Q31" s="37"/>
      <c r="R31" s="37"/>
      <c r="S31" s="37"/>
      <c r="T31" s="37"/>
      <c r="U31" s="37"/>
      <c r="V31" s="37"/>
      <c r="W31" s="37"/>
      <c r="X31" s="37"/>
      <c r="Y31" s="38"/>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row>
    <row r="32" spans="1:64" s="3" customFormat="1" ht="17" thickBot="1">
      <c r="A32" s="51"/>
      <c r="B32" s="77" t="s">
        <v>48</v>
      </c>
      <c r="C32" s="66"/>
      <c r="D32" s="25"/>
      <c r="E32" s="60">
        <f>F28</f>
        <v>44515</v>
      </c>
      <c r="F32" s="60">
        <f>F35</f>
        <v>44523</v>
      </c>
      <c r="G32" s="17"/>
      <c r="H32" s="17"/>
      <c r="I32" s="37"/>
      <c r="J32" s="37"/>
      <c r="K32" s="37"/>
      <c r="L32" s="37"/>
      <c r="M32" s="37"/>
      <c r="N32" s="37"/>
      <c r="O32" s="37"/>
      <c r="P32" s="37"/>
      <c r="Q32" s="37"/>
      <c r="R32" s="37"/>
      <c r="S32" s="37"/>
      <c r="T32" s="37"/>
      <c r="U32" s="37"/>
      <c r="V32" s="37"/>
      <c r="W32" s="37"/>
      <c r="X32" s="37"/>
      <c r="Y32" s="38"/>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row>
    <row r="33" spans="1:64" s="3" customFormat="1" ht="17" thickBot="1">
      <c r="A33" s="51"/>
      <c r="B33" s="79" t="s">
        <v>49</v>
      </c>
      <c r="C33" s="66" t="s">
        <v>24</v>
      </c>
      <c r="D33" s="25"/>
      <c r="E33" s="60">
        <f>E32</f>
        <v>44515</v>
      </c>
      <c r="F33" s="60">
        <f>E33+2</f>
        <v>44517</v>
      </c>
      <c r="G33" s="17"/>
      <c r="H33" s="17"/>
      <c r="I33" s="37"/>
      <c r="J33" s="37"/>
      <c r="K33" s="37"/>
      <c r="L33" s="37"/>
      <c r="M33" s="37"/>
      <c r="N33" s="37"/>
      <c r="O33" s="37"/>
      <c r="P33" s="37"/>
      <c r="Q33" s="37"/>
      <c r="R33" s="37"/>
      <c r="S33" s="37"/>
      <c r="T33" s="37"/>
      <c r="U33" s="37"/>
      <c r="V33" s="37"/>
      <c r="W33" s="37"/>
      <c r="X33" s="37"/>
      <c r="Y33" s="38"/>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3" customFormat="1" ht="17" thickBot="1">
      <c r="A34" s="51"/>
      <c r="B34" s="79" t="s">
        <v>50</v>
      </c>
      <c r="C34" s="66" t="s">
        <v>24</v>
      </c>
      <c r="D34" s="25"/>
      <c r="E34" s="60">
        <f>E32</f>
        <v>44515</v>
      </c>
      <c r="F34" s="60">
        <f>E34+2</f>
        <v>44517</v>
      </c>
      <c r="G34" s="17"/>
      <c r="H34" s="17"/>
      <c r="I34" s="37"/>
      <c r="J34" s="37"/>
      <c r="K34" s="37"/>
      <c r="L34" s="37"/>
      <c r="M34" s="37"/>
      <c r="N34" s="37"/>
      <c r="O34" s="37"/>
      <c r="P34" s="37"/>
      <c r="Q34" s="37"/>
      <c r="R34" s="37"/>
      <c r="S34" s="37"/>
      <c r="T34" s="37"/>
      <c r="U34" s="37"/>
      <c r="V34" s="37"/>
      <c r="W34" s="37"/>
      <c r="X34" s="37"/>
      <c r="Y34" s="38"/>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3" customFormat="1" ht="17" thickBot="1">
      <c r="A35" s="51"/>
      <c r="B35" s="77" t="s">
        <v>51</v>
      </c>
      <c r="C35" s="66" t="s">
        <v>24</v>
      </c>
      <c r="D35" s="25"/>
      <c r="E35" s="60">
        <f>F33+1</f>
        <v>44518</v>
      </c>
      <c r="F35" s="60">
        <f>E35+5</f>
        <v>44523</v>
      </c>
      <c r="G35" s="17"/>
      <c r="H35" s="17"/>
      <c r="I35" s="37"/>
      <c r="J35" s="37"/>
      <c r="K35" s="37"/>
      <c r="L35" s="37"/>
      <c r="M35" s="37"/>
      <c r="N35" s="37"/>
      <c r="O35" s="37"/>
      <c r="P35" s="37"/>
      <c r="Q35" s="37"/>
      <c r="R35" s="37"/>
      <c r="S35" s="37"/>
      <c r="T35" s="37"/>
      <c r="U35" s="37"/>
      <c r="V35" s="37"/>
      <c r="W35" s="37"/>
      <c r="X35" s="37"/>
      <c r="Y35" s="38"/>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row>
    <row r="36" spans="1:64" s="3" customFormat="1" ht="17" thickBot="1">
      <c r="A36" s="51"/>
      <c r="B36" s="77" t="s">
        <v>52</v>
      </c>
      <c r="C36" s="74"/>
      <c r="D36" s="25">
        <v>0.2</v>
      </c>
      <c r="E36" s="60">
        <f>E32</f>
        <v>44515</v>
      </c>
      <c r="F36" s="60">
        <f>F35</f>
        <v>44523</v>
      </c>
      <c r="G36" s="17"/>
      <c r="H36" s="17"/>
      <c r="I36" s="37"/>
      <c r="J36" s="37"/>
      <c r="K36" s="37"/>
      <c r="L36" s="37"/>
      <c r="M36" s="37"/>
      <c r="N36" s="37"/>
      <c r="O36" s="37"/>
      <c r="P36" s="37"/>
      <c r="Q36" s="37"/>
      <c r="R36" s="37"/>
      <c r="S36" s="37"/>
      <c r="T36" s="37"/>
      <c r="U36" s="37"/>
      <c r="V36" s="37"/>
      <c r="W36" s="37"/>
      <c r="X36" s="37"/>
      <c r="Y36" s="38"/>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row>
    <row r="37" spans="1:64" s="3" customFormat="1" ht="30" customHeight="1" thickBot="1">
      <c r="A37" s="51"/>
      <c r="B37" s="78" t="s">
        <v>53</v>
      </c>
      <c r="C37" s="74" t="s">
        <v>24</v>
      </c>
      <c r="D37" s="25">
        <v>0.2</v>
      </c>
      <c r="E37" s="60">
        <f>E36</f>
        <v>44515</v>
      </c>
      <c r="F37" s="60">
        <f>F36</f>
        <v>44523</v>
      </c>
      <c r="G37" s="17"/>
      <c r="H37" s="17">
        <f t="shared" si="6"/>
        <v>9</v>
      </c>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row>
    <row r="38" spans="1:64" s="3" customFormat="1" ht="16" thickBot="1">
      <c r="A38" s="51" t="s">
        <v>54</v>
      </c>
      <c r="B38" s="26" t="s">
        <v>55</v>
      </c>
      <c r="C38" s="67"/>
      <c r="D38" s="27"/>
      <c r="E38" s="28">
        <v>44523</v>
      </c>
      <c r="F38" s="29">
        <v>44540</v>
      </c>
      <c r="G38" s="17"/>
      <c r="H38" s="17">
        <f t="shared" si="6"/>
        <v>18</v>
      </c>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row>
    <row r="39" spans="1:64" s="3" customFormat="1" ht="16" thickBot="1">
      <c r="A39" s="51"/>
      <c r="B39" s="73" t="s">
        <v>56</v>
      </c>
      <c r="C39" s="68"/>
      <c r="D39" s="30"/>
      <c r="E39" s="61">
        <f>E38</f>
        <v>44523</v>
      </c>
      <c r="F39" s="61">
        <f>E39+4</f>
        <v>44527</v>
      </c>
      <c r="G39" s="17"/>
      <c r="H39" s="17">
        <f t="shared" si="6"/>
        <v>5</v>
      </c>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row>
    <row r="40" spans="1:64" s="3" customFormat="1" ht="16" thickBot="1">
      <c r="A40" s="51"/>
      <c r="B40" s="70" t="s">
        <v>57</v>
      </c>
      <c r="C40" s="68" t="s">
        <v>24</v>
      </c>
      <c r="D40" s="30"/>
      <c r="E40" s="61">
        <f>E39</f>
        <v>44523</v>
      </c>
      <c r="F40" s="61">
        <f>F39</f>
        <v>44527</v>
      </c>
      <c r="G40" s="17"/>
      <c r="H40" s="1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row>
    <row r="41" spans="1:64" s="3" customFormat="1" ht="16" thickBot="1">
      <c r="A41" s="51"/>
      <c r="B41" s="73" t="s">
        <v>58</v>
      </c>
      <c r="C41" s="68"/>
      <c r="D41" s="30"/>
      <c r="E41" s="61">
        <f>F40</f>
        <v>44527</v>
      </c>
      <c r="F41" s="61">
        <f>E41+3</f>
        <v>44530</v>
      </c>
      <c r="G41" s="17"/>
      <c r="H41" s="1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s="3" customFormat="1" ht="16" thickBot="1">
      <c r="A42" s="51"/>
      <c r="B42" s="70" t="s">
        <v>59</v>
      </c>
      <c r="C42" s="68" t="s">
        <v>24</v>
      </c>
      <c r="D42" s="30"/>
      <c r="E42" s="61">
        <f>F41</f>
        <v>44530</v>
      </c>
      <c r="F42" s="61">
        <f>E42+1</f>
        <v>44531</v>
      </c>
      <c r="G42" s="17"/>
      <c r="H42" s="1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row>
    <row r="43" spans="1:64" s="3" customFormat="1" ht="16" thickBot="1">
      <c r="A43" s="51"/>
      <c r="B43" s="70" t="s">
        <v>60</v>
      </c>
      <c r="C43" s="68" t="s">
        <v>24</v>
      </c>
      <c r="D43" s="30"/>
      <c r="E43" s="61">
        <f>E42</f>
        <v>44530</v>
      </c>
      <c r="F43" s="61">
        <f>E43+10</f>
        <v>44540</v>
      </c>
      <c r="G43" s="17"/>
      <c r="H43" s="1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row>
    <row r="44" spans="1:64" s="3" customFormat="1" ht="16" thickBot="1">
      <c r="A44" s="51"/>
      <c r="B44" s="73" t="s">
        <v>61</v>
      </c>
      <c r="C44" s="68"/>
      <c r="D44" s="30"/>
      <c r="E44" s="61">
        <f>E43</f>
        <v>44530</v>
      </c>
      <c r="F44" s="61">
        <f>E43</f>
        <v>44530</v>
      </c>
      <c r="G44" s="17"/>
      <c r="H44" s="1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row>
    <row r="45" spans="1:64" s="3" customFormat="1" ht="16" thickBot="1">
      <c r="A45" s="51"/>
      <c r="B45" s="70" t="s">
        <v>62</v>
      </c>
      <c r="C45" s="68" t="s">
        <v>24</v>
      </c>
      <c r="D45" s="30"/>
      <c r="E45" s="61">
        <f>E44</f>
        <v>44530</v>
      </c>
      <c r="F45" s="61">
        <f>E45+4</f>
        <v>44534</v>
      </c>
      <c r="G45" s="17"/>
      <c r="H45" s="17">
        <f t="shared" si="6"/>
        <v>5</v>
      </c>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row>
    <row r="46" spans="1:64" s="3" customFormat="1" ht="16" thickBot="1">
      <c r="A46" s="51"/>
      <c r="B46" s="70" t="s">
        <v>63</v>
      </c>
      <c r="C46" s="68" t="s">
        <v>24</v>
      </c>
      <c r="D46" s="30"/>
      <c r="E46" s="61">
        <f>E45</f>
        <v>44530</v>
      </c>
      <c r="F46" s="61">
        <f>F38</f>
        <v>44540</v>
      </c>
      <c r="G46" s="17"/>
      <c r="H46" s="17">
        <f t="shared" si="6"/>
        <v>11</v>
      </c>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row>
    <row r="47" spans="1:64" s="3" customFormat="1" ht="30" customHeight="1" thickBot="1">
      <c r="A47" s="51" t="s">
        <v>64</v>
      </c>
      <c r="B47" s="71"/>
      <c r="C47" s="69"/>
      <c r="D47" s="16"/>
      <c r="E47" s="62"/>
      <c r="F47" s="62"/>
      <c r="G47" s="17"/>
      <c r="H47" s="17" t="str">
        <f t="shared" si="6"/>
        <v/>
      </c>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row>
    <row r="48" spans="1:64" s="3" customFormat="1" ht="30" customHeight="1" thickBot="1">
      <c r="A48" s="52" t="s">
        <v>65</v>
      </c>
      <c r="B48" s="31" t="s">
        <v>66</v>
      </c>
      <c r="C48" s="32"/>
      <c r="D48" s="33"/>
      <c r="E48" s="34"/>
      <c r="F48" s="35"/>
      <c r="G48" s="36"/>
      <c r="H48" s="36" t="str">
        <f t="shared" si="6"/>
        <v/>
      </c>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row>
    <row r="49" spans="3:7" ht="30" customHeight="1">
      <c r="G49" s="6"/>
    </row>
    <row r="50" spans="3:7" ht="30" customHeight="1">
      <c r="C50" s="14"/>
      <c r="F50" s="53"/>
    </row>
    <row r="51" spans="3:7" ht="30" customHeight="1">
      <c r="C51"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7 D32:D48">
    <cfRule type="dataBar" priority="26">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I32:BL48">
    <cfRule type="expression" dxfId="11" priority="45">
      <formula>AND(TODAY()&gt;=I$5,TODAY()&lt;J$5)</formula>
    </cfRule>
  </conditionalFormatting>
  <conditionalFormatting sqref="I7:BL27 I32:BL48">
    <cfRule type="expression" dxfId="10" priority="39">
      <formula>AND(task_start&lt;=I$5,ROUNDDOWN((task_end-task_start+1)*task_progress,0)+task_start-1&gt;=I$5)</formula>
    </cfRule>
    <cfRule type="expression" dxfId="9" priority="40" stopIfTrue="1">
      <formula>AND(task_end&gt;=I$5,task_start&lt;J$5)</formula>
    </cfRule>
  </conditionalFormatting>
  <conditionalFormatting sqref="D28">
    <cfRule type="dataBar" priority="9">
      <dataBar>
        <cfvo type="num" val="0"/>
        <cfvo type="num" val="1"/>
        <color theme="0" tint="-0.249977111117893"/>
      </dataBar>
      <extLst>
        <ext xmlns:x14="http://schemas.microsoft.com/office/spreadsheetml/2009/9/main" uri="{B025F937-C7B1-47D3-B67F-A62EFF666E3E}">
          <x14:id>{C198C83F-A304-C94A-BE29-EBBBA5063A2B}</x14:id>
        </ext>
      </extLst>
    </cfRule>
  </conditionalFormatting>
  <conditionalFormatting sqref="I28:BL28">
    <cfRule type="expression" dxfId="8" priority="12">
      <formula>AND(TODAY()&gt;=I$5,TODAY()&lt;J$5)</formula>
    </cfRule>
  </conditionalFormatting>
  <conditionalFormatting sqref="I28:BL28">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D29:D30">
    <cfRule type="dataBar" priority="5">
      <dataBar>
        <cfvo type="num" val="0"/>
        <cfvo type="num" val="1"/>
        <color theme="0" tint="-0.249977111117893"/>
      </dataBar>
      <extLst>
        <ext xmlns:x14="http://schemas.microsoft.com/office/spreadsheetml/2009/9/main" uri="{B025F937-C7B1-47D3-B67F-A62EFF666E3E}">
          <x14:id>{FB0CECB6-39F0-4925-B351-A6D3B4E4C0E3}</x14:id>
        </ext>
      </extLst>
    </cfRule>
  </conditionalFormatting>
  <conditionalFormatting sqref="I29:BL30">
    <cfRule type="expression" dxfId="5" priority="8">
      <formula>AND(TODAY()&gt;=I$5,TODAY()&lt;J$5)</formula>
    </cfRule>
  </conditionalFormatting>
  <conditionalFormatting sqref="I29:BL30">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31">
    <cfRule type="dataBar" priority="1">
      <dataBar>
        <cfvo type="num" val="0"/>
        <cfvo type="num" val="1"/>
        <color theme="0" tint="-0.249977111117893"/>
      </dataBar>
      <extLst>
        <ext xmlns:x14="http://schemas.microsoft.com/office/spreadsheetml/2009/9/main" uri="{B025F937-C7B1-47D3-B67F-A62EFF666E3E}">
          <x14:id>{F207DA12-65F9-4D07-8813-5B83254F0714}</x14:id>
        </ext>
      </extLst>
    </cfRule>
  </conditionalFormatting>
  <conditionalFormatting sqref="I31:BL31">
    <cfRule type="expression" dxfId="2" priority="4">
      <formula>AND(TODAY()&gt;=I$5,TODAY()&lt;J$5)</formula>
    </cfRule>
  </conditionalFormatting>
  <conditionalFormatting sqref="I31:BL31">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 D32:D48</xm:sqref>
        </x14:conditionalFormatting>
        <x14:conditionalFormatting xmlns:xm="http://schemas.microsoft.com/office/excel/2006/main">
          <x14:cfRule type="dataBar" id="{C198C83F-A304-C94A-BE29-EBBBA5063A2B}">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FB0CECB6-39F0-4925-B351-A6D3B4E4C0E3}">
            <x14:dataBar minLength="0" maxLength="100" gradient="0">
              <x14:cfvo type="num">
                <xm:f>0</xm:f>
              </x14:cfvo>
              <x14:cfvo type="num">
                <xm:f>1</xm:f>
              </x14:cfvo>
              <x14:negativeFillColor rgb="FFFF0000"/>
              <x14:axisColor rgb="FF000000"/>
            </x14:dataBar>
          </x14:cfRule>
          <xm:sqref>D29:D30</xm:sqref>
        </x14:conditionalFormatting>
        <x14:conditionalFormatting xmlns:xm="http://schemas.microsoft.com/office/excel/2006/main">
          <x14:cfRule type="dataBar" id="{F207DA12-65F9-4D07-8813-5B83254F0714}">
            <x14:dataBar minLength="0" maxLength="100" gradient="0">
              <x14:cfvo type="num">
                <xm:f>0</xm:f>
              </x14:cfvo>
              <x14:cfvo type="num">
                <xm:f>1</xm:f>
              </x14:cfvo>
              <x14:negativeFillColor rgb="FFFF0000"/>
              <x14:axisColor rgb="FF000000"/>
            </x14:dataBar>
          </x14:cfRule>
          <xm:sqref>D31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B6600-161D-E244-A6CF-5B9622B78FF9}">
  <dimension ref="A2:E8"/>
  <sheetViews>
    <sheetView tabSelected="1" zoomScale="200" workbookViewId="0">
      <selection activeCell="C6" sqref="C6"/>
    </sheetView>
  </sheetViews>
  <sheetFormatPr baseColWidth="10" defaultColWidth="11.5" defaultRowHeight="15"/>
  <cols>
    <col min="1" max="1" width="15.83203125" bestFit="1" customWidth="1"/>
    <col min="2" max="2" width="14.5" bestFit="1" customWidth="1"/>
    <col min="4" max="4" width="15.83203125" bestFit="1" customWidth="1"/>
  </cols>
  <sheetData>
    <row r="2" spans="1:5">
      <c r="A2" s="80" t="s">
        <v>67</v>
      </c>
      <c r="B2" s="80" t="s">
        <v>68</v>
      </c>
      <c r="D2" s="80" t="s">
        <v>92</v>
      </c>
    </row>
    <row r="3" spans="1:5">
      <c r="A3" t="s">
        <v>4</v>
      </c>
      <c r="B3" t="s">
        <v>99</v>
      </c>
    </row>
    <row r="4" spans="1:5">
      <c r="D4" t="s">
        <v>20</v>
      </c>
      <c r="E4" t="s">
        <v>93</v>
      </c>
    </row>
    <row r="5" spans="1:5">
      <c r="A5" t="s">
        <v>69</v>
      </c>
      <c r="B5" t="s">
        <v>70</v>
      </c>
      <c r="D5" t="s">
        <v>94</v>
      </c>
      <c r="E5" t="s">
        <v>95</v>
      </c>
    </row>
    <row r="6" spans="1:5">
      <c r="A6" t="s">
        <v>71</v>
      </c>
      <c r="B6" t="s">
        <v>72</v>
      </c>
      <c r="D6" t="s">
        <v>96</v>
      </c>
      <c r="E6" t="s">
        <v>97</v>
      </c>
    </row>
    <row r="7" spans="1:5">
      <c r="A7" t="s">
        <v>73</v>
      </c>
      <c r="B7" t="s">
        <v>70</v>
      </c>
      <c r="D7" t="s">
        <v>98</v>
      </c>
      <c r="E7" s="85">
        <v>44540</v>
      </c>
    </row>
    <row r="8" spans="1:5">
      <c r="A8" t="s">
        <v>74</v>
      </c>
      <c r="B8" t="s">
        <v>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baseColWidth="10" defaultColWidth="9.1640625" defaultRowHeight="14"/>
  <cols>
    <col min="1" max="1" width="87.1640625" style="41" customWidth="1"/>
    <col min="2" max="16384" width="9.1640625" style="2"/>
  </cols>
  <sheetData>
    <row r="1" spans="1:2" ht="46.5" customHeight="1"/>
    <row r="2" spans="1:2" s="43" customFormat="1" ht="16">
      <c r="A2" s="42" t="s">
        <v>2</v>
      </c>
      <c r="B2" s="42"/>
    </row>
    <row r="3" spans="1:2" s="47" customFormat="1" ht="27" customHeight="1">
      <c r="A3" s="48" t="s">
        <v>5</v>
      </c>
      <c r="B3" s="48"/>
    </row>
    <row r="4" spans="1:2" s="44" customFormat="1" ht="26">
      <c r="A4" s="45" t="s">
        <v>75</v>
      </c>
    </row>
    <row r="5" spans="1:2" ht="74" customHeight="1">
      <c r="A5" s="46" t="s">
        <v>76</v>
      </c>
    </row>
    <row r="6" spans="1:2" ht="26.25" customHeight="1">
      <c r="A6" s="45" t="s">
        <v>77</v>
      </c>
    </row>
    <row r="7" spans="1:2" s="41" customFormat="1" ht="205" customHeight="1">
      <c r="A7" s="50" t="s">
        <v>78</v>
      </c>
    </row>
    <row r="8" spans="1:2" s="44" customFormat="1" ht="26">
      <c r="A8" s="45" t="s">
        <v>79</v>
      </c>
    </row>
    <row r="9" spans="1:2" ht="48">
      <c r="A9" s="46" t="s">
        <v>80</v>
      </c>
    </row>
    <row r="10" spans="1:2" s="41" customFormat="1" ht="28" customHeight="1">
      <c r="A10" s="49" t="s">
        <v>81</v>
      </c>
    </row>
    <row r="11" spans="1:2" s="44" customFormat="1" ht="26">
      <c r="A11" s="45" t="s">
        <v>82</v>
      </c>
    </row>
    <row r="12" spans="1:2" ht="32">
      <c r="A12" s="46" t="s">
        <v>83</v>
      </c>
    </row>
    <row r="13" spans="1:2" s="41" customFormat="1" ht="28" customHeight="1">
      <c r="A13" s="49" t="s">
        <v>84</v>
      </c>
    </row>
    <row r="14" spans="1:2" s="44" customFormat="1" ht="26">
      <c r="A14" s="45" t="s">
        <v>85</v>
      </c>
    </row>
    <row r="15" spans="1:2" ht="75" customHeight="1">
      <c r="A15" s="46" t="s">
        <v>86</v>
      </c>
    </row>
    <row r="16" spans="1:2" ht="64">
      <c r="A16" s="46" t="s">
        <v>87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Macro1</vt:lpstr>
      <vt:lpstr>GanttChart</vt:lpstr>
      <vt:lpstr>Timeline</vt:lpstr>
      <vt:lpstr>About</vt:lpstr>
      <vt:lpstr>Display_Week</vt:lpstr>
      <vt:lpstr>GanttChart!Print_Titles</vt:lpstr>
      <vt:lpstr>Project_Start</vt:lpstr>
      <vt:lpstr>GanttChart!task_end</vt:lpstr>
      <vt:lpstr>GanttChart!task_progress</vt:lpstr>
      <vt:lpstr>GanttChart!task_start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2021-10-21T15:33:29Z</dcterms:modified>
  <cp:category/>
  <cp:contentStatus/>
</cp:coreProperties>
</file>