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Corestress\"/>
    </mc:Choice>
  </mc:AlternateContent>
  <xr:revisionPtr revIDLastSave="0" documentId="13_ncr:1_{B0B3F121-99A9-40F6-BA5F-BE0B07D7B58A}" xr6:coauthVersionLast="47" xr6:coauthVersionMax="47" xr10:uidLastSave="{00000000-0000-0000-0000-000000000000}"/>
  <bookViews>
    <workbookView xWindow="-120" yWindow="-120" windowWidth="29040" windowHeight="15720" xr2:uid="{B5FB1635-BEDD-4A00-B077-B3AF78DFC213}"/>
  </bookViews>
  <sheets>
    <sheet name="Sheet1" sheetId="1" r:id="rId1"/>
    <sheet name="Analyst" sheetId="2" r:id="rId2"/>
  </sheets>
  <definedNames>
    <definedName name="_xlnm._FilterDatabase" localSheetId="0" hidden="1">Sheet1!$E$1:$E$1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 s="1"/>
  <c r="H7" i="1"/>
  <c r="I7" i="1" s="1"/>
  <c r="H8" i="1"/>
  <c r="I8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1" i="1"/>
  <c r="I11" i="1" s="1"/>
  <c r="H3" i="1"/>
  <c r="I3" i="1" s="1"/>
  <c r="H9" i="1"/>
  <c r="I9" i="1" s="1"/>
  <c r="H2" i="1"/>
  <c r="I2" i="1" s="1"/>
  <c r="E13" i="2"/>
  <c r="E14" i="2" s="1"/>
  <c r="L3" i="2"/>
  <c r="E6" i="2"/>
  <c r="E7" i="2" s="1"/>
  <c r="J50" i="2" l="1"/>
  <c r="J51" i="2" s="1"/>
  <c r="J53" i="2" l="1"/>
  <c r="J55" i="2" s="1"/>
  <c r="J46" i="2"/>
  <c r="J47" i="2" s="1"/>
  <c r="J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G7" authorId="0" shapeId="0" xr:uid="{CED9686F-8CB6-4CE4-9B1D-ACA5FBD85A27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Original</t>
        </r>
      </text>
    </comment>
    <comment ref="H7" authorId="0" shapeId="0" xr:uid="{B08C303D-CC65-4B21-B596-AA0F86948EE3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Sblm Import</t>
        </r>
      </text>
    </comment>
    <comment ref="I7" authorId="0" shapeId="0" xr:uid="{366DEBAA-5A18-4F70-A190-4829BD1D8BE3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setelah import
</t>
        </r>
      </text>
    </comment>
  </commentList>
</comments>
</file>

<file path=xl/sharedStrings.xml><?xml version="1.0" encoding="utf-8"?>
<sst xmlns="http://schemas.openxmlformats.org/spreadsheetml/2006/main" count="87" uniqueCount="54">
  <si>
    <t>No. Pelanggan</t>
  </si>
  <si>
    <t>Nama Pelanggan</t>
  </si>
  <si>
    <t>No. Faktur</t>
  </si>
  <si>
    <t>Tgl. Faktur</t>
  </si>
  <si>
    <t>Nama Barang</t>
  </si>
  <si>
    <t>Qty</t>
  </si>
  <si>
    <t>P-GB-RAJ-GRE-WEB</t>
  </si>
  <si>
    <t>Rajalu Gresik</t>
  </si>
  <si>
    <t>CV2503124</t>
  </si>
  <si>
    <t>Bagong D 5</t>
  </si>
  <si>
    <t>Knee DV 5 Jaya @ 22</t>
  </si>
  <si>
    <t>Ellon Putih AW 3/4</t>
  </si>
  <si>
    <t>Knee DV 3 Jaya @ 80</t>
  </si>
  <si>
    <t>Tee DV 3 Jaya @ 60</t>
  </si>
  <si>
    <t>P-GB-CV-RIZ-SID-WEB</t>
  </si>
  <si>
    <t>CV. Rizky Jaya</t>
  </si>
  <si>
    <t>CV2503045</t>
  </si>
  <si>
    <t>CV2503126</t>
  </si>
  <si>
    <t>Ellon Putih D 3</t>
  </si>
  <si>
    <t>P-RB-MAR-SUR-WEB</t>
  </si>
  <si>
    <t>Martono Karya</t>
  </si>
  <si>
    <t>CV2503135</t>
  </si>
  <si>
    <t>SUM AWAL</t>
  </si>
  <si>
    <t>DPP</t>
  </si>
  <si>
    <t>PPN</t>
  </si>
  <si>
    <t>Harga DPP</t>
  </si>
  <si>
    <t>Baris</t>
  </si>
  <si>
    <t>Sudah Pernah Dibuat</t>
  </si>
  <si>
    <t>Total Awal</t>
  </si>
  <si>
    <t>Sudah Dibuat</t>
  </si>
  <si>
    <t>Total Akhir</t>
  </si>
  <si>
    <t>Penyeusian sudah pernah dibuat</t>
  </si>
  <si>
    <t>Total DPP Maret 2024 Bagong Jaya</t>
  </si>
  <si>
    <t>Total SUM</t>
  </si>
  <si>
    <t>Mizu D 4</t>
  </si>
  <si>
    <t>PT. Mitra Usaha Konstruksi Sidoarjo</t>
  </si>
  <si>
    <t>INV2505317</t>
  </si>
  <si>
    <t>Mizu D 3</t>
  </si>
  <si>
    <t>PT. Purnama Indo Investama Sidoarjo</t>
  </si>
  <si>
    <t>INV2506009</t>
  </si>
  <si>
    <t>Tee AW 1 1/2 x 3/4 SCG (Pcs)</t>
  </si>
  <si>
    <t>INV2506006</t>
  </si>
  <si>
    <t>Mizu AW 1</t>
  </si>
  <si>
    <t>Knee TS 3/4 Jaya (pcs)</t>
  </si>
  <si>
    <t>Socket TS 1 x 3/4 Jaya (pcs)</t>
  </si>
  <si>
    <t>Tee TS 3/4 Jaya (pcs)</t>
  </si>
  <si>
    <t>Reducing TY Tee DV 3 x 2 SCG (Pcs)</t>
  </si>
  <si>
    <t>CV. Karta Mulia Abadi Surabaya</t>
  </si>
  <si>
    <t>INV2505380</t>
  </si>
  <si>
    <t>Knee DV 3 Jaya (pcs)</t>
  </si>
  <si>
    <t>Knee DV 4 Jaya (pcs)</t>
  </si>
  <si>
    <t>P-HY-MIT-SID</t>
  </si>
  <si>
    <t>P-HY-CV-KAR-SUR</t>
  </si>
  <si>
    <t>P-HY-PT-PUR-SID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</si>
</sst>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 mmm\ yyyy"/>
  </numFmts>
  <fonts count="7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0" fontId="4" fillId="0" borderId="1" xfId="0" applyFont="1" applyBorder="1"/>
    <xf numFmtId="0" fontId="0" fillId="0" borderId="1" xfId="0" applyBorder="1"/>
    <xf numFmtId="166" fontId="4" fillId="0" borderId="1" xfId="0" applyNumberFormat="1" applyFont="1" applyBorder="1"/>
    <xf numFmtId="165" fontId="0" fillId="0" borderId="1" xfId="1" applyNumberFormat="1" applyFont="1" applyBorder="1"/>
    <xf numFmtId="165" fontId="4" fillId="0" borderId="1" xfId="1" applyNumberFormat="1" applyFont="1" applyBorder="1"/>
    <xf numFmtId="43" fontId="0" fillId="0" borderId="1" xfId="0" applyNumberFormat="1" applyBorder="1"/>
    <xf numFmtId="165" fontId="0" fillId="0" borderId="0" xfId="1" applyNumberFormat="1" applyFont="1"/>
    <xf numFmtId="165" fontId="0" fillId="0" borderId="0" xfId="0" applyNumberFormat="1"/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4" borderId="0" xfId="1" applyNumberFormat="1" applyFont="1" applyFill="1"/>
    <xf numFmtId="0" fontId="0" fillId="5" borderId="0" xfId="0" applyFill="1"/>
    <xf numFmtId="164" fontId="0" fillId="5" borderId="0" xfId="0" applyNumberFormat="1" applyFill="1"/>
    <xf numFmtId="165" fontId="0" fillId="6" borderId="0" xfId="0" applyNumberFormat="1" applyFill="1"/>
    <xf numFmtId="0" fontId="0" fillId="2" borderId="4" xfId="0" applyFill="1" applyBorder="1"/>
    <xf numFmtId="0" fontId="0" fillId="2" borderId="5" xfId="0" applyFill="1" applyBorder="1"/>
    <xf numFmtId="165" fontId="0" fillId="2" borderId="6" xfId="1" applyNumberFormat="1" applyFont="1" applyFill="1" applyBorder="1"/>
    <xf numFmtId="0" fontId="0" fillId="4" borderId="7" xfId="0" applyFill="1" applyBorder="1"/>
    <xf numFmtId="0" fontId="0" fillId="4" borderId="8" xfId="0" applyFill="1" applyBorder="1"/>
    <xf numFmtId="165" fontId="0" fillId="4" borderId="9" xfId="1" applyNumberFormat="1" applyFont="1" applyFill="1" applyBorder="1"/>
    <xf numFmtId="0" fontId="0" fillId="4" borderId="10" xfId="0" applyFill="1" applyBorder="1"/>
    <xf numFmtId="0" fontId="0" fillId="4" borderId="0" xfId="0" applyFill="1"/>
    <xf numFmtId="164" fontId="0" fillId="4" borderId="0" xfId="1" applyFont="1" applyFill="1" applyBorder="1"/>
    <xf numFmtId="165" fontId="0" fillId="4" borderId="11" xfId="1" applyNumberFormat="1" applyFont="1" applyFill="1" applyBorder="1"/>
    <xf numFmtId="0" fontId="0" fillId="4" borderId="12" xfId="0" applyFill="1" applyBorder="1"/>
    <xf numFmtId="0" fontId="0" fillId="4" borderId="13" xfId="0" applyFill="1" applyBorder="1"/>
    <xf numFmtId="164" fontId="0" fillId="4" borderId="13" xfId="1" applyFont="1" applyFill="1" applyBorder="1"/>
    <xf numFmtId="165" fontId="0" fillId="4" borderId="14" xfId="1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165" fontId="0" fillId="3" borderId="6" xfId="1" applyNumberFormat="1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64" fontId="0" fillId="5" borderId="0" xfId="1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164" fontId="0" fillId="5" borderId="13" xfId="1" applyFont="1" applyFill="1" applyBorder="1"/>
    <xf numFmtId="164" fontId="0" fillId="5" borderId="14" xfId="0" applyNumberFormat="1" applyFill="1" applyBorder="1"/>
    <xf numFmtId="0" fontId="0" fillId="6" borderId="4" xfId="0" applyFill="1" applyBorder="1"/>
    <xf numFmtId="0" fontId="0" fillId="6" borderId="5" xfId="0" applyFill="1" applyBorder="1"/>
    <xf numFmtId="165" fontId="0" fillId="6" borderId="6" xfId="0" applyNumberFormat="1" applyFill="1" applyBorder="1"/>
    <xf numFmtId="0" fontId="4" fillId="0" borderId="3" xfId="2" applyFont="1" applyBorder="1"/>
    <xf numFmtId="164" fontId="4" fillId="0" borderId="3" xfId="1" applyFont="1" applyFill="1" applyBorder="1"/>
    <xf numFmtId="165" fontId="4" fillId="0" borderId="3" xfId="1" applyNumberFormat="1" applyFont="1" applyFill="1" applyBorder="1"/>
    <xf numFmtId="0" fontId="4" fillId="0" borderId="2" xfId="2" applyFont="1" applyBorder="1"/>
    <xf numFmtId="164" fontId="0" fillId="0" borderId="0" xfId="1" applyFont="1" applyFill="1"/>
    <xf numFmtId="0" fontId="1" fillId="0" borderId="1" xfId="0" applyFont="1" applyBorder="1"/>
  </cellXfs>
  <cellStyles count="3">
    <cellStyle name="Comma" xfId="1" builtinId="3"/>
    <cellStyle name="Normal" xfId="0" builtinId="0"/>
    <cellStyle name="Normal 2" xfId="2" xr:uid="{425F68E4-65CD-4812-BB45-1A92630071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7B56-7BA3-4FAC-BF9F-536A3AEFCA13}">
  <dimension ref="A1:J25"/>
  <sheetViews>
    <sheetView tabSelected="1" workbookViewId="0">
      <pane ySplit="1" topLeftCell="A2" activePane="bottomLeft" state="frozen"/>
      <selection pane="bottomLeft" activeCell="H2" sqref="H2:I3"/>
    </sheetView>
  </sheetViews>
  <sheetFormatPr defaultRowHeight="15" x14ac:dyDescent="0.25"/>
  <cols>
    <col min="1" max="1" width="26.42578125" bestFit="1" customWidth="1"/>
    <col min="2" max="2" width="48.7109375" bestFit="1" customWidth="1"/>
    <col min="3" max="3" width="15.5703125" bestFit="1" customWidth="1"/>
    <col min="4" max="4" width="11.42578125" bestFit="1" customWidth="1"/>
    <col min="5" max="5" width="39.28515625" bestFit="1" customWidth="1"/>
    <col min="6" max="6" width="15.42578125" style="49" customWidth="1"/>
    <col min="7" max="7" width="8" bestFit="1" customWidth="1"/>
    <col min="8" max="8" width="16.85546875" bestFit="1" customWidth="1"/>
    <col min="9" max="9" width="15.28515625" bestFit="1" customWidth="1"/>
  </cols>
  <sheetData>
    <row r="1" spans="1:10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6" t="s">
        <v>25</v>
      </c>
      <c r="G1" s="47" t="s">
        <v>5</v>
      </c>
      <c r="H1" s="45" t="s">
        <v>23</v>
      </c>
      <c r="I1" s="45" t="s">
        <v>24</v>
      </c>
      <c r="J1" s="48" t="s">
        <v>26</v>
      </c>
    </row>
    <row r="2" spans="1:10" x14ac:dyDescent="0.25">
      <c r="A2" s="2" t="s">
        <v>51</v>
      </c>
      <c r="B2" s="50" t="s">
        <v>35</v>
      </c>
      <c r="C2" s="2" t="s">
        <v>36</v>
      </c>
      <c r="D2" s="3">
        <v>45800</v>
      </c>
      <c r="E2" s="2" t="s">
        <v>37</v>
      </c>
      <c r="F2" s="2">
        <v>61004.785585585581</v>
      </c>
      <c r="G2" s="4">
        <v>182</v>
      </c>
      <c r="H2" s="6">
        <f t="shared" ref="H2" si="0">F2*G2</f>
        <v>11102870.976576576</v>
      </c>
      <c r="I2" s="6">
        <f t="shared" ref="I2" si="1">H2*0.11</f>
        <v>1221315.8074234233</v>
      </c>
      <c r="J2" s="2">
        <v>1</v>
      </c>
    </row>
    <row r="3" spans="1:10" x14ac:dyDescent="0.25">
      <c r="A3" s="2"/>
      <c r="B3" s="2"/>
      <c r="C3" s="2"/>
      <c r="D3" s="3"/>
      <c r="E3" s="2" t="s">
        <v>34</v>
      </c>
      <c r="F3" s="2">
        <v>94658.717117117121</v>
      </c>
      <c r="G3" s="2">
        <v>130</v>
      </c>
      <c r="H3" s="6">
        <f t="shared" ref="H3:H9" si="2">F3*G3</f>
        <v>12305633.225225225</v>
      </c>
      <c r="I3" s="6">
        <f t="shared" ref="I3:I9" si="3">H3*0.11</f>
        <v>1353619.6547747748</v>
      </c>
      <c r="J3" s="2">
        <v>1</v>
      </c>
    </row>
    <row r="4" spans="1:10" x14ac:dyDescent="0.25">
      <c r="A4" s="2"/>
      <c r="B4" s="2"/>
      <c r="C4" s="2"/>
      <c r="D4" s="3"/>
      <c r="E4" s="2"/>
      <c r="F4" s="2"/>
      <c r="G4" s="2"/>
      <c r="H4" s="6">
        <f t="shared" ref="H4:H8" si="4">F4*G4</f>
        <v>0</v>
      </c>
      <c r="I4" s="6">
        <f t="shared" ref="I4:I8" si="5">H4*0.11</f>
        <v>0</v>
      </c>
      <c r="J4" s="2"/>
    </row>
    <row r="5" spans="1:10" x14ac:dyDescent="0.25">
      <c r="A5" s="2" t="s">
        <v>52</v>
      </c>
      <c r="B5" s="2" t="s">
        <v>47</v>
      </c>
      <c r="C5" s="2" t="s">
        <v>48</v>
      </c>
      <c r="D5" s="3">
        <v>45805</v>
      </c>
      <c r="E5" s="2" t="s">
        <v>37</v>
      </c>
      <c r="F5" s="2">
        <v>62891.531531531531</v>
      </c>
      <c r="G5" s="2">
        <v>18</v>
      </c>
      <c r="H5" s="6">
        <f t="shared" si="4"/>
        <v>1132047.5675675676</v>
      </c>
      <c r="I5" s="6">
        <f t="shared" si="5"/>
        <v>124525.23243243243</v>
      </c>
      <c r="J5" s="2">
        <v>2</v>
      </c>
    </row>
    <row r="6" spans="1:10" x14ac:dyDescent="0.25">
      <c r="A6" s="2"/>
      <c r="B6" s="2"/>
      <c r="C6" s="2"/>
      <c r="D6" s="3"/>
      <c r="E6" s="2" t="s">
        <v>49</v>
      </c>
      <c r="F6" s="2">
        <v>5837.8378378378375</v>
      </c>
      <c r="G6" s="2">
        <v>20</v>
      </c>
      <c r="H6" s="6">
        <f t="shared" si="4"/>
        <v>116756.75675675675</v>
      </c>
      <c r="I6" s="6">
        <f t="shared" si="5"/>
        <v>12843.243243243242</v>
      </c>
      <c r="J6" s="2">
        <v>2</v>
      </c>
    </row>
    <row r="7" spans="1:10" x14ac:dyDescent="0.25">
      <c r="A7" s="2"/>
      <c r="B7" s="2"/>
      <c r="C7" s="2"/>
      <c r="D7" s="3"/>
      <c r="E7" s="2" t="s">
        <v>50</v>
      </c>
      <c r="F7" s="2">
        <v>11127.927927927927</v>
      </c>
      <c r="G7" s="2">
        <v>10</v>
      </c>
      <c r="H7" s="6">
        <f t="shared" si="4"/>
        <v>111279.27927927928</v>
      </c>
      <c r="I7" s="6">
        <f t="shared" si="5"/>
        <v>12240.720720720721</v>
      </c>
      <c r="J7" s="2">
        <v>2</v>
      </c>
    </row>
    <row r="8" spans="1:10" x14ac:dyDescent="0.25">
      <c r="A8" s="2"/>
      <c r="B8" s="2"/>
      <c r="C8" s="2"/>
      <c r="D8" s="3"/>
      <c r="E8" s="2"/>
      <c r="F8" s="2"/>
      <c r="G8" s="2"/>
      <c r="H8" s="6">
        <f t="shared" si="4"/>
        <v>0</v>
      </c>
      <c r="I8" s="6">
        <f t="shared" si="5"/>
        <v>0</v>
      </c>
      <c r="J8" s="2"/>
    </row>
    <row r="9" spans="1:10" x14ac:dyDescent="0.25">
      <c r="A9" s="2" t="s">
        <v>53</v>
      </c>
      <c r="B9" s="2" t="s">
        <v>38</v>
      </c>
      <c r="C9" s="2" t="s">
        <v>39</v>
      </c>
      <c r="D9" s="3">
        <v>45810</v>
      </c>
      <c r="E9" s="2" t="s">
        <v>40</v>
      </c>
      <c r="F9" s="2">
        <v>8614.864864864865</v>
      </c>
      <c r="G9" s="2">
        <v>23</v>
      </c>
      <c r="H9" s="6">
        <f t="shared" si="2"/>
        <v>198141.89189189189</v>
      </c>
      <c r="I9" s="6">
        <f t="shared" si="3"/>
        <v>21795.60810810811</v>
      </c>
      <c r="J9" s="2">
        <v>3</v>
      </c>
    </row>
    <row r="10" spans="1:10" x14ac:dyDescent="0.25">
      <c r="A10" s="2"/>
      <c r="B10" s="2"/>
      <c r="C10" s="2"/>
      <c r="D10" s="3"/>
      <c r="E10" s="2"/>
      <c r="F10" s="2"/>
      <c r="G10" s="2"/>
      <c r="H10" s="6"/>
      <c r="I10" s="6"/>
      <c r="J10" s="2"/>
    </row>
    <row r="11" spans="1:10" x14ac:dyDescent="0.25">
      <c r="A11" s="2" t="s">
        <v>53</v>
      </c>
      <c r="B11" s="2" t="s">
        <v>38</v>
      </c>
      <c r="C11" s="2" t="s">
        <v>41</v>
      </c>
      <c r="D11" s="3">
        <v>45810</v>
      </c>
      <c r="E11" s="2" t="s">
        <v>42</v>
      </c>
      <c r="F11" s="2">
        <v>25156.032432432428</v>
      </c>
      <c r="G11" s="2">
        <v>75</v>
      </c>
      <c r="H11" s="6">
        <f t="shared" ref="H11" si="6">F11*G11</f>
        <v>1886702.4324324322</v>
      </c>
      <c r="I11" s="6">
        <f t="shared" ref="I11" si="7">H11*0.11</f>
        <v>207537.26756756756</v>
      </c>
      <c r="J11" s="2">
        <v>4</v>
      </c>
    </row>
    <row r="12" spans="1:10" x14ac:dyDescent="0.25">
      <c r="A12" s="2"/>
      <c r="B12" s="2"/>
      <c r="C12" s="2"/>
      <c r="D12" s="3"/>
      <c r="E12" s="2" t="s">
        <v>43</v>
      </c>
      <c r="F12" s="2">
        <v>840.87837837837833</v>
      </c>
      <c r="G12" s="2">
        <v>327</v>
      </c>
      <c r="H12" s="6">
        <f t="shared" ref="H12:H17" si="8">F12*G12</f>
        <v>274967.2297297297</v>
      </c>
      <c r="I12" s="6">
        <f t="shared" ref="I12:I17" si="9">H12*0.11</f>
        <v>30246.395270270266</v>
      </c>
      <c r="J12" s="2">
        <v>4</v>
      </c>
    </row>
    <row r="13" spans="1:10" x14ac:dyDescent="0.25">
      <c r="A13" s="2"/>
      <c r="B13" s="2"/>
      <c r="C13" s="2"/>
      <c r="D13" s="3"/>
      <c r="E13" s="2" t="s">
        <v>44</v>
      </c>
      <c r="F13" s="2">
        <v>911.48648648648646</v>
      </c>
      <c r="G13" s="2">
        <v>15</v>
      </c>
      <c r="H13" s="6">
        <f t="shared" si="8"/>
        <v>13672.297297297297</v>
      </c>
      <c r="I13" s="6">
        <f t="shared" si="9"/>
        <v>1503.9527027027027</v>
      </c>
      <c r="J13" s="2">
        <v>4</v>
      </c>
    </row>
    <row r="14" spans="1:10" x14ac:dyDescent="0.25">
      <c r="A14" s="2"/>
      <c r="B14" s="2"/>
      <c r="C14" s="2"/>
      <c r="D14" s="3"/>
      <c r="E14" s="2" t="s">
        <v>45</v>
      </c>
      <c r="F14" s="2">
        <v>1193.9189189189187</v>
      </c>
      <c r="G14" s="2">
        <v>55</v>
      </c>
      <c r="H14" s="6">
        <f t="shared" si="8"/>
        <v>65665.540540540533</v>
      </c>
      <c r="I14" s="6">
        <f t="shared" si="9"/>
        <v>7223.2094594594582</v>
      </c>
      <c r="J14" s="2">
        <v>4</v>
      </c>
    </row>
    <row r="15" spans="1:10" x14ac:dyDescent="0.25">
      <c r="A15" s="2"/>
      <c r="B15" s="2"/>
      <c r="C15" s="2"/>
      <c r="D15" s="3"/>
      <c r="E15" s="2" t="s">
        <v>37</v>
      </c>
      <c r="F15" s="2">
        <v>61004.785585585581</v>
      </c>
      <c r="G15" s="2">
        <v>45</v>
      </c>
      <c r="H15" s="6">
        <f t="shared" si="8"/>
        <v>2745215.351351351</v>
      </c>
      <c r="I15" s="6">
        <f t="shared" si="9"/>
        <v>301973.68864864862</v>
      </c>
      <c r="J15" s="2">
        <v>4</v>
      </c>
    </row>
    <row r="16" spans="1:10" x14ac:dyDescent="0.25">
      <c r="A16" s="2"/>
      <c r="B16" s="2"/>
      <c r="C16" s="2"/>
      <c r="D16" s="2"/>
      <c r="E16" s="2" t="s">
        <v>34</v>
      </c>
      <c r="F16" s="2">
        <v>94658.717117117121</v>
      </c>
      <c r="G16" s="2">
        <v>36</v>
      </c>
      <c r="H16" s="6">
        <f t="shared" si="8"/>
        <v>3407713.8162162164</v>
      </c>
      <c r="I16" s="6">
        <f t="shared" si="9"/>
        <v>374848.51978378382</v>
      </c>
      <c r="J16" s="2">
        <v>4</v>
      </c>
    </row>
    <row r="17" spans="1:10" x14ac:dyDescent="0.25">
      <c r="A17" s="2"/>
      <c r="B17" s="2"/>
      <c r="C17" s="2"/>
      <c r="D17" s="2"/>
      <c r="E17" s="2" t="s">
        <v>46</v>
      </c>
      <c r="F17" s="2">
        <v>19641.89189189189</v>
      </c>
      <c r="G17" s="2">
        <v>25</v>
      </c>
      <c r="H17" s="6">
        <f t="shared" si="8"/>
        <v>491047.29729729722</v>
      </c>
      <c r="I17" s="6">
        <f t="shared" si="9"/>
        <v>54015.202702702692</v>
      </c>
      <c r="J17" s="2">
        <v>4</v>
      </c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</sheetData>
  <autoFilter ref="E1" xr:uid="{19CA7B56-7BA3-4FAC-BF9F-536A3AEFCA1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0DCF-E612-4B0A-8AAB-C646B474936D}">
  <dimension ref="A1:L56"/>
  <sheetViews>
    <sheetView workbookViewId="0">
      <selection activeCell="H16" sqref="H16"/>
    </sheetView>
  </sheetViews>
  <sheetFormatPr defaultRowHeight="15" x14ac:dyDescent="0.25"/>
  <cols>
    <col min="1" max="1" width="19.140625" bestFit="1" customWidth="1"/>
    <col min="2" max="2" width="13.85546875" bestFit="1" customWidth="1"/>
    <col min="3" max="3" width="10.42578125" bestFit="1" customWidth="1"/>
    <col min="4" max="4" width="14.28515625" bestFit="1" customWidth="1"/>
    <col min="5" max="5" width="19.140625" bestFit="1" customWidth="1"/>
    <col min="6" max="6" width="3.28515625" customWidth="1"/>
    <col min="7" max="7" width="16.85546875" style="7" bestFit="1" customWidth="1"/>
    <col min="8" max="8" width="15" bestFit="1" customWidth="1"/>
    <col min="9" max="9" width="16.85546875" bestFit="1" customWidth="1"/>
  </cols>
  <sheetData>
    <row r="1" spans="1:12" ht="15.75" thickBot="1" x14ac:dyDescent="0.3">
      <c r="A1" s="15" t="s">
        <v>22</v>
      </c>
      <c r="B1" s="16"/>
      <c r="C1" s="16"/>
      <c r="D1" s="16"/>
      <c r="E1" s="17">
        <v>2433589031.5500002</v>
      </c>
      <c r="F1" s="9"/>
      <c r="G1"/>
      <c r="K1" t="s">
        <v>28</v>
      </c>
      <c r="L1">
        <v>220</v>
      </c>
    </row>
    <row r="2" spans="1:12" x14ac:dyDescent="0.25">
      <c r="A2" s="18" t="s">
        <v>27</v>
      </c>
      <c r="B2" s="19"/>
      <c r="C2" s="19"/>
      <c r="D2" s="19"/>
      <c r="E2" s="20"/>
      <c r="F2" s="11"/>
      <c r="G2"/>
      <c r="K2" t="s">
        <v>29</v>
      </c>
      <c r="L2">
        <v>-4</v>
      </c>
    </row>
    <row r="3" spans="1:12" x14ac:dyDescent="0.25">
      <c r="A3" s="21"/>
      <c r="B3" s="22" t="s">
        <v>20</v>
      </c>
      <c r="C3" s="22" t="s">
        <v>21</v>
      </c>
      <c r="D3" s="23">
        <v>10694006.49</v>
      </c>
      <c r="E3" s="24"/>
      <c r="F3" s="11"/>
      <c r="G3"/>
      <c r="K3" t="s">
        <v>30</v>
      </c>
      <c r="L3">
        <f>SUM(L1:L2)</f>
        <v>216</v>
      </c>
    </row>
    <row r="4" spans="1:12" x14ac:dyDescent="0.25">
      <c r="A4" s="21"/>
      <c r="B4" s="22" t="s">
        <v>7</v>
      </c>
      <c r="C4" s="22" t="s">
        <v>8</v>
      </c>
      <c r="D4" s="23">
        <v>4739800</v>
      </c>
      <c r="E4" s="24"/>
      <c r="F4" s="11"/>
      <c r="G4"/>
    </row>
    <row r="5" spans="1:12" x14ac:dyDescent="0.25">
      <c r="A5" s="21"/>
      <c r="B5" s="22" t="s">
        <v>15</v>
      </c>
      <c r="C5" s="22" t="s">
        <v>16</v>
      </c>
      <c r="D5" s="23">
        <v>1531289.1891891891</v>
      </c>
      <c r="E5" s="24"/>
      <c r="F5" s="11"/>
      <c r="G5"/>
    </row>
    <row r="6" spans="1:12" ht="15.75" thickBot="1" x14ac:dyDescent="0.3">
      <c r="A6" s="25"/>
      <c r="B6" s="26" t="s">
        <v>15</v>
      </c>
      <c r="C6" s="26" t="s">
        <v>17</v>
      </c>
      <c r="D6" s="27">
        <v>1364239.4594594594</v>
      </c>
      <c r="E6" s="28">
        <f>-SUM(D3:D6)</f>
        <v>-18329335.138648652</v>
      </c>
      <c r="F6" s="11"/>
      <c r="G6"/>
    </row>
    <row r="7" spans="1:12" ht="15.75" thickBot="1" x14ac:dyDescent="0.3">
      <c r="A7" s="29" t="s">
        <v>33</v>
      </c>
      <c r="B7" s="30"/>
      <c r="C7" s="30"/>
      <c r="D7" s="30"/>
      <c r="E7" s="31">
        <f>SUM(E1:E6)</f>
        <v>2415259696.4113517</v>
      </c>
      <c r="F7" s="10"/>
      <c r="G7" s="7">
        <v>2415259696</v>
      </c>
      <c r="H7" s="8">
        <v>2415259680</v>
      </c>
      <c r="I7" s="7">
        <v>2415259679</v>
      </c>
    </row>
    <row r="8" spans="1:12" ht="5.25" customHeight="1" thickBot="1" x14ac:dyDescent="0.3"/>
    <row r="9" spans="1:12" x14ac:dyDescent="0.25">
      <c r="A9" s="32" t="s">
        <v>31</v>
      </c>
      <c r="B9" s="33"/>
      <c r="C9" s="33"/>
      <c r="D9" s="33"/>
      <c r="E9" s="34"/>
      <c r="F9" s="12"/>
    </row>
    <row r="10" spans="1:12" x14ac:dyDescent="0.25">
      <c r="A10" s="35"/>
      <c r="B10" s="12" t="s">
        <v>20</v>
      </c>
      <c r="C10" s="12" t="s">
        <v>21</v>
      </c>
      <c r="D10" s="36">
        <v>10694006.49</v>
      </c>
      <c r="E10" s="37"/>
      <c r="F10" s="12"/>
    </row>
    <row r="11" spans="1:12" x14ac:dyDescent="0.25">
      <c r="A11" s="35"/>
      <c r="B11" s="12" t="s">
        <v>7</v>
      </c>
      <c r="C11" s="12" t="s">
        <v>8</v>
      </c>
      <c r="D11" s="36">
        <v>4739800</v>
      </c>
      <c r="E11" s="37"/>
      <c r="F11" s="12"/>
    </row>
    <row r="12" spans="1:12" x14ac:dyDescent="0.25">
      <c r="A12" s="35"/>
      <c r="B12" s="12" t="s">
        <v>15</v>
      </c>
      <c r="C12" s="12" t="s">
        <v>16</v>
      </c>
      <c r="D12" s="36">
        <v>1531289.1891891891</v>
      </c>
      <c r="E12" s="37"/>
      <c r="F12" s="12"/>
    </row>
    <row r="13" spans="1:12" ht="15.75" thickBot="1" x14ac:dyDescent="0.3">
      <c r="A13" s="38"/>
      <c r="B13" s="39" t="s">
        <v>15</v>
      </c>
      <c r="C13" s="39" t="s">
        <v>17</v>
      </c>
      <c r="D13" s="40">
        <v>1364239.4594594594</v>
      </c>
      <c r="E13" s="41">
        <f>SUM(D10:D13)</f>
        <v>18329335.138648652</v>
      </c>
      <c r="F13" s="13"/>
    </row>
    <row r="14" spans="1:12" ht="15.75" thickBot="1" x14ac:dyDescent="0.3">
      <c r="A14" s="42" t="s">
        <v>32</v>
      </c>
      <c r="B14" s="43"/>
      <c r="C14" s="43"/>
      <c r="D14" s="43"/>
      <c r="E14" s="44">
        <f>SUM(E7:E13)</f>
        <v>2433589031.5500002</v>
      </c>
      <c r="F14" s="14"/>
      <c r="G14" s="7">
        <v>2433589014</v>
      </c>
    </row>
    <row r="46" spans="1:10" x14ac:dyDescent="0.25">
      <c r="A46" s="2" t="s">
        <v>19</v>
      </c>
      <c r="B46" s="1" t="s">
        <v>20</v>
      </c>
      <c r="C46" s="2" t="s">
        <v>21</v>
      </c>
      <c r="D46" s="3">
        <v>45729</v>
      </c>
      <c r="E46" s="2" t="s">
        <v>18</v>
      </c>
      <c r="F46" s="2"/>
      <c r="G46" s="4">
        <v>192</v>
      </c>
      <c r="H46" s="6">
        <v>9746979.4594594575</v>
      </c>
      <c r="I46" s="6">
        <v>1072167.7405405403</v>
      </c>
      <c r="J46">
        <f>IF(COUNTIFS(A$46:A46, A46, B$46:B46, B46, D$46:D46, D46, C$46:C46,C46 )=1, MAX(Sheet1!J$1:J1)+1, Sheet1!#REF!)</f>
        <v>1</v>
      </c>
    </row>
    <row r="47" spans="1:10" x14ac:dyDescent="0.25">
      <c r="A47" s="2" t="s">
        <v>19</v>
      </c>
      <c r="B47" s="1" t="s">
        <v>20</v>
      </c>
      <c r="C47" s="2" t="s">
        <v>21</v>
      </c>
      <c r="D47" s="1"/>
      <c r="E47" s="2" t="s">
        <v>12</v>
      </c>
      <c r="F47" s="2"/>
      <c r="G47" s="4">
        <v>1</v>
      </c>
      <c r="H47" s="6">
        <v>467027.02702702698</v>
      </c>
      <c r="I47" s="6">
        <v>51372.972972972966</v>
      </c>
      <c r="J47">
        <f>IF(COUNTIFS(A$46:A47, A47, B$46:B47, B47, D$46:D47, D47, C$46:C47,C47 )=1, MAX(J$46:J46)+1, J46)</f>
        <v>1</v>
      </c>
    </row>
    <row r="48" spans="1:10" x14ac:dyDescent="0.25">
      <c r="A48" s="2" t="s">
        <v>19</v>
      </c>
      <c r="B48" s="1" t="s">
        <v>20</v>
      </c>
      <c r="C48" s="2" t="s">
        <v>21</v>
      </c>
      <c r="D48" s="1"/>
      <c r="E48" s="2" t="s">
        <v>13</v>
      </c>
      <c r="F48" s="2"/>
      <c r="G48" s="4">
        <v>1</v>
      </c>
      <c r="H48" s="6">
        <v>479999.99999999994</v>
      </c>
      <c r="I48" s="6">
        <v>52799.999999999993</v>
      </c>
      <c r="J48">
        <f>IF(COUNTIFS(A$46:A48, A48, B$46:B48, B48, D$46:D48, D48, C$46:C48,C48 )=1, MAX(J$46:J47)+1, J47)</f>
        <v>1</v>
      </c>
    </row>
    <row r="49" spans="1:10" x14ac:dyDescent="0.25">
      <c r="A49" s="2"/>
      <c r="B49" s="1"/>
      <c r="C49" s="1"/>
      <c r="D49" s="1"/>
      <c r="E49" s="1"/>
      <c r="F49" s="1"/>
      <c r="G49" s="5"/>
      <c r="H49" s="6"/>
      <c r="I49" s="6"/>
    </row>
    <row r="50" spans="1:10" x14ac:dyDescent="0.25">
      <c r="A50" s="2" t="s">
        <v>6</v>
      </c>
      <c r="B50" s="1" t="s">
        <v>7</v>
      </c>
      <c r="C50" s="2" t="s">
        <v>8</v>
      </c>
      <c r="D50" s="3">
        <v>45728</v>
      </c>
      <c r="E50" s="2" t="s">
        <v>9</v>
      </c>
      <c r="F50" s="2"/>
      <c r="G50" s="4">
        <v>40</v>
      </c>
      <c r="H50" s="6">
        <v>3847927.9279279276</v>
      </c>
      <c r="I50" s="6">
        <v>423272.07207207201</v>
      </c>
      <c r="J50">
        <f>IF(COUNTIFS(A$50:A50, A50, B$50:B50, B50, D$50:D50, D50, C$50:C50,C50 )=1, MAX(Sheet1!J$1:J1)+1, Sheet1!#REF!)</f>
        <v>1</v>
      </c>
    </row>
    <row r="51" spans="1:10" x14ac:dyDescent="0.25">
      <c r="A51" s="2" t="s">
        <v>6</v>
      </c>
      <c r="B51" s="1" t="s">
        <v>7</v>
      </c>
      <c r="C51" s="2" t="s">
        <v>8</v>
      </c>
      <c r="D51" s="1"/>
      <c r="E51" s="2" t="s">
        <v>10</v>
      </c>
      <c r="F51" s="2"/>
      <c r="G51" s="4">
        <v>2</v>
      </c>
      <c r="H51" s="6">
        <v>891872.07207207195</v>
      </c>
      <c r="I51" s="6">
        <v>98105.927927927914</v>
      </c>
      <c r="J51">
        <f>IF(COUNTIFS(A$50:A51, A51, B$50:B51, B51, D$50:D51, D51, C$50:C51,C51 )=1, MAX(J$50:J50)+1, J50)</f>
        <v>1</v>
      </c>
    </row>
    <row r="52" spans="1:10" x14ac:dyDescent="0.25">
      <c r="A52" s="2"/>
      <c r="B52" s="1"/>
      <c r="C52" s="2"/>
      <c r="D52" s="1"/>
      <c r="E52" s="2"/>
      <c r="F52" s="2"/>
      <c r="G52" s="4"/>
      <c r="H52" s="6"/>
      <c r="I52" s="6"/>
    </row>
    <row r="53" spans="1:10" x14ac:dyDescent="0.25">
      <c r="A53" s="2" t="s">
        <v>14</v>
      </c>
      <c r="B53" s="1" t="s">
        <v>15</v>
      </c>
      <c r="C53" s="2" t="s">
        <v>16</v>
      </c>
      <c r="D53" s="3">
        <v>45721</v>
      </c>
      <c r="E53" s="2" t="s">
        <v>11</v>
      </c>
      <c r="F53" s="2"/>
      <c r="G53" s="4">
        <v>110</v>
      </c>
      <c r="H53" s="6">
        <v>1531289.1891891891</v>
      </c>
      <c r="I53" s="6">
        <v>168441.8108108108</v>
      </c>
      <c r="J53">
        <f>IF(COUNTIFS(A$53:A53, A53, B$53:B53, B53, D$53:D53, D53, C$53:C53,C53 )=1, MAX(Sheet1!J$1:J1)+1, Sheet1!#REF!)</f>
        <v>1</v>
      </c>
    </row>
    <row r="54" spans="1:10" x14ac:dyDescent="0.25">
      <c r="A54" s="2"/>
      <c r="B54" s="1"/>
      <c r="C54" s="1"/>
      <c r="D54" s="1"/>
      <c r="E54" s="1"/>
      <c r="F54" s="1"/>
      <c r="G54" s="5"/>
      <c r="H54" s="6"/>
      <c r="I54" s="6"/>
    </row>
    <row r="55" spans="1:10" x14ac:dyDescent="0.25">
      <c r="A55" s="2" t="s">
        <v>14</v>
      </c>
      <c r="B55" s="1" t="s">
        <v>15</v>
      </c>
      <c r="C55" s="2" t="s">
        <v>17</v>
      </c>
      <c r="D55" s="3">
        <v>45728</v>
      </c>
      <c r="E55" s="2" t="s">
        <v>11</v>
      </c>
      <c r="F55" s="2"/>
      <c r="G55" s="4">
        <v>98</v>
      </c>
      <c r="H55" s="6">
        <v>1364239.4594594594</v>
      </c>
      <c r="I55" s="6">
        <v>150066.34054054055</v>
      </c>
      <c r="J55">
        <f>IF(COUNTIFS(A$53:A55, A55, B$53:B55, B55, D$53:D55, D55, C$53:C55,C55 )=1, MAX(J$53:J54)+1, J54)</f>
        <v>2</v>
      </c>
    </row>
    <row r="56" spans="1:10" x14ac:dyDescent="0.25">
      <c r="A56" s="2"/>
      <c r="B56" s="1"/>
      <c r="C56" s="1"/>
      <c r="D56" s="1"/>
      <c r="E56" s="1"/>
      <c r="F56" s="1"/>
      <c r="G56" s="5"/>
      <c r="H56" s="6"/>
      <c r="I56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15112</dc:creator>
  <cp:lastModifiedBy>Syah Bandi</cp:lastModifiedBy>
  <dcterms:created xsi:type="dcterms:W3CDTF">2025-04-09T11:04:20Z</dcterms:created>
  <dcterms:modified xsi:type="dcterms:W3CDTF">2025-06-03T07:03:07Z</dcterms:modified>
</cp:coreProperties>
</file>