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P BBN\2025\02 Februari\"/>
    </mc:Choice>
  </mc:AlternateContent>
  <xr:revisionPtr revIDLastSave="0" documentId="13_ncr:1_{C63DD5C4-751F-4065-A189-7180752A4F92}" xr6:coauthVersionLast="47" xr6:coauthVersionMax="47" xr10:uidLastSave="{00000000-0000-0000-0000-000000000000}"/>
  <bookViews>
    <workbookView xWindow="-120" yWindow="-120" windowWidth="29040" windowHeight="15720" xr2:uid="{3AA60C16-387E-4212-A608-72BC6399BFBB}"/>
  </bookViews>
  <sheets>
    <sheet name="FP SMD" sheetId="1" r:id="rId1"/>
  </sheets>
  <externalReferences>
    <externalReference r:id="rId2"/>
  </externalReferences>
  <definedNames>
    <definedName name="_xlnm._FilterDatabase" localSheetId="0" hidden="1">'FP SMD'!$E$1:$E$324</definedName>
    <definedName name="JR_PAGE_ANCHOR_0_1">'[1]RAW CN'!#REF!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6" i="1"/>
  <c r="I7" i="1"/>
  <c r="I9" i="1"/>
  <c r="I11" i="1"/>
  <c r="I13" i="1"/>
  <c r="I15" i="1"/>
  <c r="I16" i="1"/>
  <c r="I17" i="1"/>
  <c r="I19" i="1"/>
  <c r="I21" i="1"/>
  <c r="I22" i="1"/>
  <c r="I23" i="1"/>
  <c r="I25" i="1"/>
  <c r="I27" i="1"/>
  <c r="I28" i="1"/>
  <c r="I30" i="1"/>
  <c r="I32" i="1"/>
  <c r="I34" i="1"/>
  <c r="I35" i="1"/>
  <c r="I37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4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2" i="1"/>
  <c r="I74" i="1"/>
  <c r="I75" i="1"/>
  <c r="I77" i="1"/>
  <c r="I78" i="1"/>
  <c r="I79" i="1"/>
  <c r="I80" i="1"/>
  <c r="I81" i="1"/>
  <c r="I83" i="1"/>
  <c r="I84" i="1"/>
  <c r="I85" i="1"/>
  <c r="I87" i="1"/>
  <c r="I88" i="1"/>
  <c r="I89" i="1"/>
  <c r="I90" i="1"/>
  <c r="I92" i="1"/>
  <c r="I93" i="1"/>
  <c r="I95" i="1"/>
  <c r="I96" i="1"/>
  <c r="I97" i="1"/>
  <c r="I98" i="1"/>
  <c r="I99" i="1"/>
  <c r="I100" i="1"/>
  <c r="I101" i="1"/>
  <c r="I103" i="1"/>
  <c r="I104" i="1"/>
  <c r="I105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5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1" i="1"/>
  <c r="I143" i="1"/>
  <c r="I145" i="1"/>
  <c r="I147" i="1"/>
  <c r="I149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7" i="1"/>
  <c r="I168" i="1"/>
  <c r="I170" i="1"/>
  <c r="I171" i="1"/>
  <c r="I173" i="1"/>
  <c r="I175" i="1"/>
  <c r="I177" i="1"/>
  <c r="I179" i="1"/>
  <c r="I180" i="1"/>
  <c r="I181" i="1"/>
  <c r="I183" i="1"/>
  <c r="I184" i="1"/>
  <c r="I185" i="1"/>
  <c r="I187" i="1"/>
  <c r="I188" i="1"/>
  <c r="I190" i="1"/>
  <c r="I192" i="1"/>
  <c r="I194" i="1"/>
  <c r="I196" i="1"/>
  <c r="I197" i="1"/>
  <c r="I198" i="1"/>
  <c r="I200" i="1"/>
  <c r="I201" i="1"/>
  <c r="I202" i="1"/>
  <c r="I203" i="1"/>
  <c r="I204" i="1"/>
  <c r="I205" i="1"/>
  <c r="I206" i="1"/>
  <c r="I207" i="1"/>
  <c r="I209" i="1"/>
  <c r="I210" i="1"/>
  <c r="I211" i="1"/>
  <c r="I212" i="1"/>
  <c r="I213" i="1"/>
  <c r="I215" i="1"/>
  <c r="I216" i="1"/>
  <c r="I217" i="1"/>
  <c r="I219" i="1"/>
  <c r="I221" i="1"/>
  <c r="I222" i="1"/>
  <c r="I224" i="1"/>
  <c r="I225" i="1"/>
  <c r="I226" i="1"/>
  <c r="I228" i="1"/>
  <c r="I229" i="1"/>
  <c r="I230" i="1"/>
  <c r="I232" i="1"/>
  <c r="I233" i="1"/>
  <c r="I234" i="1"/>
  <c r="I236" i="1"/>
  <c r="I237" i="1"/>
  <c r="I239" i="1"/>
  <c r="I240" i="1"/>
  <c r="I241" i="1"/>
  <c r="I242" i="1"/>
  <c r="I243" i="1"/>
  <c r="I244" i="1"/>
  <c r="I246" i="1"/>
  <c r="I247" i="1"/>
  <c r="I248" i="1"/>
  <c r="I249" i="1"/>
  <c r="I250" i="1"/>
  <c r="I251" i="1"/>
  <c r="I252" i="1"/>
  <c r="I254" i="1"/>
  <c r="I256" i="1"/>
  <c r="I257" i="1"/>
  <c r="I259" i="1"/>
  <c r="I260" i="1"/>
  <c r="I262" i="1"/>
  <c r="I263" i="1"/>
  <c r="I265" i="1"/>
  <c r="I267" i="1"/>
  <c r="I268" i="1"/>
  <c r="I270" i="1"/>
  <c r="I272" i="1"/>
  <c r="I273" i="1"/>
  <c r="I275" i="1"/>
  <c r="I276" i="1"/>
  <c r="I278" i="1"/>
  <c r="I280" i="1"/>
  <c r="I282" i="1"/>
  <c r="I284" i="1"/>
  <c r="I286" i="1"/>
  <c r="I287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4" i="1"/>
  <c r="I305" i="1"/>
  <c r="I306" i="1"/>
  <c r="I308" i="1"/>
  <c r="I310" i="1"/>
  <c r="I312" i="1"/>
  <c r="I313" i="1"/>
  <c r="I314" i="1"/>
  <c r="I316" i="1"/>
  <c r="I318" i="1"/>
  <c r="I319" i="1"/>
  <c r="I320" i="1"/>
  <c r="I321" i="1"/>
  <c r="I322" i="1"/>
  <c r="I323" i="1"/>
  <c r="F2" i="1"/>
  <c r="F4" i="1"/>
  <c r="F6" i="1"/>
  <c r="F7" i="1"/>
  <c r="F9" i="1"/>
  <c r="F11" i="1"/>
  <c r="F13" i="1"/>
  <c r="F15" i="1"/>
  <c r="F16" i="1"/>
  <c r="F17" i="1"/>
  <c r="F19" i="1"/>
  <c r="F21" i="1"/>
  <c r="F22" i="1"/>
  <c r="F23" i="1"/>
  <c r="F25" i="1"/>
  <c r="F27" i="1"/>
  <c r="F28" i="1"/>
  <c r="F30" i="1"/>
  <c r="F32" i="1"/>
  <c r="F34" i="1"/>
  <c r="F35" i="1"/>
  <c r="F37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4" i="1"/>
  <c r="F56" i="1"/>
  <c r="F57" i="1"/>
  <c r="F59" i="1"/>
  <c r="F60" i="1"/>
  <c r="F61" i="1"/>
  <c r="F62" i="1"/>
  <c r="F63" i="1"/>
  <c r="F64" i="1"/>
  <c r="F66" i="1"/>
  <c r="F67" i="1"/>
  <c r="F68" i="1"/>
  <c r="F69" i="1"/>
  <c r="F70" i="1"/>
  <c r="F72" i="1"/>
  <c r="F74" i="1"/>
  <c r="F75" i="1"/>
  <c r="F77" i="1"/>
  <c r="F78" i="1"/>
  <c r="F79" i="1"/>
  <c r="F80" i="1"/>
  <c r="F81" i="1"/>
  <c r="F83" i="1"/>
  <c r="F84" i="1"/>
  <c r="F85" i="1"/>
  <c r="F87" i="1"/>
  <c r="F88" i="1"/>
  <c r="F89" i="1"/>
  <c r="F90" i="1"/>
  <c r="F92" i="1"/>
  <c r="F93" i="1"/>
  <c r="F95" i="1"/>
  <c r="F96" i="1"/>
  <c r="F97" i="1"/>
  <c r="F98" i="1"/>
  <c r="F99" i="1"/>
  <c r="F100" i="1"/>
  <c r="F101" i="1"/>
  <c r="F103" i="1"/>
  <c r="F104" i="1"/>
  <c r="F105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F141" i="1"/>
  <c r="F143" i="1"/>
  <c r="F145" i="1"/>
  <c r="F147" i="1"/>
  <c r="F149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7" i="1"/>
  <c r="F168" i="1"/>
  <c r="F170" i="1"/>
  <c r="F171" i="1"/>
  <c r="F173" i="1"/>
  <c r="F175" i="1"/>
  <c r="F177" i="1"/>
  <c r="F179" i="1"/>
  <c r="F180" i="1"/>
  <c r="F181" i="1"/>
  <c r="F183" i="1"/>
  <c r="F184" i="1"/>
  <c r="F185" i="1"/>
  <c r="F187" i="1"/>
  <c r="F188" i="1"/>
  <c r="F190" i="1"/>
  <c r="F192" i="1"/>
  <c r="F194" i="1"/>
  <c r="F196" i="1"/>
  <c r="F197" i="1"/>
  <c r="F198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5" i="1"/>
  <c r="F216" i="1"/>
  <c r="F217" i="1"/>
  <c r="F219" i="1"/>
  <c r="F221" i="1"/>
  <c r="F222" i="1"/>
  <c r="F224" i="1"/>
  <c r="F225" i="1"/>
  <c r="F226" i="1"/>
  <c r="F228" i="1"/>
  <c r="F229" i="1"/>
  <c r="F230" i="1"/>
  <c r="F232" i="1"/>
  <c r="F233" i="1"/>
  <c r="F234" i="1"/>
  <c r="F236" i="1"/>
  <c r="F237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4" i="1"/>
  <c r="F256" i="1"/>
  <c r="F257" i="1"/>
  <c r="F259" i="1"/>
  <c r="F260" i="1"/>
  <c r="F262" i="1"/>
  <c r="F263" i="1"/>
  <c r="F265" i="1"/>
  <c r="F267" i="1"/>
  <c r="F268" i="1"/>
  <c r="F270" i="1"/>
  <c r="F272" i="1"/>
  <c r="F273" i="1"/>
  <c r="F275" i="1"/>
  <c r="F276" i="1"/>
  <c r="F278" i="1"/>
  <c r="F280" i="1"/>
  <c r="F282" i="1"/>
  <c r="F284" i="1"/>
  <c r="F286" i="1"/>
  <c r="F287" i="1"/>
  <c r="F289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4" i="1"/>
  <c r="F305" i="1"/>
  <c r="F306" i="1"/>
  <c r="F308" i="1"/>
  <c r="F310" i="1"/>
  <c r="F312" i="1"/>
  <c r="F313" i="1"/>
  <c r="F314" i="1"/>
  <c r="F316" i="1"/>
  <c r="F318" i="1"/>
  <c r="F319" i="1"/>
  <c r="F320" i="1"/>
  <c r="F321" i="1"/>
  <c r="F322" i="1"/>
  <c r="F323" i="1"/>
  <c r="J2" i="1" l="1"/>
  <c r="J4" i="1" s="1"/>
  <c r="J6" i="1" s="1"/>
  <c r="J7" i="1" s="1"/>
  <c r="J9" i="1" s="1"/>
  <c r="J11" i="1" s="1"/>
  <c r="J13" i="1" s="1"/>
  <c r="J15" i="1" s="1"/>
  <c r="J16" i="1" s="1"/>
  <c r="J17" i="1" s="1"/>
  <c r="J19" i="1" s="1"/>
  <c r="J21" i="1" s="1"/>
  <c r="J22" i="1" s="1"/>
  <c r="J23" i="1" s="1"/>
  <c r="J25" i="1" s="1"/>
  <c r="J27" i="1" s="1"/>
  <c r="J28" i="1" s="1"/>
  <c r="J30" i="1" s="1"/>
  <c r="J32" i="1" s="1"/>
  <c r="J34" i="1" s="1"/>
  <c r="J35" i="1" s="1"/>
  <c r="J37" i="1" s="1"/>
  <c r="J39" i="1" s="1"/>
  <c r="J40" i="1" s="1"/>
  <c r="J41" i="1" s="1"/>
  <c r="J42" i="1" s="1"/>
  <c r="J44" i="1" s="1"/>
  <c r="J45" i="1" s="1"/>
  <c r="J46" i="1" s="1"/>
  <c r="J47" i="1" s="1"/>
  <c r="J48" i="1" s="1"/>
  <c r="J49" i="1" s="1"/>
  <c r="J50" i="1" s="1"/>
  <c r="J51" i="1" s="1"/>
  <c r="J52" i="1" s="1"/>
  <c r="J54" i="1" s="1"/>
  <c r="J56" i="1" s="1"/>
  <c r="J57" i="1" s="1"/>
  <c r="J59" i="1" s="1"/>
  <c r="J60" i="1" s="1"/>
  <c r="J61" i="1" s="1"/>
  <c r="J62" i="1" s="1"/>
  <c r="J63" i="1" s="1"/>
  <c r="J64" i="1" s="1"/>
  <c r="J66" i="1" s="1"/>
  <c r="J67" i="1" s="1"/>
  <c r="J68" i="1" s="1"/>
  <c r="J69" i="1" s="1"/>
  <c r="J70" i="1" s="1"/>
  <c r="J72" i="1" s="1"/>
  <c r="J74" i="1" s="1"/>
  <c r="J75" i="1" s="1"/>
  <c r="J77" i="1" s="1"/>
  <c r="J78" i="1" s="1"/>
  <c r="J79" i="1" s="1"/>
  <c r="J80" i="1" s="1"/>
  <c r="J81" i="1" s="1"/>
  <c r="J83" i="1" s="1"/>
  <c r="J84" i="1" s="1"/>
  <c r="J85" i="1" s="1"/>
  <c r="J87" i="1" s="1"/>
  <c r="J88" i="1" s="1"/>
  <c r="J89" i="1" s="1"/>
  <c r="J90" i="1" s="1"/>
  <c r="J92" i="1" s="1"/>
  <c r="J93" i="1" s="1"/>
  <c r="J95" i="1" s="1"/>
  <c r="J96" i="1" s="1"/>
  <c r="J97" i="1" s="1"/>
  <c r="J98" i="1" s="1"/>
  <c r="J99" i="1" s="1"/>
  <c r="J100" i="1" s="1"/>
  <c r="J101" i="1" s="1"/>
  <c r="J103" i="1" s="1"/>
  <c r="J104" i="1" s="1"/>
  <c r="J105" i="1" s="1"/>
  <c r="J107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5" i="1" s="1"/>
  <c r="J127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1" i="1" s="1"/>
  <c r="J143" i="1" s="1"/>
  <c r="J145" i="1" s="1"/>
  <c r="J147" i="1" s="1"/>
  <c r="J149" i="1" s="1"/>
  <c r="J151" i="1" s="1"/>
  <c r="J152" i="1" s="1"/>
  <c r="J153" i="1" s="1"/>
  <c r="J154" i="1" s="1"/>
  <c r="J155" i="1" s="1"/>
  <c r="J156" i="1" s="1"/>
  <c r="J157" i="1" s="1"/>
  <c r="J158" i="1" s="1"/>
  <c r="J159" i="1" s="1"/>
  <c r="J161" i="1" s="1"/>
  <c r="J162" i="1" s="1"/>
  <c r="J163" i="1" s="1"/>
  <c r="J164" i="1" s="1"/>
  <c r="J165" i="1" s="1"/>
  <c r="J167" i="1" s="1"/>
  <c r="J168" i="1" s="1"/>
  <c r="J170" i="1" s="1"/>
  <c r="J171" i="1" s="1"/>
  <c r="J173" i="1" s="1"/>
  <c r="J175" i="1" s="1"/>
  <c r="J177" i="1" s="1"/>
  <c r="J179" i="1" s="1"/>
  <c r="J180" i="1" s="1"/>
  <c r="J181" i="1" s="1"/>
  <c r="J183" i="1" s="1"/>
  <c r="J184" i="1" s="1"/>
  <c r="J185" i="1" s="1"/>
  <c r="J187" i="1" s="1"/>
  <c r="J188" i="1" s="1"/>
  <c r="J190" i="1" s="1"/>
  <c r="J192" i="1" s="1"/>
  <c r="J194" i="1" s="1"/>
  <c r="J196" i="1" s="1"/>
  <c r="J197" i="1" s="1"/>
  <c r="J198" i="1" s="1"/>
  <c r="J200" i="1" s="1"/>
  <c r="J201" i="1" s="1"/>
  <c r="J202" i="1" s="1"/>
  <c r="J203" i="1" s="1"/>
  <c r="J204" i="1" s="1"/>
  <c r="J205" i="1" s="1"/>
  <c r="J206" i="1" s="1"/>
  <c r="J207" i="1" s="1"/>
  <c r="J209" i="1" s="1"/>
  <c r="J210" i="1" s="1"/>
  <c r="J211" i="1" s="1"/>
  <c r="J212" i="1" s="1"/>
  <c r="J213" i="1" s="1"/>
  <c r="J215" i="1" s="1"/>
  <c r="J216" i="1" s="1"/>
  <c r="J217" i="1" s="1"/>
  <c r="J219" i="1" s="1"/>
  <c r="J221" i="1" s="1"/>
  <c r="J222" i="1" s="1"/>
  <c r="J224" i="1" s="1"/>
  <c r="J225" i="1" s="1"/>
  <c r="J226" i="1" s="1"/>
  <c r="J228" i="1" s="1"/>
  <c r="J229" i="1" s="1"/>
  <c r="J230" i="1" s="1"/>
  <c r="J232" i="1" s="1"/>
  <c r="J233" i="1" s="1"/>
  <c r="J234" i="1" s="1"/>
  <c r="J236" i="1" s="1"/>
  <c r="J237" i="1" s="1"/>
  <c r="J239" i="1" s="1"/>
  <c r="J240" i="1" s="1"/>
  <c r="J241" i="1" s="1"/>
  <c r="J242" i="1" s="1"/>
  <c r="J243" i="1" s="1"/>
  <c r="J244" i="1" s="1"/>
  <c r="J246" i="1" s="1"/>
  <c r="J247" i="1" s="1"/>
  <c r="J248" i="1" s="1"/>
  <c r="J249" i="1" s="1"/>
  <c r="J250" i="1" s="1"/>
  <c r="J251" i="1" s="1"/>
  <c r="J252" i="1" s="1"/>
  <c r="J254" i="1" s="1"/>
  <c r="J256" i="1" s="1"/>
  <c r="J257" i="1" s="1"/>
  <c r="J259" i="1" s="1"/>
  <c r="J260" i="1" s="1"/>
  <c r="J262" i="1" s="1"/>
  <c r="J263" i="1" s="1"/>
  <c r="J265" i="1" s="1"/>
  <c r="J267" i="1" s="1"/>
  <c r="J268" i="1" s="1"/>
  <c r="J270" i="1" s="1"/>
  <c r="J272" i="1" s="1"/>
  <c r="J273" i="1" s="1"/>
  <c r="J275" i="1" s="1"/>
  <c r="J276" i="1" s="1"/>
  <c r="J278" i="1" s="1"/>
  <c r="J280" i="1" s="1"/>
  <c r="J282" i="1" s="1"/>
  <c r="J284" i="1" s="1"/>
  <c r="J286" i="1" s="1"/>
  <c r="J287" i="1" s="1"/>
  <c r="J289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4" i="1" s="1"/>
  <c r="J305" i="1" s="1"/>
  <c r="J306" i="1" s="1"/>
  <c r="J308" i="1" s="1"/>
  <c r="J310" i="1" s="1"/>
  <c r="J312" i="1" s="1"/>
  <c r="J313" i="1" s="1"/>
  <c r="J314" i="1" s="1"/>
  <c r="J316" i="1" s="1"/>
  <c r="J318" i="1" s="1"/>
  <c r="J319" i="1" s="1"/>
  <c r="J320" i="1" s="1"/>
  <c r="J321" i="1" s="1"/>
  <c r="J322" i="1" s="1"/>
  <c r="J323" i="1" s="1"/>
</calcChain>
</file>

<file path=xl/sharedStrings.xml><?xml version="1.0" encoding="utf-8"?>
<sst xmlns="http://schemas.openxmlformats.org/spreadsheetml/2006/main" count="958" uniqueCount="280">
  <si>
    <t>Tee DV 4 Jaya @ 26</t>
  </si>
  <si>
    <t>Knee DV 3 Jaya @ 80</t>
  </si>
  <si>
    <t>Talang Kotak Putih Ellon</t>
  </si>
  <si>
    <t>KDL w/ Metal Insert AW 1/2 SCG @ 80</t>
  </si>
  <si>
    <t>Elbow AW 1/2 SCG @ 180</t>
  </si>
  <si>
    <t>Tee AW 1 SCG @ 40</t>
  </si>
  <si>
    <t>Socket AW 3/4 x 1/2 SCG @ 180</t>
  </si>
  <si>
    <t>Mizu D 3</t>
  </si>
  <si>
    <t>Mizu AW 1/2</t>
  </si>
  <si>
    <t>Icon D 4</t>
  </si>
  <si>
    <t>Icon D 3</t>
  </si>
  <si>
    <t>Icon AW 1/2</t>
  </si>
  <si>
    <t>INV2502180</t>
  </si>
  <si>
    <t>Icon AW 3/4</t>
  </si>
  <si>
    <t>Tee AW 1/2 SCG @ 120</t>
  </si>
  <si>
    <t>Elbow DV 3 SCG @ 10</t>
  </si>
  <si>
    <t>Elbow DV 2 SCG @ 30</t>
  </si>
  <si>
    <t>Qty</t>
  </si>
  <si>
    <t>Nama Barang</t>
  </si>
  <si>
    <t>Tgl. Faktur</t>
  </si>
  <si>
    <t>No. Faktur</t>
  </si>
  <si>
    <t>Nama Pelanggan</t>
  </si>
  <si>
    <t>No. Pelanggan</t>
  </si>
  <si>
    <t>SCG D 4</t>
  </si>
  <si>
    <t>SCG D 3</t>
  </si>
  <si>
    <t>SCG D 2 1/2</t>
  </si>
  <si>
    <t>SCG AW 2</t>
  </si>
  <si>
    <t>SCG AW 3/4</t>
  </si>
  <si>
    <t>SCG AW 1/2</t>
  </si>
  <si>
    <t>Mizu D 4</t>
  </si>
  <si>
    <t>Mizu D 2 1/2</t>
  </si>
  <si>
    <t>Mizu D 2</t>
  </si>
  <si>
    <t>Mizu D 1 1/2</t>
  </si>
  <si>
    <t>Mizu D 1 1/4</t>
  </si>
  <si>
    <t>Icon D 2 1/2</t>
  </si>
  <si>
    <t>Icon D 2</t>
  </si>
  <si>
    <t>Icon AW 4</t>
  </si>
  <si>
    <t>Icon AW 2 1/2</t>
  </si>
  <si>
    <t>Icon AW 2</t>
  </si>
  <si>
    <t>KDD AW 3/4 SCG @ 100</t>
  </si>
  <si>
    <t>Socket AW 2 x 1 SCG @ 30</t>
  </si>
  <si>
    <t>Socket AW 2 1/2 x 1 SCG @ 15</t>
  </si>
  <si>
    <t>Socket AW 1 x 1/2 SCG @ 150</t>
  </si>
  <si>
    <t>Tali Tambang Puso PE 8 mm (rol)</t>
  </si>
  <si>
    <t>Tali Tambang Puso PE 6 mm (rol)</t>
  </si>
  <si>
    <t>Tali Tambang Puso PE 4 mm (rol)</t>
  </si>
  <si>
    <t>Elbow DV 2 1/2 SCG @ 12</t>
  </si>
  <si>
    <t>Elbow AW 3/4 SCG @ 125</t>
  </si>
  <si>
    <t>Socket DV 3 x 2 SCG @ 20</t>
  </si>
  <si>
    <t>Mizu AW 3/4</t>
  </si>
  <si>
    <t>INV2502169</t>
  </si>
  <si>
    <t>Dop DV 3 Jaya (pcs)</t>
  </si>
  <si>
    <t>INV2502018</t>
  </si>
  <si>
    <t>Mizu AW 1</t>
  </si>
  <si>
    <t>Tee Cabang 4 AW 1/2 SCG @ 80</t>
  </si>
  <si>
    <t>Tee Cabang 3 AW 1/2 SCG @ 120</t>
  </si>
  <si>
    <t>INV2502080</t>
  </si>
  <si>
    <t>INV2502106</t>
  </si>
  <si>
    <t>Tee Cabang 4 AW 3/4 SCG (Pcs)</t>
  </si>
  <si>
    <t>Tee Cabang 4 AW 1/2 SCG (Pcs)</t>
  </si>
  <si>
    <t>Valve Plug AW 1/2 SCG (Pcs)</t>
  </si>
  <si>
    <t>Elbow AW 3/4 SCG (Pcs)</t>
  </si>
  <si>
    <t>Mizu C 5/8</t>
  </si>
  <si>
    <t>Tee DV 3 SCG @ 15</t>
  </si>
  <si>
    <t>INV2502186</t>
  </si>
  <si>
    <t>Elbow DV 4 SCG @ 10</t>
  </si>
  <si>
    <t>SCG AW 3</t>
  </si>
  <si>
    <t>Tee DV 4 SCG @ 7</t>
  </si>
  <si>
    <t>Elbow 45o AW 1/2 SCG (Pcs)</t>
  </si>
  <si>
    <t>KDL AW 1/2 SCG @ 200</t>
  </si>
  <si>
    <t>INV2502257</t>
  </si>
  <si>
    <t>INV2502246</t>
  </si>
  <si>
    <t>INV2502220</t>
  </si>
  <si>
    <t>SDD AW 1/2 SCG (Pcs)</t>
  </si>
  <si>
    <t>Tali Tambang Puso PE 5 mm (rol)</t>
  </si>
  <si>
    <t>Tee AW 3/4 SCG @ 90</t>
  </si>
  <si>
    <t>Socket AW 3/4 SCG @ 200</t>
  </si>
  <si>
    <t>Knee DV 2 Jaya (pcs)</t>
  </si>
  <si>
    <t>Watermur TS 1 Jaya (pcs)</t>
  </si>
  <si>
    <t>Watermur TS 3/4 Jaya (pcs)</t>
  </si>
  <si>
    <t>Socket TS 3/4 x 1/2  Jaya (pcs)</t>
  </si>
  <si>
    <t>SDD TS 3/4 Jaya (pcs)</t>
  </si>
  <si>
    <t>SDD TS 1/2 Jaya (pcs)</t>
  </si>
  <si>
    <t>INV2502093</t>
  </si>
  <si>
    <t>Dop DV 4 Jaya (pcs)</t>
  </si>
  <si>
    <t>INV2502045</t>
  </si>
  <si>
    <t>Mizu AW 3</t>
  </si>
  <si>
    <t>Mizu AW 2</t>
  </si>
  <si>
    <t>Tee TS 1/2 Jaya @ 225</t>
  </si>
  <si>
    <t>INV2502281</t>
  </si>
  <si>
    <t>Tee TS 3/4 Jaya @ 175</t>
  </si>
  <si>
    <t>INV2502044</t>
  </si>
  <si>
    <t>SDL TS 3/4 Jaya (pcs)</t>
  </si>
  <si>
    <t>Tee DV 2 1/2 Jaya (pcs)</t>
  </si>
  <si>
    <t>KDL AW 1/2 SCG (Pcs)</t>
  </si>
  <si>
    <t>Elbow AW 1 1/2 SCG @ 25</t>
  </si>
  <si>
    <t>Knee TS 1/2 Jaya @ 350</t>
  </si>
  <si>
    <t>SDL w/ Metal Insert AW 1/2 SCG (Pcs)</t>
  </si>
  <si>
    <t>INV2502288</t>
  </si>
  <si>
    <t>Icon D 6</t>
  </si>
  <si>
    <t>INV2502253</t>
  </si>
  <si>
    <t>INV2502230</t>
  </si>
  <si>
    <t>SCG AW 4</t>
  </si>
  <si>
    <t>Mizu AW 4</t>
  </si>
  <si>
    <t>INV2502404</t>
  </si>
  <si>
    <t>Mizu AW 2 1/2</t>
  </si>
  <si>
    <t>INV2502299</t>
  </si>
  <si>
    <t>Talang Seng 50 @ 45m</t>
  </si>
  <si>
    <t>SDD AW 1/2 SCG @ 120</t>
  </si>
  <si>
    <t>INV2502212</t>
  </si>
  <si>
    <t>Reducing Faucet AW 3/4 x 1/2 SCG (Pcs)</t>
  </si>
  <si>
    <t>Kawat Bendrat 20 kg</t>
  </si>
  <si>
    <t>INVB2502011</t>
  </si>
  <si>
    <t>Knee DV 3 Jaya (pcs)</t>
  </si>
  <si>
    <t>INV2502182</t>
  </si>
  <si>
    <t>Knee DV 1 1/2 Jaya @ 285</t>
  </si>
  <si>
    <t>INV2502175</t>
  </si>
  <si>
    <t>SDL TS 1 Jaya (pcs)</t>
  </si>
  <si>
    <t>Knee DV 2 1/2 Jaya (pcs)</t>
  </si>
  <si>
    <t>INV2502250</t>
  </si>
  <si>
    <t>INV2502085</t>
  </si>
  <si>
    <t>Talang Seng 60 @ 45m</t>
  </si>
  <si>
    <t>Talang Seng 40 @ 45m</t>
  </si>
  <si>
    <t>INV2502386</t>
  </si>
  <si>
    <t>Socket TS 1 x 3/4 Jaya (pcs)</t>
  </si>
  <si>
    <t>Socket DV 2 Jaya (pcs)</t>
  </si>
  <si>
    <t>Knee DV 4 Jaya (pcs)</t>
  </si>
  <si>
    <t>Socket TS 3/4 Jaya (pcs)</t>
  </si>
  <si>
    <t>Socket TS 1/2 Jaya (pcs)</t>
  </si>
  <si>
    <t>INV2502292</t>
  </si>
  <si>
    <t>INV2502065</t>
  </si>
  <si>
    <t>Watermur TS 1/2 Jaya (pcs)</t>
  </si>
  <si>
    <t>INV2502402</t>
  </si>
  <si>
    <t>INV2502173</t>
  </si>
  <si>
    <t>INV2502146</t>
  </si>
  <si>
    <t>INV2502305</t>
  </si>
  <si>
    <t>Ball Valve (Long Handle) AW 3/4 SCG @ 20</t>
  </si>
  <si>
    <t>Ball Valve (Long Handle) AW 1/2 SCG @ 30</t>
  </si>
  <si>
    <t>INV2502398</t>
  </si>
  <si>
    <t>SDD TS 1/2 Jaya @ 500</t>
  </si>
  <si>
    <t>INV2502120</t>
  </si>
  <si>
    <t>INV2502490</t>
  </si>
  <si>
    <t>INV2502372</t>
  </si>
  <si>
    <t>INV2502141</t>
  </si>
  <si>
    <t>Mega Rezki (Saepul) Kaubun</t>
  </si>
  <si>
    <t>P-EK-MEG-KAU</t>
  </si>
  <si>
    <t>Kawat Duri Berkat 100m</t>
  </si>
  <si>
    <t>INVB2502021</t>
  </si>
  <si>
    <t>Socket DV 4 SCG @ 20</t>
  </si>
  <si>
    <t>Socket AW 1/2 SCG @ 220</t>
  </si>
  <si>
    <t>SDL AW 1 x 1/2 SCG @ 210</t>
  </si>
  <si>
    <t>KDD AW 1/2 SCG @ 80</t>
  </si>
  <si>
    <t>Hosana Gunung Kapur (Cen Cin Kui) Kaubun</t>
  </si>
  <si>
    <t>P-EK-HOS-KAU</t>
  </si>
  <si>
    <t>Watermur TS 1/2 Jaya @ 275</t>
  </si>
  <si>
    <t>INV2502333</t>
  </si>
  <si>
    <t>Kharisma Jaya Kurnia (Kurniawan Azami M) Bontang Selatan</t>
  </si>
  <si>
    <t>P-EK-KHA-BSE</t>
  </si>
  <si>
    <t>INVB2502029</t>
  </si>
  <si>
    <t>INVB2502018</t>
  </si>
  <si>
    <t>INV2502441</t>
  </si>
  <si>
    <t>INV2502341</t>
  </si>
  <si>
    <t>INV2502331</t>
  </si>
  <si>
    <t>INV2502322</t>
  </si>
  <si>
    <t>Tali Tambang Puso PE 7 mm (rol)</t>
  </si>
  <si>
    <t>INV2502252</t>
  </si>
  <si>
    <t>Tali Tambang Puso PP 4 mm (rol)</t>
  </si>
  <si>
    <t>INV2502236</t>
  </si>
  <si>
    <t>Faeyza Jaya (Dahlya Sugiarti) Bontang Utara</t>
  </si>
  <si>
    <t>P-AS-FAE-BUT</t>
  </si>
  <si>
    <t>Socket TS 1 1/4 x 1 Jaya (pcs)</t>
  </si>
  <si>
    <t>INV2502470</t>
  </si>
  <si>
    <t>INV2502208</t>
  </si>
  <si>
    <t>Tee TS 1 1/2 Jaya (pcs)</t>
  </si>
  <si>
    <t>Tee TS 1 x 1/2 Jaya (pcs)</t>
  </si>
  <si>
    <t>Sinar Telaga Sungai Pinang</t>
  </si>
  <si>
    <t>P-RI-SIN-SPI</t>
  </si>
  <si>
    <t>Icon AW 6</t>
  </si>
  <si>
    <t>INV2502266</t>
  </si>
  <si>
    <t>MA Jaya Teknik Samarinda Utara</t>
  </si>
  <si>
    <t>P-EK-MAJ-SUT</t>
  </si>
  <si>
    <t>INV2502454</t>
  </si>
  <si>
    <t>CV. Panca Wira Cemerlang (Mega Perkasa Lestari)</t>
  </si>
  <si>
    <t>P-BB-MEG-SPI</t>
  </si>
  <si>
    <t>OPP National 48mm Transparan @ 72</t>
  </si>
  <si>
    <t>INVB2502039</t>
  </si>
  <si>
    <t>INV2502429</t>
  </si>
  <si>
    <t>INV2502168</t>
  </si>
  <si>
    <t>Utama Karya Steel (Sabhamzani) Samarinda Seberang</t>
  </si>
  <si>
    <t>P-AS-UTA-SSE</t>
  </si>
  <si>
    <t>INVB2502022</t>
  </si>
  <si>
    <t>INV2502171</t>
  </si>
  <si>
    <t>Sartha Samarinda Ulu</t>
  </si>
  <si>
    <t>P-AS-SAR-SUL</t>
  </si>
  <si>
    <t>INV2502339</t>
  </si>
  <si>
    <t>Socket DV 3 x 2 1/2 SCG (Pcs)</t>
  </si>
  <si>
    <t>Tee TS 3 Jaya (pcs)</t>
  </si>
  <si>
    <t>Tee DV 4 Jaya (pcs)</t>
  </si>
  <si>
    <t>Tee DV 3 SCG (Pcs)</t>
  </si>
  <si>
    <t>Tee DV 2 1/2 SCG (Pcs)</t>
  </si>
  <si>
    <t>Berkat Usaha (Amir Hasan) Sungai Pinang</t>
  </si>
  <si>
    <t>P-AS-BER-SPI</t>
  </si>
  <si>
    <t>Anugrah Karya Pratama Samarinda Utara</t>
  </si>
  <si>
    <t>P-AS-ANU-SUT</t>
  </si>
  <si>
    <t>INV2502491</t>
  </si>
  <si>
    <t>INV2502412</t>
  </si>
  <si>
    <t>Socket DV 2 1/2 x 2 SCG @ 40</t>
  </si>
  <si>
    <t>Cap DV 4 SCG @ 35</t>
  </si>
  <si>
    <t>Cap DV 3 SCG @ 30</t>
  </si>
  <si>
    <t>Cap DV 2 SCG @ 100</t>
  </si>
  <si>
    <t>INV2502181</t>
  </si>
  <si>
    <t>Ragil (Istriyono) Sambutan</t>
  </si>
  <si>
    <t>P-AD-RAG-SAM</t>
  </si>
  <si>
    <t>INV2502489</t>
  </si>
  <si>
    <t>INV2502430</t>
  </si>
  <si>
    <t>Imeng Jaya (Ni Putu Lida Wati) Samarinda Ilir</t>
  </si>
  <si>
    <t>P-AD-IME-SIL</t>
  </si>
  <si>
    <t>Mizu AW 1 1/2</t>
  </si>
  <si>
    <t>Mizu AW 1 1/4</t>
  </si>
  <si>
    <t>Az Ziyadah (Oky Perdana Saputra) Sambutan</t>
  </si>
  <si>
    <t>P-AD-AZZ-SAM</t>
  </si>
  <si>
    <t>INVB2502027</t>
  </si>
  <si>
    <t>INV2502463</t>
  </si>
  <si>
    <t>INV2502211</t>
  </si>
  <si>
    <t>Dylan Jaya Abadi (Marutha Wahyu Sewanta) Loa Janan</t>
  </si>
  <si>
    <t>P-AS-DYL-LJA</t>
  </si>
  <si>
    <t>INVB/BPP/2502007</t>
  </si>
  <si>
    <t>INV/BPP/2502099</t>
  </si>
  <si>
    <t>Socket AW 3/4 x 1/2 SCG (Pcs)</t>
  </si>
  <si>
    <t>Socket AW 1/2 SCG (Pcs)</t>
  </si>
  <si>
    <t>SDL AW 1/2 SCG (Pcs)</t>
  </si>
  <si>
    <t>KDD w/ Metal Insert AW 1/2 SCG (Pcs)</t>
  </si>
  <si>
    <t>INV/BPP/2502055</t>
  </si>
  <si>
    <t>Vega Milenial (Suhartini) Balikpapan Utara</t>
  </si>
  <si>
    <t>P-MA-VEG-BUT</t>
  </si>
  <si>
    <t>INVB/BPP/2502004</t>
  </si>
  <si>
    <t>INV/BPP/2502107</t>
  </si>
  <si>
    <t>INV/BPP/2502060</t>
  </si>
  <si>
    <t>Elbow AW 1 1/4 SCG @ 20</t>
  </si>
  <si>
    <t>INV/BPP/2502053</t>
  </si>
  <si>
    <t>INV/BPP/2502032</t>
  </si>
  <si>
    <t>INV/BPP/2502030</t>
  </si>
  <si>
    <t>Raf Jaya (Fauzan Azim) Balikpapan Utara</t>
  </si>
  <si>
    <t>P-MA-RAF-BUT</t>
  </si>
  <si>
    <t>INV/BPP/2502051</t>
  </si>
  <si>
    <t>Lestari (Bambang Hidayat) Balikpapan Utara</t>
  </si>
  <si>
    <t>P-MA-LES-BUT</t>
  </si>
  <si>
    <t>INV/BPP/2502090</t>
  </si>
  <si>
    <t>INV/BPP/2502069</t>
  </si>
  <si>
    <t>Berkah Ikhsan (Marhen Prayogo) Balikpapan Utara</t>
  </si>
  <si>
    <t>P-MA-BER-BUT</t>
  </si>
  <si>
    <t>INVB/BPP/2502009</t>
  </si>
  <si>
    <t>Bangunan Kariangau (Djarnoto) Balikpapan Barat</t>
  </si>
  <si>
    <t>P-MA-BAN-BBA</t>
  </si>
  <si>
    <t>Tee Cabang 4 AW 1 SCG (Pcs)</t>
  </si>
  <si>
    <t>INV/BPP/2502034</t>
  </si>
  <si>
    <t>Andi (Ho Weng Kok) Balikpapan Selatan</t>
  </si>
  <si>
    <t>P-MA-AND-BSE</t>
  </si>
  <si>
    <t>INVB/BPP/2502006</t>
  </si>
  <si>
    <t>INV/BPP/2502054</t>
  </si>
  <si>
    <t>Rara Bangunan Jaya</t>
  </si>
  <si>
    <t>P-AU-RAR-BUT</t>
  </si>
  <si>
    <t>INVB/BPP/2502003</t>
  </si>
  <si>
    <t>Kota Tuaian Balikpapan Utara</t>
  </si>
  <si>
    <t>P-AU-KOT-BUT</t>
  </si>
  <si>
    <t>INV/BPP/2502093</t>
  </si>
  <si>
    <t>INV/BPP/2502050</t>
  </si>
  <si>
    <t>Bumi Karya Mentari Balikpapan Utara</t>
  </si>
  <si>
    <t>P-AU-BUM-BUT</t>
  </si>
  <si>
    <t>INV/BPP/2502104</t>
  </si>
  <si>
    <t>INV/BPP/2502049</t>
  </si>
  <si>
    <t>INV/BPP/2502018</t>
  </si>
  <si>
    <t>Aneka Sambungan Balikpapan Selatan</t>
  </si>
  <si>
    <t>P-AU-ANE-BSE</t>
  </si>
  <si>
    <t>Ball Tap Lite 1/2 Inch Rambo @ 10</t>
  </si>
  <si>
    <t>Shuanglin HDPE PN10 OD20 (1/2 Inch) 100m</t>
  </si>
  <si>
    <t>Total DPP</t>
  </si>
  <si>
    <t>Harga DPP</t>
  </si>
  <si>
    <t>PPN</t>
  </si>
  <si>
    <t>Baris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</si>
</sst>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2" fillId="2" borderId="1" xfId="1" applyNumberFormat="1" applyFont="1" applyFill="1" applyBorder="1"/>
    <xf numFmtId="0" fontId="2" fillId="2" borderId="1" xfId="0" applyFont="1" applyFill="1" applyBorder="1"/>
    <xf numFmtId="165" fontId="2" fillId="0" borderId="1" xfId="1" applyNumberFormat="1" applyFont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3" xfId="0" applyFont="1" applyBorder="1"/>
    <xf numFmtId="0" fontId="0" fillId="0" borderId="3" xfId="0" applyBorder="1"/>
    <xf numFmtId="166" fontId="0" fillId="0" borderId="3" xfId="0" applyNumberFormat="1" applyBorder="1"/>
    <xf numFmtId="165" fontId="0" fillId="0" borderId="3" xfId="1" applyNumberFormat="1" applyFont="1" applyBorder="1"/>
    <xf numFmtId="0" fontId="2" fillId="0" borderId="4" xfId="0" applyFont="1" applyBorder="1"/>
    <xf numFmtId="0" fontId="0" fillId="0" borderId="4" xfId="0" applyBorder="1"/>
    <xf numFmtId="166" fontId="0" fillId="0" borderId="4" xfId="0" applyNumberFormat="1" applyBorder="1"/>
    <xf numFmtId="165" fontId="0" fillId="0" borderId="4" xfId="1" applyNumberFormat="1" applyFont="1" applyBorder="1"/>
    <xf numFmtId="0" fontId="2" fillId="0" borderId="2" xfId="0" applyFont="1" applyBorder="1"/>
    <xf numFmtId="0" fontId="0" fillId="0" borderId="2" xfId="0" applyBorder="1"/>
    <xf numFmtId="166" fontId="0" fillId="0" borderId="2" xfId="0" applyNumberFormat="1" applyBorder="1"/>
    <xf numFmtId="165" fontId="0" fillId="0" borderId="2" xfId="1" applyNumberFormat="1" applyFont="1" applyBorder="1"/>
    <xf numFmtId="43" fontId="0" fillId="0" borderId="3" xfId="0" applyNumberFormat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agong%20Berjaya%20N\Tax\Laporan%20Bulanan\B.%20Februari%202025\Perhitungan%20Pajak%20Februari%202025.xlsx" TargetMode="External"/><Relationship Id="rId1" Type="http://schemas.openxmlformats.org/officeDocument/2006/relationships/externalLinkPath" Target="file:///E:\Bagong%20Berjaya%20N\Tax\Laporan%20Bulanan\B.%20Februari%202025\Perhitungan%20Pajak%20Februari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CN"/>
      <sheetName val="PPN SMG"/>
      <sheetName val="PPN SBY"/>
      <sheetName val="PPN SMD"/>
      <sheetName val="TOTAL PPN"/>
      <sheetName val="CEK NOTA"/>
      <sheetName val="EXCLUDE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80D-B0B2-49B0-A7EE-AA90CB23ADA8}">
  <dimension ref="A1:J324"/>
  <sheetViews>
    <sheetView tabSelected="1" workbookViewId="0">
      <pane ySplit="1" topLeftCell="A293" activePane="bottomLeft" state="frozen"/>
      <selection activeCell="E11" sqref="E11"/>
      <selection pane="bottomLeft" activeCell="E8" sqref="E8"/>
    </sheetView>
  </sheetViews>
  <sheetFormatPr defaultColWidth="8.85546875" defaultRowHeight="15" x14ac:dyDescent="0.25"/>
  <cols>
    <col min="1" max="1" width="17.5703125" bestFit="1" customWidth="1"/>
    <col min="2" max="2" width="43.85546875" bestFit="1" customWidth="1"/>
    <col min="3" max="3" width="22.42578125" bestFit="1" customWidth="1"/>
    <col min="4" max="4" width="11" bestFit="1" customWidth="1"/>
    <col min="5" max="5" width="51.85546875" bestFit="1" customWidth="1"/>
    <col min="6" max="6" width="14.42578125" customWidth="1"/>
    <col min="7" max="7" width="7" style="1" bestFit="1" customWidth="1"/>
    <col min="8" max="8" width="12.5703125" style="1" bestFit="1" customWidth="1"/>
    <col min="9" max="9" width="13.28515625" bestFit="1" customWidth="1"/>
    <col min="10" max="10" width="8.85546875" style="9"/>
  </cols>
  <sheetData>
    <row r="1" spans="1:10" x14ac:dyDescent="0.25">
      <c r="A1" s="3" t="s">
        <v>22</v>
      </c>
      <c r="B1" s="3" t="s">
        <v>21</v>
      </c>
      <c r="C1" s="3" t="s">
        <v>20</v>
      </c>
      <c r="D1" s="3" t="s">
        <v>19</v>
      </c>
      <c r="E1" s="3" t="s">
        <v>18</v>
      </c>
      <c r="F1" s="3" t="s">
        <v>277</v>
      </c>
      <c r="G1" s="2" t="s">
        <v>17</v>
      </c>
      <c r="H1" s="2" t="s">
        <v>276</v>
      </c>
      <c r="I1" s="3" t="s">
        <v>278</v>
      </c>
      <c r="J1" s="3" t="s">
        <v>279</v>
      </c>
    </row>
    <row r="2" spans="1:10" x14ac:dyDescent="0.25">
      <c r="A2" s="8" t="s">
        <v>273</v>
      </c>
      <c r="B2" s="9" t="s">
        <v>272</v>
      </c>
      <c r="C2" s="8" t="s">
        <v>271</v>
      </c>
      <c r="D2" s="10">
        <v>45696</v>
      </c>
      <c r="E2" s="9" t="s">
        <v>41</v>
      </c>
      <c r="F2" s="9">
        <f t="shared" ref="F2:F7" si="0">H2/G2</f>
        <v>281919</v>
      </c>
      <c r="G2" s="11">
        <v>2</v>
      </c>
      <c r="H2" s="11">
        <v>563838</v>
      </c>
      <c r="I2" s="20">
        <f t="shared" ref="I2:I7" si="1">H2*0.11</f>
        <v>62022.18</v>
      </c>
      <c r="J2" s="9">
        <f xml:space="preserve"> IF(COUNTIFS(A$2:A2, A2, B$2:B2, B2, D$2:D2, D2, C$2:C2,C2 )=1, MAX(J$1:J1)+1,#REF!)</f>
        <v>1</v>
      </c>
    </row>
    <row r="3" spans="1:10" x14ac:dyDescent="0.25">
      <c r="A3" s="5"/>
      <c r="B3" s="6"/>
      <c r="C3" s="5"/>
      <c r="D3" s="5"/>
      <c r="E3" s="5"/>
      <c r="F3" s="9"/>
      <c r="G3" s="4"/>
      <c r="H3" s="4"/>
      <c r="I3" s="20"/>
    </row>
    <row r="4" spans="1:10" x14ac:dyDescent="0.25">
      <c r="A4" s="16" t="s">
        <v>273</v>
      </c>
      <c r="B4" s="17" t="s">
        <v>272</v>
      </c>
      <c r="C4" s="16" t="s">
        <v>270</v>
      </c>
      <c r="D4" s="18">
        <v>45702</v>
      </c>
      <c r="E4" s="17" t="s">
        <v>69</v>
      </c>
      <c r="F4" s="9">
        <f t="shared" si="0"/>
        <v>770270</v>
      </c>
      <c r="G4" s="19">
        <v>1</v>
      </c>
      <c r="H4" s="19">
        <v>770270</v>
      </c>
      <c r="I4" s="20">
        <f t="shared" si="1"/>
        <v>84729.7</v>
      </c>
      <c r="J4" s="9">
        <f>IF(COUNTIFS(A$2:A4, A4, B$2:B4, B4, D$2:D4, D4, C$2:C4,C4 )=1, MAX(J$1:J3)+1, J3)</f>
        <v>2</v>
      </c>
    </row>
    <row r="5" spans="1:10" x14ac:dyDescent="0.25">
      <c r="A5" s="5"/>
      <c r="B5" s="6"/>
      <c r="C5" s="5"/>
      <c r="D5" s="5"/>
      <c r="E5" s="5"/>
      <c r="F5" s="9"/>
      <c r="G5" s="4"/>
      <c r="H5" s="4"/>
      <c r="I5" s="20"/>
    </row>
    <row r="6" spans="1:10" x14ac:dyDescent="0.25">
      <c r="A6" s="12" t="s">
        <v>273</v>
      </c>
      <c r="B6" s="13" t="s">
        <v>272</v>
      </c>
      <c r="C6" s="12" t="s">
        <v>269</v>
      </c>
      <c r="D6" s="14">
        <v>45715</v>
      </c>
      <c r="E6" s="13" t="s">
        <v>137</v>
      </c>
      <c r="F6" s="9">
        <f t="shared" si="0"/>
        <v>228513.57057066666</v>
      </c>
      <c r="G6" s="15">
        <v>3</v>
      </c>
      <c r="H6" s="15">
        <v>685540.71171199996</v>
      </c>
      <c r="I6" s="20">
        <f t="shared" si="1"/>
        <v>75409.478288319995</v>
      </c>
      <c r="J6" s="9">
        <f>IF(COUNTIFS(A$2:A6, A6, B$2:B6, B6, D$2:D6, D6, C$2:C6,C6 )=1, MAX(J$1:J5)+1, J5)</f>
        <v>3</v>
      </c>
    </row>
    <row r="7" spans="1:10" x14ac:dyDescent="0.25">
      <c r="A7" s="8" t="s">
        <v>273</v>
      </c>
      <c r="B7" s="9" t="s">
        <v>272</v>
      </c>
      <c r="C7" s="8" t="s">
        <v>269</v>
      </c>
      <c r="D7" s="9"/>
      <c r="E7" s="9" t="s">
        <v>136</v>
      </c>
      <c r="F7" s="9">
        <f t="shared" si="0"/>
        <v>227657.65765760001</v>
      </c>
      <c r="G7" s="11">
        <v>5</v>
      </c>
      <c r="H7" s="11">
        <v>1138288.288288</v>
      </c>
      <c r="I7" s="20">
        <f t="shared" si="1"/>
        <v>125211.71171168001</v>
      </c>
      <c r="J7" s="9">
        <f>IF(COUNTIFS(A$2:A7, A7, B$2:B7, B7, D$2:D7, D7, C$2:C7,C7 )=1, MAX(J$1:J6)+1, J6)</f>
        <v>3</v>
      </c>
    </row>
    <row r="8" spans="1:10" x14ac:dyDescent="0.25">
      <c r="A8" s="5"/>
      <c r="B8" s="6"/>
      <c r="C8" s="5"/>
      <c r="D8" s="5"/>
      <c r="E8" s="5"/>
      <c r="F8" s="9"/>
      <c r="G8" s="4"/>
      <c r="H8" s="4"/>
      <c r="I8" s="20"/>
    </row>
    <row r="9" spans="1:10" x14ac:dyDescent="0.25">
      <c r="A9" s="16" t="s">
        <v>268</v>
      </c>
      <c r="B9" s="17" t="s">
        <v>267</v>
      </c>
      <c r="C9" s="16" t="s">
        <v>266</v>
      </c>
      <c r="D9" s="18">
        <v>45702</v>
      </c>
      <c r="E9" s="17" t="s">
        <v>26</v>
      </c>
      <c r="F9" s="9">
        <f t="shared" ref="F9:F70" si="2">H9/G9</f>
        <v>84081.085714285713</v>
      </c>
      <c r="G9" s="19">
        <v>35</v>
      </c>
      <c r="H9" s="19">
        <v>2942838</v>
      </c>
      <c r="I9" s="20">
        <f t="shared" ref="I9:I70" si="3">H9*0.11</f>
        <v>323712.18</v>
      </c>
      <c r="J9" s="9">
        <f>IF(COUNTIFS(A$2:A9, A9, B$2:B9, B9, D$2:D9, D9, C$2:C9,C9 )=1, MAX(J$1:J8)+1, J8)</f>
        <v>4</v>
      </c>
    </row>
    <row r="10" spans="1:10" x14ac:dyDescent="0.25">
      <c r="A10" s="5"/>
      <c r="B10" s="6"/>
      <c r="C10" s="5"/>
      <c r="D10" s="5"/>
      <c r="E10" s="5"/>
      <c r="F10" s="9"/>
      <c r="G10" s="4"/>
      <c r="H10" s="4"/>
      <c r="I10" s="20"/>
    </row>
    <row r="11" spans="1:10" x14ac:dyDescent="0.25">
      <c r="A11" s="16" t="s">
        <v>268</v>
      </c>
      <c r="B11" s="17" t="s">
        <v>267</v>
      </c>
      <c r="C11" s="16" t="s">
        <v>265</v>
      </c>
      <c r="D11" s="18">
        <v>45712</v>
      </c>
      <c r="E11" s="17" t="s">
        <v>7</v>
      </c>
      <c r="F11" s="9">
        <f t="shared" si="2"/>
        <v>67494.932142857142</v>
      </c>
      <c r="G11" s="19">
        <v>70</v>
      </c>
      <c r="H11" s="19">
        <v>4724645.25</v>
      </c>
      <c r="I11" s="20">
        <f t="shared" si="3"/>
        <v>519710.97749999998</v>
      </c>
      <c r="J11" s="9">
        <f>IF(COUNTIFS(A$2:A11, A11, B$2:B11, B11, D$2:D11, D11, C$2:C11,C11 )=1, MAX(J$1:J10)+1, J10)</f>
        <v>5</v>
      </c>
    </row>
    <row r="12" spans="1:10" x14ac:dyDescent="0.25">
      <c r="A12" s="5"/>
      <c r="B12" s="6"/>
      <c r="C12" s="5"/>
      <c r="D12" s="5"/>
      <c r="E12" s="5"/>
      <c r="F12" s="9"/>
      <c r="G12" s="4"/>
      <c r="H12" s="4"/>
      <c r="I12" s="20"/>
    </row>
    <row r="13" spans="1:10" x14ac:dyDescent="0.25">
      <c r="A13" s="16" t="s">
        <v>264</v>
      </c>
      <c r="B13" s="17" t="s">
        <v>263</v>
      </c>
      <c r="C13" s="16" t="s">
        <v>262</v>
      </c>
      <c r="D13" s="18">
        <v>45698</v>
      </c>
      <c r="E13" s="17" t="s">
        <v>111</v>
      </c>
      <c r="F13" s="9">
        <f t="shared" si="2"/>
        <v>243918.9</v>
      </c>
      <c r="G13" s="19">
        <v>20</v>
      </c>
      <c r="H13" s="19">
        <v>4878378</v>
      </c>
      <c r="I13" s="20">
        <f t="shared" si="3"/>
        <v>536621.57999999996</v>
      </c>
      <c r="J13" s="9">
        <f>IF(COUNTIFS(A$2:A13, A13, B$2:B13, B13, D$2:D13, D13, C$2:C13,C13 )=1, MAX(J$1:J12)+1, J12)</f>
        <v>6</v>
      </c>
    </row>
    <row r="14" spans="1:10" x14ac:dyDescent="0.25">
      <c r="A14" s="5"/>
      <c r="B14" s="6"/>
      <c r="C14" s="5"/>
      <c r="D14" s="5"/>
      <c r="E14" s="5"/>
      <c r="F14" s="9"/>
      <c r="G14" s="4"/>
      <c r="H14" s="4"/>
      <c r="I14" s="20"/>
    </row>
    <row r="15" spans="1:10" x14ac:dyDescent="0.25">
      <c r="A15" s="12" t="s">
        <v>261</v>
      </c>
      <c r="B15" s="13" t="s">
        <v>260</v>
      </c>
      <c r="C15" s="12" t="s">
        <v>259</v>
      </c>
      <c r="D15" s="14">
        <v>45702</v>
      </c>
      <c r="E15" s="13" t="s">
        <v>3</v>
      </c>
      <c r="F15" s="9">
        <f t="shared" si="2"/>
        <v>1752792.7927929999</v>
      </c>
      <c r="G15" s="15">
        <v>1</v>
      </c>
      <c r="H15" s="15">
        <v>1752792.7927929999</v>
      </c>
      <c r="I15" s="20">
        <f t="shared" si="3"/>
        <v>192807.20720722998</v>
      </c>
      <c r="J15" s="9">
        <f>IF(COUNTIFS(A$2:A15, A15, B$2:B15, B15, D$2:D15, D15, C$2:C15,C15 )=1, MAX(J$1:J14)+1, J14)</f>
        <v>7</v>
      </c>
    </row>
    <row r="16" spans="1:10" x14ac:dyDescent="0.25">
      <c r="A16" s="5" t="s">
        <v>261</v>
      </c>
      <c r="B16" s="6" t="s">
        <v>260</v>
      </c>
      <c r="C16" s="5" t="s">
        <v>259</v>
      </c>
      <c r="D16" s="6"/>
      <c r="E16" s="6" t="s">
        <v>55</v>
      </c>
      <c r="F16" s="9">
        <f t="shared" si="2"/>
        <v>585405.31531500001</v>
      </c>
      <c r="G16" s="7">
        <v>1</v>
      </c>
      <c r="H16" s="7">
        <v>585405.31531500001</v>
      </c>
      <c r="I16" s="20">
        <f t="shared" si="3"/>
        <v>64394.584684649999</v>
      </c>
      <c r="J16" s="9">
        <f>IF(COUNTIFS(A$2:A16, A16, B$2:B16, B16, D$2:D16, D16, C$2:C16,C16 )=1, MAX(J$1:J15)+1, J15)</f>
        <v>7</v>
      </c>
    </row>
    <row r="17" spans="1:10" x14ac:dyDescent="0.25">
      <c r="A17" s="8" t="s">
        <v>261</v>
      </c>
      <c r="B17" s="9" t="s">
        <v>260</v>
      </c>
      <c r="C17" s="8" t="s">
        <v>259</v>
      </c>
      <c r="D17" s="9"/>
      <c r="E17" s="9" t="s">
        <v>54</v>
      </c>
      <c r="F17" s="9">
        <f t="shared" si="2"/>
        <v>451891.89189199999</v>
      </c>
      <c r="G17" s="11">
        <v>1</v>
      </c>
      <c r="H17" s="11">
        <v>451891.89189199999</v>
      </c>
      <c r="I17" s="20">
        <f t="shared" si="3"/>
        <v>49708.108108119995</v>
      </c>
      <c r="J17" s="9">
        <f>IF(COUNTIFS(A$2:A17, A17, B$2:B17, B17, D$2:D17, D17, C$2:C17,C17 )=1, MAX(J$1:J16)+1, J16)</f>
        <v>7</v>
      </c>
    </row>
    <row r="18" spans="1:10" x14ac:dyDescent="0.25">
      <c r="A18" s="5"/>
      <c r="B18" s="6"/>
      <c r="C18" s="5"/>
      <c r="D18" s="5"/>
      <c r="E18" s="5"/>
      <c r="F18" s="9"/>
      <c r="G18" s="4"/>
      <c r="H18" s="4"/>
      <c r="I18" s="20"/>
    </row>
    <row r="19" spans="1:10" x14ac:dyDescent="0.25">
      <c r="A19" s="16" t="s">
        <v>261</v>
      </c>
      <c r="B19" s="17" t="s">
        <v>260</v>
      </c>
      <c r="C19" s="16" t="s">
        <v>258</v>
      </c>
      <c r="D19" s="18">
        <v>45698</v>
      </c>
      <c r="E19" s="17" t="s">
        <v>146</v>
      </c>
      <c r="F19" s="9">
        <f t="shared" si="2"/>
        <v>139639.64000000001</v>
      </c>
      <c r="G19" s="19">
        <v>100</v>
      </c>
      <c r="H19" s="19">
        <v>13963964</v>
      </c>
      <c r="I19" s="20">
        <f t="shared" si="3"/>
        <v>1536036.04</v>
      </c>
      <c r="J19" s="9">
        <f>IF(COUNTIFS(A$2:A19, A19, B$2:B19, B19, D$2:D19, D19, C$2:C19,C19 )=1, MAX(J$1:J18)+1, J18)</f>
        <v>8</v>
      </c>
    </row>
    <row r="20" spans="1:10" x14ac:dyDescent="0.25">
      <c r="A20" s="5"/>
      <c r="B20" s="6"/>
      <c r="C20" s="5"/>
      <c r="D20" s="5"/>
      <c r="E20" s="5"/>
      <c r="F20" s="9"/>
      <c r="G20" s="4"/>
      <c r="H20" s="4"/>
      <c r="I20" s="20"/>
    </row>
    <row r="21" spans="1:10" x14ac:dyDescent="0.25">
      <c r="A21" s="12" t="s">
        <v>257</v>
      </c>
      <c r="B21" s="13" t="s">
        <v>256</v>
      </c>
      <c r="C21" s="12" t="s">
        <v>255</v>
      </c>
      <c r="D21" s="14">
        <v>45699</v>
      </c>
      <c r="E21" s="13" t="s">
        <v>59</v>
      </c>
      <c r="F21" s="9">
        <f t="shared" si="2"/>
        <v>5945.9153153333336</v>
      </c>
      <c r="G21" s="15">
        <v>15</v>
      </c>
      <c r="H21" s="15">
        <v>89188.729730000006</v>
      </c>
      <c r="I21" s="20">
        <f t="shared" si="3"/>
        <v>9810.7602703000011</v>
      </c>
      <c r="J21" s="9">
        <f>IF(COUNTIFS(A$2:A21, A21, B$2:B21, B21, D$2:D21, D21, C$2:C21,C21 )=1, MAX(J$1:J20)+1, J20)</f>
        <v>9</v>
      </c>
    </row>
    <row r="22" spans="1:10" x14ac:dyDescent="0.25">
      <c r="A22" s="5" t="s">
        <v>257</v>
      </c>
      <c r="B22" s="6" t="s">
        <v>256</v>
      </c>
      <c r="C22" s="5" t="s">
        <v>255</v>
      </c>
      <c r="D22" s="6"/>
      <c r="E22" s="6" t="s">
        <v>58</v>
      </c>
      <c r="F22" s="9">
        <f t="shared" si="2"/>
        <v>6756.7567567999995</v>
      </c>
      <c r="G22" s="7">
        <v>10</v>
      </c>
      <c r="H22" s="7">
        <v>67567.567567999999</v>
      </c>
      <c r="I22" s="20">
        <f t="shared" si="3"/>
        <v>7432.43243248</v>
      </c>
      <c r="J22" s="9">
        <f>IF(COUNTIFS(A$2:A22, A22, B$2:B22, B22, D$2:D22, D22, C$2:C22,C22 )=1, MAX(J$1:J21)+1, J21)</f>
        <v>9</v>
      </c>
    </row>
    <row r="23" spans="1:10" x14ac:dyDescent="0.25">
      <c r="A23" s="8" t="s">
        <v>257</v>
      </c>
      <c r="B23" s="9" t="s">
        <v>256</v>
      </c>
      <c r="C23" s="8" t="s">
        <v>255</v>
      </c>
      <c r="D23" s="9"/>
      <c r="E23" s="9" t="s">
        <v>254</v>
      </c>
      <c r="F23" s="9">
        <f t="shared" si="2"/>
        <v>10270.2702703</v>
      </c>
      <c r="G23" s="11">
        <v>10</v>
      </c>
      <c r="H23" s="11">
        <v>102702.702703</v>
      </c>
      <c r="I23" s="20">
        <f t="shared" si="3"/>
        <v>11297.29729733</v>
      </c>
      <c r="J23" s="9">
        <f>IF(COUNTIFS(A$2:A23, A23, B$2:B23, B23, D$2:D23, D23, C$2:C23,C23 )=1, MAX(J$1:J22)+1, J22)</f>
        <v>9</v>
      </c>
    </row>
    <row r="24" spans="1:10" x14ac:dyDescent="0.25">
      <c r="A24" s="5"/>
      <c r="B24" s="6"/>
      <c r="C24" s="5"/>
      <c r="D24" s="5"/>
      <c r="E24" s="5"/>
      <c r="F24" s="9"/>
      <c r="G24" s="4"/>
      <c r="H24" s="4"/>
      <c r="I24" s="20"/>
    </row>
    <row r="25" spans="1:10" x14ac:dyDescent="0.25">
      <c r="A25" s="16" t="s">
        <v>253</v>
      </c>
      <c r="B25" s="17" t="s">
        <v>252</v>
      </c>
      <c r="C25" s="16" t="s">
        <v>251</v>
      </c>
      <c r="D25" s="18">
        <v>45701</v>
      </c>
      <c r="E25" s="17" t="s">
        <v>111</v>
      </c>
      <c r="F25" s="9">
        <f t="shared" si="2"/>
        <v>243919</v>
      </c>
      <c r="G25" s="19">
        <v>2</v>
      </c>
      <c r="H25" s="19">
        <v>487838</v>
      </c>
      <c r="I25" s="20">
        <f t="shared" si="3"/>
        <v>53662.18</v>
      </c>
      <c r="J25" s="9">
        <f>IF(COUNTIFS(A$2:A25, A25, B$2:B25, B25, D$2:D25, D25, C$2:C25,C25 )=1, MAX(J$1:J24)+1, J24)</f>
        <v>10</v>
      </c>
    </row>
    <row r="26" spans="1:10" x14ac:dyDescent="0.25">
      <c r="A26" s="5"/>
      <c r="B26" s="6"/>
      <c r="C26" s="5"/>
      <c r="D26" s="5"/>
      <c r="E26" s="5"/>
      <c r="F26" s="9"/>
      <c r="G26" s="4"/>
      <c r="H26" s="4"/>
      <c r="I26" s="20"/>
    </row>
    <row r="27" spans="1:10" x14ac:dyDescent="0.25">
      <c r="A27" s="12" t="s">
        <v>250</v>
      </c>
      <c r="B27" s="13" t="s">
        <v>249</v>
      </c>
      <c r="C27" s="12" t="s">
        <v>248</v>
      </c>
      <c r="D27" s="14">
        <v>45705</v>
      </c>
      <c r="E27" s="13" t="s">
        <v>15</v>
      </c>
      <c r="F27" s="9">
        <f t="shared" si="2"/>
        <v>117765.765766</v>
      </c>
      <c r="G27" s="15">
        <v>2</v>
      </c>
      <c r="H27" s="15">
        <v>235531.53153199999</v>
      </c>
      <c r="I27" s="20">
        <f t="shared" si="3"/>
        <v>25908.468468520001</v>
      </c>
      <c r="J27" s="9">
        <f>IF(COUNTIFS(A$2:A27, A27, B$2:B27, B27, D$2:D27, D27, C$2:C27,C27 )=1, MAX(J$1:J26)+1, J26)</f>
        <v>11</v>
      </c>
    </row>
    <row r="28" spans="1:10" x14ac:dyDescent="0.25">
      <c r="A28" s="8" t="s">
        <v>250</v>
      </c>
      <c r="B28" s="9" t="s">
        <v>249</v>
      </c>
      <c r="C28" s="8" t="s">
        <v>248</v>
      </c>
      <c r="D28" s="9"/>
      <c r="E28" s="9" t="s">
        <v>115</v>
      </c>
      <c r="F28" s="9">
        <f t="shared" si="2"/>
        <v>443688.71846800001</v>
      </c>
      <c r="G28" s="11">
        <v>1</v>
      </c>
      <c r="H28" s="11">
        <v>443688.71846800001</v>
      </c>
      <c r="I28" s="20">
        <f t="shared" si="3"/>
        <v>48805.759031480004</v>
      </c>
      <c r="J28" s="9">
        <f>IF(COUNTIFS(A$2:A28, A28, B$2:B28, B28, D$2:D28, D28, C$2:C28,C28 )=1, MAX(J$1:J27)+1, J27)</f>
        <v>11</v>
      </c>
    </row>
    <row r="29" spans="1:10" x14ac:dyDescent="0.25">
      <c r="A29" s="5"/>
      <c r="B29" s="6"/>
      <c r="C29" s="5"/>
      <c r="D29" s="5"/>
      <c r="E29" s="5"/>
      <c r="F29" s="9"/>
      <c r="G29" s="4"/>
      <c r="H29" s="4"/>
      <c r="I29" s="20"/>
    </row>
    <row r="30" spans="1:10" x14ac:dyDescent="0.25">
      <c r="A30" s="16" t="s">
        <v>250</v>
      </c>
      <c r="B30" s="17" t="s">
        <v>249</v>
      </c>
      <c r="C30" s="16" t="s">
        <v>247</v>
      </c>
      <c r="D30" s="18">
        <v>45709</v>
      </c>
      <c r="E30" s="17" t="s">
        <v>88</v>
      </c>
      <c r="F30" s="9">
        <f t="shared" si="2"/>
        <v>219334.25</v>
      </c>
      <c r="G30" s="19">
        <v>1</v>
      </c>
      <c r="H30" s="19">
        <v>219334.25</v>
      </c>
      <c r="I30" s="20">
        <f t="shared" si="3"/>
        <v>24126.767500000002</v>
      </c>
      <c r="J30" s="9">
        <f>IF(COUNTIFS(A$2:A30, A30, B$2:B30, B30, D$2:D30, D30, C$2:C30,C30 )=1, MAX(J$1:J29)+1, J29)</f>
        <v>12</v>
      </c>
    </row>
    <row r="31" spans="1:10" x14ac:dyDescent="0.25">
      <c r="A31" s="5"/>
      <c r="B31" s="6"/>
      <c r="C31" s="5"/>
      <c r="D31" s="5"/>
      <c r="E31" s="5"/>
      <c r="F31" s="9"/>
      <c r="G31" s="4"/>
      <c r="H31" s="4"/>
      <c r="I31" s="20"/>
    </row>
    <row r="32" spans="1:10" x14ac:dyDescent="0.25">
      <c r="A32" s="16" t="s">
        <v>246</v>
      </c>
      <c r="B32" s="17" t="s">
        <v>245</v>
      </c>
      <c r="C32" s="16" t="s">
        <v>244</v>
      </c>
      <c r="D32" s="18">
        <v>45702</v>
      </c>
      <c r="E32" s="17" t="s">
        <v>149</v>
      </c>
      <c r="F32" s="9">
        <f t="shared" si="2"/>
        <v>331387</v>
      </c>
      <c r="G32" s="19">
        <v>1</v>
      </c>
      <c r="H32" s="19">
        <v>331387</v>
      </c>
      <c r="I32" s="20">
        <f t="shared" si="3"/>
        <v>36452.57</v>
      </c>
      <c r="J32" s="9">
        <f>IF(COUNTIFS(A$2:A32, A32, B$2:B32, B32, D$2:D32, D32, C$2:C32,C32 )=1, MAX(J$1:J31)+1, J31)</f>
        <v>13</v>
      </c>
    </row>
    <row r="33" spans="1:10" x14ac:dyDescent="0.25">
      <c r="A33" s="5"/>
      <c r="B33" s="6"/>
      <c r="C33" s="5"/>
      <c r="D33" s="5"/>
      <c r="E33" s="5"/>
      <c r="F33" s="9"/>
      <c r="G33" s="4"/>
      <c r="H33" s="4"/>
      <c r="I33" s="20"/>
    </row>
    <row r="34" spans="1:10" x14ac:dyDescent="0.25">
      <c r="A34" s="12" t="s">
        <v>243</v>
      </c>
      <c r="B34" s="13" t="s">
        <v>242</v>
      </c>
      <c r="C34" s="12" t="s">
        <v>241</v>
      </c>
      <c r="D34" s="14">
        <v>45699</v>
      </c>
      <c r="E34" s="13" t="s">
        <v>67</v>
      </c>
      <c r="F34" s="9">
        <f t="shared" si="2"/>
        <v>215675.67567550001</v>
      </c>
      <c r="G34" s="15">
        <v>2</v>
      </c>
      <c r="H34" s="15">
        <v>431351.35135100002</v>
      </c>
      <c r="I34" s="20">
        <f t="shared" si="3"/>
        <v>47448.648648610004</v>
      </c>
      <c r="J34" s="9">
        <f>IF(COUNTIFS(A$2:A34, A34, B$2:B34, B34, D$2:D34, D34, C$2:C34,C34 )=1, MAX(J$1:J33)+1, J33)</f>
        <v>14</v>
      </c>
    </row>
    <row r="35" spans="1:10" x14ac:dyDescent="0.25">
      <c r="A35" s="8" t="s">
        <v>243</v>
      </c>
      <c r="B35" s="9" t="s">
        <v>242</v>
      </c>
      <c r="C35" s="8" t="s">
        <v>241</v>
      </c>
      <c r="D35" s="9"/>
      <c r="E35" s="9" t="s">
        <v>96</v>
      </c>
      <c r="F35" s="9">
        <f t="shared" si="2"/>
        <v>264801.82432449999</v>
      </c>
      <c r="G35" s="11">
        <v>2</v>
      </c>
      <c r="H35" s="11">
        <v>529603.64864899998</v>
      </c>
      <c r="I35" s="20">
        <f t="shared" si="3"/>
        <v>58256.401351389999</v>
      </c>
      <c r="J35" s="9">
        <f>IF(COUNTIFS(A$2:A35, A35, B$2:B35, B35, D$2:D35, D35, C$2:C35,C35 )=1, MAX(J$1:J34)+1, J34)</f>
        <v>14</v>
      </c>
    </row>
    <row r="36" spans="1:10" x14ac:dyDescent="0.25">
      <c r="A36" s="5"/>
      <c r="B36" s="6"/>
      <c r="C36" s="5"/>
      <c r="D36" s="5"/>
      <c r="E36" s="5"/>
      <c r="F36" s="9"/>
      <c r="G36" s="4"/>
      <c r="H36" s="4"/>
      <c r="I36" s="20"/>
    </row>
    <row r="37" spans="1:10" x14ac:dyDescent="0.25">
      <c r="A37" s="16" t="s">
        <v>243</v>
      </c>
      <c r="B37" s="17" t="s">
        <v>242</v>
      </c>
      <c r="C37" s="16" t="s">
        <v>240</v>
      </c>
      <c r="D37" s="18">
        <v>45699</v>
      </c>
      <c r="E37" s="17" t="s">
        <v>13</v>
      </c>
      <c r="F37" s="9">
        <f t="shared" si="2"/>
        <v>14699.323333333334</v>
      </c>
      <c r="G37" s="19">
        <v>300</v>
      </c>
      <c r="H37" s="19">
        <v>4409797</v>
      </c>
      <c r="I37" s="20">
        <f t="shared" si="3"/>
        <v>485077.67</v>
      </c>
      <c r="J37" s="9">
        <f>IF(COUNTIFS(A$2:A37, A37, B$2:B37, B37, D$2:D37, D37, C$2:C37,C37 )=1, MAX(J$1:J36)+1, J36)</f>
        <v>15</v>
      </c>
    </row>
    <row r="38" spans="1:10" x14ac:dyDescent="0.25">
      <c r="A38" s="5"/>
      <c r="B38" s="6"/>
      <c r="C38" s="5"/>
      <c r="D38" s="5"/>
      <c r="E38" s="5"/>
      <c r="F38" s="9"/>
      <c r="G38" s="4"/>
      <c r="H38" s="4"/>
      <c r="I38" s="20"/>
    </row>
    <row r="39" spans="1:10" x14ac:dyDescent="0.25">
      <c r="A39" s="12" t="s">
        <v>243</v>
      </c>
      <c r="B39" s="13" t="s">
        <v>242</v>
      </c>
      <c r="C39" s="12" t="s">
        <v>239</v>
      </c>
      <c r="D39" s="14">
        <v>45702</v>
      </c>
      <c r="E39" s="13" t="s">
        <v>238</v>
      </c>
      <c r="F39" s="9">
        <f t="shared" si="2"/>
        <v>123756.756757</v>
      </c>
      <c r="G39" s="15">
        <v>1</v>
      </c>
      <c r="H39" s="15">
        <v>123756.756757</v>
      </c>
      <c r="I39" s="20">
        <f t="shared" si="3"/>
        <v>13613.243243269999</v>
      </c>
      <c r="J39" s="9">
        <f>IF(COUNTIFS(A$2:A39, A39, B$2:B39, B39, D$2:D39, D39, C$2:C39,C39 )=1, MAX(J$1:J38)+1, J38)</f>
        <v>16</v>
      </c>
    </row>
    <row r="40" spans="1:10" x14ac:dyDescent="0.25">
      <c r="A40" s="5" t="s">
        <v>243</v>
      </c>
      <c r="B40" s="6" t="s">
        <v>242</v>
      </c>
      <c r="C40" s="5" t="s">
        <v>239</v>
      </c>
      <c r="D40" s="6"/>
      <c r="E40" s="6" t="s">
        <v>95</v>
      </c>
      <c r="F40" s="9">
        <f t="shared" si="2"/>
        <v>212894.14414399999</v>
      </c>
      <c r="G40" s="7">
        <v>1</v>
      </c>
      <c r="H40" s="7">
        <v>212894.14414399999</v>
      </c>
      <c r="I40" s="20">
        <f t="shared" si="3"/>
        <v>23418.35585584</v>
      </c>
      <c r="J40" s="9">
        <f>IF(COUNTIFS(A$2:A40, A40, B$2:B40, B40, D$2:D40, D40, C$2:C40,C40 )=1, MAX(J$1:J39)+1, J39)</f>
        <v>16</v>
      </c>
    </row>
    <row r="41" spans="1:10" x14ac:dyDescent="0.25">
      <c r="A41" s="5" t="s">
        <v>243</v>
      </c>
      <c r="B41" s="6" t="s">
        <v>242</v>
      </c>
      <c r="C41" s="5" t="s">
        <v>239</v>
      </c>
      <c r="D41" s="6"/>
      <c r="E41" s="6" t="s">
        <v>67</v>
      </c>
      <c r="F41" s="9">
        <f t="shared" si="2"/>
        <v>215675.89414399999</v>
      </c>
      <c r="G41" s="7">
        <v>2</v>
      </c>
      <c r="H41" s="7">
        <v>431351.78828799998</v>
      </c>
      <c r="I41" s="20">
        <f t="shared" si="3"/>
        <v>47448.696711680001</v>
      </c>
      <c r="J41" s="9">
        <f>IF(COUNTIFS(A$2:A41, A41, B$2:B41, B41, D$2:D41, D41, C$2:C41,C41 )=1, MAX(J$1:J40)+1, J40)</f>
        <v>16</v>
      </c>
    </row>
    <row r="42" spans="1:10" x14ac:dyDescent="0.25">
      <c r="A42" s="8" t="s">
        <v>243</v>
      </c>
      <c r="B42" s="9" t="s">
        <v>242</v>
      </c>
      <c r="C42" s="8" t="s">
        <v>239</v>
      </c>
      <c r="D42" s="9"/>
      <c r="E42" s="9" t="s">
        <v>1</v>
      </c>
      <c r="F42" s="9">
        <f t="shared" si="2"/>
        <v>465003.60360366665</v>
      </c>
      <c r="G42" s="11">
        <v>3</v>
      </c>
      <c r="H42" s="11">
        <v>1395010.8108109999</v>
      </c>
      <c r="I42" s="20">
        <f t="shared" si="3"/>
        <v>153451.18918920998</v>
      </c>
      <c r="J42" s="9">
        <f>IF(COUNTIFS(A$2:A42, A42, B$2:B42, B42, D$2:D42, D42, C$2:C42,C42 )=1, MAX(J$1:J41)+1, J41)</f>
        <v>16</v>
      </c>
    </row>
    <row r="43" spans="1:10" x14ac:dyDescent="0.25">
      <c r="A43" s="5"/>
      <c r="B43" s="6"/>
      <c r="C43" s="5"/>
      <c r="D43" s="5"/>
      <c r="E43" s="5"/>
      <c r="F43" s="9"/>
      <c r="G43" s="4"/>
      <c r="H43" s="4"/>
      <c r="I43" s="20"/>
    </row>
    <row r="44" spans="1:10" x14ac:dyDescent="0.25">
      <c r="A44" s="12" t="s">
        <v>243</v>
      </c>
      <c r="B44" s="13" t="s">
        <v>242</v>
      </c>
      <c r="C44" s="12" t="s">
        <v>237</v>
      </c>
      <c r="D44" s="14">
        <v>45702</v>
      </c>
      <c r="E44" s="13" t="s">
        <v>8</v>
      </c>
      <c r="F44" s="9">
        <f t="shared" si="2"/>
        <v>14731.41925676</v>
      </c>
      <c r="G44" s="15">
        <v>50</v>
      </c>
      <c r="H44" s="15">
        <v>736570.96283800004</v>
      </c>
      <c r="I44" s="20">
        <f t="shared" si="3"/>
        <v>81022.805912180003</v>
      </c>
      <c r="J44" s="9">
        <f>IF(COUNTIFS(A$2:A44, A44, B$2:B44, B44, D$2:D44, D44, C$2:C44,C44 )=1, MAX(J$1:J43)+1, J43)</f>
        <v>17</v>
      </c>
    </row>
    <row r="45" spans="1:10" x14ac:dyDescent="0.25">
      <c r="A45" s="5" t="s">
        <v>243</v>
      </c>
      <c r="B45" s="6" t="s">
        <v>242</v>
      </c>
      <c r="C45" s="5" t="s">
        <v>237</v>
      </c>
      <c r="D45" s="6"/>
      <c r="E45" s="6" t="s">
        <v>217</v>
      </c>
      <c r="F45" s="9">
        <f t="shared" si="2"/>
        <v>54368.243243249992</v>
      </c>
      <c r="G45" s="7">
        <v>20</v>
      </c>
      <c r="H45" s="7">
        <v>1087364.8648649999</v>
      </c>
      <c r="I45" s="20">
        <f t="shared" si="3"/>
        <v>119610.13513514999</v>
      </c>
      <c r="J45" s="9">
        <f>IF(COUNTIFS(A$2:A45, A45, B$2:B45, B45, D$2:D45, D45, C$2:C45,C45 )=1, MAX(J$1:J44)+1, J44)</f>
        <v>17</v>
      </c>
    </row>
    <row r="46" spans="1:10" x14ac:dyDescent="0.25">
      <c r="A46" s="5" t="s">
        <v>243</v>
      </c>
      <c r="B46" s="6" t="s">
        <v>242</v>
      </c>
      <c r="C46" s="5" t="s">
        <v>237</v>
      </c>
      <c r="D46" s="6"/>
      <c r="E46" s="6" t="s">
        <v>87</v>
      </c>
      <c r="F46" s="9">
        <f t="shared" si="2"/>
        <v>67880.067567549995</v>
      </c>
      <c r="G46" s="7">
        <v>20</v>
      </c>
      <c r="H46" s="7">
        <v>1357601.3513509999</v>
      </c>
      <c r="I46" s="20">
        <f t="shared" si="3"/>
        <v>149336.14864860999</v>
      </c>
      <c r="J46" s="9">
        <f>IF(COUNTIFS(A$2:A46, A46, B$2:B46, B46, D$2:D46, D46, C$2:C46,C46 )=1, MAX(J$1:J45)+1, J45)</f>
        <v>17</v>
      </c>
    </row>
    <row r="47" spans="1:10" x14ac:dyDescent="0.25">
      <c r="A47" s="5" t="s">
        <v>243</v>
      </c>
      <c r="B47" s="6" t="s">
        <v>242</v>
      </c>
      <c r="C47" s="5" t="s">
        <v>237</v>
      </c>
      <c r="D47" s="6"/>
      <c r="E47" s="6" t="s">
        <v>105</v>
      </c>
      <c r="F47" s="9">
        <f t="shared" si="2"/>
        <v>96893.581081099997</v>
      </c>
      <c r="G47" s="7">
        <v>20</v>
      </c>
      <c r="H47" s="7">
        <v>1937871.6216219999</v>
      </c>
      <c r="I47" s="20">
        <f t="shared" si="3"/>
        <v>213165.87837841999</v>
      </c>
      <c r="J47" s="9">
        <f>IF(COUNTIFS(A$2:A47, A47, B$2:B47, B47, D$2:D47, D47, C$2:C47,C47 )=1, MAX(J$1:J46)+1, J46)</f>
        <v>17</v>
      </c>
    </row>
    <row r="48" spans="1:10" x14ac:dyDescent="0.25">
      <c r="A48" s="5" t="s">
        <v>243</v>
      </c>
      <c r="B48" s="6" t="s">
        <v>242</v>
      </c>
      <c r="C48" s="5" t="s">
        <v>237</v>
      </c>
      <c r="D48" s="6"/>
      <c r="E48" s="6" t="s">
        <v>86</v>
      </c>
      <c r="F48" s="9">
        <f t="shared" si="2"/>
        <v>126260.13513513333</v>
      </c>
      <c r="G48" s="7">
        <v>15</v>
      </c>
      <c r="H48" s="7">
        <v>1893902.027027</v>
      </c>
      <c r="I48" s="20">
        <f t="shared" si="3"/>
        <v>208329.22297296999</v>
      </c>
      <c r="J48" s="9">
        <f>IF(COUNTIFS(A$2:A48, A48, B$2:B48, B48, D$2:D48, D48, C$2:C48,C48 )=1, MAX(J$1:J47)+1, J47)</f>
        <v>17</v>
      </c>
    </row>
    <row r="49" spans="1:10" x14ac:dyDescent="0.25">
      <c r="A49" s="5" t="s">
        <v>243</v>
      </c>
      <c r="B49" s="6" t="s">
        <v>242</v>
      </c>
      <c r="C49" s="5" t="s">
        <v>237</v>
      </c>
      <c r="D49" s="6"/>
      <c r="E49" s="6" t="s">
        <v>32</v>
      </c>
      <c r="F49" s="9">
        <f t="shared" si="2"/>
        <v>30714.527027049997</v>
      </c>
      <c r="G49" s="7">
        <v>20</v>
      </c>
      <c r="H49" s="7">
        <v>614290.54054099997</v>
      </c>
      <c r="I49" s="20">
        <f t="shared" si="3"/>
        <v>67571.959459509992</v>
      </c>
      <c r="J49" s="9">
        <f>IF(COUNTIFS(A$2:A49, A49, B$2:B49, B49, D$2:D49, D49, C$2:C49,C49 )=1, MAX(J$1:J48)+1, J48)</f>
        <v>17</v>
      </c>
    </row>
    <row r="50" spans="1:10" x14ac:dyDescent="0.25">
      <c r="A50" s="5" t="s">
        <v>243</v>
      </c>
      <c r="B50" s="6" t="s">
        <v>242</v>
      </c>
      <c r="C50" s="5" t="s">
        <v>237</v>
      </c>
      <c r="D50" s="6"/>
      <c r="E50" s="6" t="s">
        <v>31</v>
      </c>
      <c r="F50" s="9">
        <f t="shared" si="2"/>
        <v>41337.837837849998</v>
      </c>
      <c r="G50" s="7">
        <v>20</v>
      </c>
      <c r="H50" s="7">
        <v>826756.756757</v>
      </c>
      <c r="I50" s="20">
        <f t="shared" si="3"/>
        <v>90943.243243270001</v>
      </c>
      <c r="J50" s="9">
        <f>IF(COUNTIFS(A$2:A50, A50, B$2:B50, B50, D$2:D50, D50, C$2:C50,C50 )=1, MAX(J$1:J49)+1, J49)</f>
        <v>17</v>
      </c>
    </row>
    <row r="51" spans="1:10" x14ac:dyDescent="0.25">
      <c r="A51" s="5" t="s">
        <v>243</v>
      </c>
      <c r="B51" s="6" t="s">
        <v>242</v>
      </c>
      <c r="C51" s="5" t="s">
        <v>237</v>
      </c>
      <c r="D51" s="6"/>
      <c r="E51" s="6" t="s">
        <v>30</v>
      </c>
      <c r="F51" s="9">
        <f t="shared" si="2"/>
        <v>54817.567567600003</v>
      </c>
      <c r="G51" s="7">
        <v>15</v>
      </c>
      <c r="H51" s="7">
        <v>822263.51351399999</v>
      </c>
      <c r="I51" s="20">
        <f t="shared" si="3"/>
        <v>90448.986486540001</v>
      </c>
      <c r="J51" s="9">
        <f>IF(COUNTIFS(A$2:A51, A51, B$2:B51, B51, D$2:D51, D51, C$2:C51,C51 )=1, MAX(J$1:J50)+1, J50)</f>
        <v>17</v>
      </c>
    </row>
    <row r="52" spans="1:10" x14ac:dyDescent="0.25">
      <c r="A52" s="8" t="s">
        <v>243</v>
      </c>
      <c r="B52" s="9" t="s">
        <v>242</v>
      </c>
      <c r="C52" s="8" t="s">
        <v>237</v>
      </c>
      <c r="D52" s="9"/>
      <c r="E52" s="9" t="s">
        <v>7</v>
      </c>
      <c r="F52" s="9">
        <f t="shared" si="2"/>
        <v>67494.932432400004</v>
      </c>
      <c r="G52" s="11">
        <v>15</v>
      </c>
      <c r="H52" s="11">
        <v>1012423.986486</v>
      </c>
      <c r="I52" s="20">
        <f t="shared" si="3"/>
        <v>111366.63851346</v>
      </c>
      <c r="J52" s="9">
        <f>IF(COUNTIFS(A$2:A52, A52, B$2:B52, B52, D$2:D52, D52, C$2:C52,C52 )=1, MAX(J$1:J51)+1, J51)</f>
        <v>17</v>
      </c>
    </row>
    <row r="53" spans="1:10" x14ac:dyDescent="0.25">
      <c r="A53" s="5"/>
      <c r="B53" s="6"/>
      <c r="C53" s="5"/>
      <c r="D53" s="5"/>
      <c r="E53" s="5"/>
      <c r="F53" s="9"/>
      <c r="G53" s="4"/>
      <c r="H53" s="4"/>
      <c r="I53" s="20"/>
    </row>
    <row r="54" spans="1:10" x14ac:dyDescent="0.25">
      <c r="A54" s="16" t="s">
        <v>243</v>
      </c>
      <c r="B54" s="17" t="s">
        <v>242</v>
      </c>
      <c r="C54" s="16" t="s">
        <v>236</v>
      </c>
      <c r="D54" s="18">
        <v>45716</v>
      </c>
      <c r="E54" s="17" t="s">
        <v>13</v>
      </c>
      <c r="F54" s="9">
        <f t="shared" si="2"/>
        <v>14699.323333333334</v>
      </c>
      <c r="G54" s="19">
        <v>300</v>
      </c>
      <c r="H54" s="19">
        <v>4409797</v>
      </c>
      <c r="I54" s="20">
        <f t="shared" si="3"/>
        <v>485077.67</v>
      </c>
      <c r="J54" s="9">
        <f>IF(COUNTIFS(A$2:A54, A54, B$2:B54, B54, D$2:D54, D54, C$2:C54,C54 )=1, MAX(J$1:J53)+1, J53)</f>
        <v>18</v>
      </c>
    </row>
    <row r="55" spans="1:10" x14ac:dyDescent="0.25">
      <c r="A55" s="5"/>
      <c r="B55" s="6"/>
      <c r="C55" s="5"/>
      <c r="D55" s="5"/>
      <c r="E55" s="5"/>
      <c r="F55" s="9"/>
      <c r="G55" s="4"/>
      <c r="H55" s="4"/>
      <c r="I55" s="20"/>
    </row>
    <row r="56" spans="1:10" x14ac:dyDescent="0.25">
      <c r="A56" s="12" t="s">
        <v>243</v>
      </c>
      <c r="B56" s="13" t="s">
        <v>242</v>
      </c>
      <c r="C56" s="12" t="s">
        <v>235</v>
      </c>
      <c r="D56" s="14">
        <v>45698</v>
      </c>
      <c r="E56" s="13" t="s">
        <v>111</v>
      </c>
      <c r="F56" s="9">
        <f t="shared" si="2"/>
        <v>243918.91891893334</v>
      </c>
      <c r="G56" s="15">
        <v>15</v>
      </c>
      <c r="H56" s="15">
        <v>3658783.7837840002</v>
      </c>
      <c r="I56" s="20">
        <f t="shared" si="3"/>
        <v>402466.21621624002</v>
      </c>
      <c r="J56" s="9">
        <f>IF(COUNTIFS(A$2:A56, A56, B$2:B56, B56, D$2:D56, D56, C$2:C56,C56 )=1, MAX(J$1:J55)+1, J55)</f>
        <v>19</v>
      </c>
    </row>
    <row r="57" spans="1:10" x14ac:dyDescent="0.25">
      <c r="A57" s="8" t="s">
        <v>243</v>
      </c>
      <c r="B57" s="9" t="s">
        <v>242</v>
      </c>
      <c r="C57" s="8" t="s">
        <v>235</v>
      </c>
      <c r="D57" s="9"/>
      <c r="E57" s="9" t="s">
        <v>146</v>
      </c>
      <c r="F57" s="9">
        <f t="shared" si="2"/>
        <v>139639.61441440001</v>
      </c>
      <c r="G57" s="11">
        <v>15</v>
      </c>
      <c r="H57" s="11">
        <v>2094594.216216</v>
      </c>
      <c r="I57" s="20">
        <f t="shared" si="3"/>
        <v>230405.36378376</v>
      </c>
      <c r="J57" s="9">
        <f>IF(COUNTIFS(A$2:A57, A57, B$2:B57, B57, D$2:D57, D57, C$2:C57,C57 )=1, MAX(J$1:J56)+1, J56)</f>
        <v>19</v>
      </c>
    </row>
    <row r="58" spans="1:10" x14ac:dyDescent="0.25">
      <c r="A58" s="5"/>
      <c r="B58" s="6"/>
      <c r="C58" s="5"/>
      <c r="D58" s="5"/>
      <c r="E58" s="5"/>
      <c r="F58" s="9"/>
      <c r="G58" s="4"/>
      <c r="H58" s="4"/>
      <c r="I58" s="20"/>
    </row>
    <row r="59" spans="1:10" x14ac:dyDescent="0.25">
      <c r="A59" s="12" t="s">
        <v>234</v>
      </c>
      <c r="B59" s="13" t="s">
        <v>233</v>
      </c>
      <c r="C59" s="12" t="s">
        <v>232</v>
      </c>
      <c r="D59" s="14">
        <v>45702</v>
      </c>
      <c r="E59" s="13" t="s">
        <v>61</v>
      </c>
      <c r="F59" s="9">
        <f t="shared" si="2"/>
        <v>2378.37837838</v>
      </c>
      <c r="G59" s="15">
        <v>50</v>
      </c>
      <c r="H59" s="15">
        <v>118918.918919</v>
      </c>
      <c r="I59" s="20">
        <f t="shared" si="3"/>
        <v>13081.08108109</v>
      </c>
      <c r="J59" s="9">
        <f>IF(COUNTIFS(A$2:A59, A59, B$2:B59, B59, D$2:D59, D59, C$2:C59,C59 )=1, MAX(J$1:J58)+1, J58)</f>
        <v>20</v>
      </c>
    </row>
    <row r="60" spans="1:10" x14ac:dyDescent="0.25">
      <c r="A60" s="5" t="s">
        <v>234</v>
      </c>
      <c r="B60" s="6" t="s">
        <v>233</v>
      </c>
      <c r="C60" s="5" t="s">
        <v>232</v>
      </c>
      <c r="D60" s="6"/>
      <c r="E60" s="6" t="s">
        <v>231</v>
      </c>
      <c r="F60" s="9">
        <f t="shared" si="2"/>
        <v>9189.1657658000004</v>
      </c>
      <c r="G60" s="7">
        <v>10</v>
      </c>
      <c r="H60" s="7">
        <v>91891.657657999996</v>
      </c>
      <c r="I60" s="20">
        <f t="shared" si="3"/>
        <v>10108.082342379999</v>
      </c>
      <c r="J60" s="9">
        <f>IF(COUNTIFS(A$2:A60, A60, B$2:B60, B60, D$2:D60, D60, C$2:C60,C60 )=1, MAX(J$1:J59)+1, J59)</f>
        <v>20</v>
      </c>
    </row>
    <row r="61" spans="1:10" x14ac:dyDescent="0.25">
      <c r="A61" s="5" t="s">
        <v>234</v>
      </c>
      <c r="B61" s="6" t="s">
        <v>233</v>
      </c>
      <c r="C61" s="5" t="s">
        <v>232</v>
      </c>
      <c r="D61" s="6"/>
      <c r="E61" s="6" t="s">
        <v>73</v>
      </c>
      <c r="F61" s="9">
        <f t="shared" si="2"/>
        <v>1585.5855855799998</v>
      </c>
      <c r="G61" s="7">
        <v>50</v>
      </c>
      <c r="H61" s="7">
        <v>79279.279278999995</v>
      </c>
      <c r="I61" s="20">
        <f t="shared" si="3"/>
        <v>8720.7207206900002</v>
      </c>
      <c r="J61" s="9">
        <f>IF(COUNTIFS(A$2:A61, A61, B$2:B61, B61, D$2:D61, D61, C$2:C61,C61 )=1, MAX(J$1:J60)+1, J60)</f>
        <v>20</v>
      </c>
    </row>
    <row r="62" spans="1:10" x14ac:dyDescent="0.25">
      <c r="A62" s="5" t="s">
        <v>234</v>
      </c>
      <c r="B62" s="6" t="s">
        <v>233</v>
      </c>
      <c r="C62" s="5" t="s">
        <v>232</v>
      </c>
      <c r="D62" s="6"/>
      <c r="E62" s="6" t="s">
        <v>230</v>
      </c>
      <c r="F62" s="9">
        <f t="shared" si="2"/>
        <v>1225.2252252200001</v>
      </c>
      <c r="G62" s="7">
        <v>50</v>
      </c>
      <c r="H62" s="7">
        <v>61261.261261</v>
      </c>
      <c r="I62" s="20">
        <f t="shared" si="3"/>
        <v>6738.7387387099998</v>
      </c>
      <c r="J62" s="9">
        <f>IF(COUNTIFS(A$2:A62, A62, B$2:B62, B62, D$2:D62, D62, C$2:C62,C62 )=1, MAX(J$1:J61)+1, J61)</f>
        <v>20</v>
      </c>
    </row>
    <row r="63" spans="1:10" x14ac:dyDescent="0.25">
      <c r="A63" s="5" t="s">
        <v>234</v>
      </c>
      <c r="B63" s="6" t="s">
        <v>233</v>
      </c>
      <c r="C63" s="5" t="s">
        <v>232</v>
      </c>
      <c r="D63" s="6"/>
      <c r="E63" s="6" t="s">
        <v>229</v>
      </c>
      <c r="F63" s="9">
        <f t="shared" si="2"/>
        <v>1585.5855855799998</v>
      </c>
      <c r="G63" s="7">
        <v>50</v>
      </c>
      <c r="H63" s="7">
        <v>79279.279278999995</v>
      </c>
      <c r="I63" s="20">
        <f t="shared" si="3"/>
        <v>8720.7207206900002</v>
      </c>
      <c r="J63" s="9">
        <f>IF(COUNTIFS(A$2:A63, A63, B$2:B63, B63, D$2:D63, D63, C$2:C63,C63 )=1, MAX(J$1:J62)+1, J62)</f>
        <v>20</v>
      </c>
    </row>
    <row r="64" spans="1:10" x14ac:dyDescent="0.25">
      <c r="A64" s="8" t="s">
        <v>234</v>
      </c>
      <c r="B64" s="9" t="s">
        <v>233</v>
      </c>
      <c r="C64" s="8" t="s">
        <v>232</v>
      </c>
      <c r="D64" s="9"/>
      <c r="E64" s="9" t="s">
        <v>228</v>
      </c>
      <c r="F64" s="9">
        <f t="shared" si="2"/>
        <v>2072.07207208</v>
      </c>
      <c r="G64" s="11">
        <v>50</v>
      </c>
      <c r="H64" s="11">
        <v>103603.603604</v>
      </c>
      <c r="I64" s="20">
        <f t="shared" si="3"/>
        <v>11396.396396440001</v>
      </c>
      <c r="J64" s="9">
        <f>IF(COUNTIFS(A$2:A64, A64, B$2:B64, B64, D$2:D64, D64, C$2:C64,C64 )=1, MAX(J$1:J63)+1, J63)</f>
        <v>20</v>
      </c>
    </row>
    <row r="65" spans="1:10" x14ac:dyDescent="0.25">
      <c r="A65" s="5"/>
      <c r="B65" s="6"/>
      <c r="C65" s="5"/>
      <c r="D65" s="5"/>
      <c r="E65" s="5"/>
      <c r="F65" s="9"/>
      <c r="G65" s="4"/>
      <c r="H65" s="4"/>
      <c r="I65" s="20"/>
    </row>
    <row r="66" spans="1:10" x14ac:dyDescent="0.25">
      <c r="A66" s="12" t="s">
        <v>234</v>
      </c>
      <c r="B66" s="13" t="s">
        <v>233</v>
      </c>
      <c r="C66" s="12" t="s">
        <v>227</v>
      </c>
      <c r="D66" s="14">
        <v>45714</v>
      </c>
      <c r="E66" s="13" t="s">
        <v>46</v>
      </c>
      <c r="F66" s="9">
        <f t="shared" si="2"/>
        <v>96129.729730000006</v>
      </c>
      <c r="G66" s="15">
        <v>1</v>
      </c>
      <c r="H66" s="15">
        <v>96129.729730000006</v>
      </c>
      <c r="I66" s="20">
        <f t="shared" si="3"/>
        <v>10574.270270300001</v>
      </c>
      <c r="J66" s="9">
        <f>IF(COUNTIFS(A$2:A66, A66, B$2:B66, B66, D$2:D66, D66, C$2:C66,C66 )=1, MAX(J$1:J65)+1, J65)</f>
        <v>21</v>
      </c>
    </row>
    <row r="67" spans="1:10" x14ac:dyDescent="0.25">
      <c r="A67" s="5" t="s">
        <v>234</v>
      </c>
      <c r="B67" s="6" t="s">
        <v>233</v>
      </c>
      <c r="C67" s="5" t="s">
        <v>227</v>
      </c>
      <c r="D67" s="6"/>
      <c r="E67" s="6" t="s">
        <v>15</v>
      </c>
      <c r="F67" s="9">
        <f t="shared" si="2"/>
        <v>117765.765766</v>
      </c>
      <c r="G67" s="7">
        <v>1</v>
      </c>
      <c r="H67" s="7">
        <v>117765.765766</v>
      </c>
      <c r="I67" s="20">
        <f t="shared" si="3"/>
        <v>12954.23423426</v>
      </c>
      <c r="J67" s="9">
        <f>IF(COUNTIFS(A$2:A67, A67, B$2:B67, B67, D$2:D67, D67, C$2:C67,C67 )=1, MAX(J$1:J66)+1, J66)</f>
        <v>21</v>
      </c>
    </row>
    <row r="68" spans="1:10" x14ac:dyDescent="0.25">
      <c r="A68" s="5" t="s">
        <v>234</v>
      </c>
      <c r="B68" s="6" t="s">
        <v>233</v>
      </c>
      <c r="C68" s="5" t="s">
        <v>227</v>
      </c>
      <c r="D68" s="6"/>
      <c r="E68" s="6" t="s">
        <v>65</v>
      </c>
      <c r="F68" s="9">
        <f t="shared" si="2"/>
        <v>234162.16216199999</v>
      </c>
      <c r="G68" s="7">
        <v>1</v>
      </c>
      <c r="H68" s="7">
        <v>234162.16216199999</v>
      </c>
      <c r="I68" s="20">
        <f t="shared" si="3"/>
        <v>25757.83783782</v>
      </c>
      <c r="J68" s="9">
        <f>IF(COUNTIFS(A$2:A68, A68, B$2:B68, B68, D$2:D68, D68, C$2:C68,C68 )=1, MAX(J$1:J67)+1, J67)</f>
        <v>21</v>
      </c>
    </row>
    <row r="69" spans="1:10" x14ac:dyDescent="0.25">
      <c r="A69" s="5" t="s">
        <v>234</v>
      </c>
      <c r="B69" s="6" t="s">
        <v>233</v>
      </c>
      <c r="C69" s="5" t="s">
        <v>227</v>
      </c>
      <c r="D69" s="6"/>
      <c r="E69" s="6" t="s">
        <v>8</v>
      </c>
      <c r="F69" s="9">
        <f t="shared" si="2"/>
        <v>14731.418918920001</v>
      </c>
      <c r="G69" s="7">
        <v>25</v>
      </c>
      <c r="H69" s="7">
        <v>368285.47297300003</v>
      </c>
      <c r="I69" s="20">
        <f t="shared" si="3"/>
        <v>40511.402027030003</v>
      </c>
      <c r="J69" s="9">
        <f>IF(COUNTIFS(A$2:A69, A69, B$2:B69, B69, D$2:D69, D69, C$2:C69,C69 )=1, MAX(J$1:J68)+1, J68)</f>
        <v>21</v>
      </c>
    </row>
    <row r="70" spans="1:10" x14ac:dyDescent="0.25">
      <c r="A70" s="8" t="s">
        <v>234</v>
      </c>
      <c r="B70" s="9" t="s">
        <v>233</v>
      </c>
      <c r="C70" s="8" t="s">
        <v>227</v>
      </c>
      <c r="D70" s="9"/>
      <c r="E70" s="9" t="s">
        <v>49</v>
      </c>
      <c r="F70" s="9">
        <f t="shared" si="2"/>
        <v>21214.514774759999</v>
      </c>
      <c r="G70" s="11">
        <v>25</v>
      </c>
      <c r="H70" s="11">
        <v>530362.86936899996</v>
      </c>
      <c r="I70" s="20">
        <f t="shared" si="3"/>
        <v>58339.915630589996</v>
      </c>
      <c r="J70" s="9">
        <f>IF(COUNTIFS(A$2:A70, A70, B$2:B70, B70, D$2:D70, D70, C$2:C70,C70 )=1, MAX(J$1:J69)+1, J69)</f>
        <v>21</v>
      </c>
    </row>
    <row r="71" spans="1:10" x14ac:dyDescent="0.25">
      <c r="A71" s="5"/>
      <c r="B71" s="6"/>
      <c r="C71" s="5"/>
      <c r="D71" s="5"/>
      <c r="E71" s="5"/>
      <c r="F71" s="9"/>
      <c r="G71" s="4"/>
      <c r="H71" s="4"/>
      <c r="I71" s="20"/>
    </row>
    <row r="72" spans="1:10" x14ac:dyDescent="0.25">
      <c r="A72" s="16" t="s">
        <v>234</v>
      </c>
      <c r="B72" s="17" t="s">
        <v>233</v>
      </c>
      <c r="C72" s="16" t="s">
        <v>226</v>
      </c>
      <c r="D72" s="18">
        <v>45699</v>
      </c>
      <c r="E72" s="17" t="s">
        <v>111</v>
      </c>
      <c r="F72" s="9">
        <f t="shared" ref="F72:F135" si="4">H72/G72</f>
        <v>243919</v>
      </c>
      <c r="G72" s="19">
        <v>2</v>
      </c>
      <c r="H72" s="19">
        <v>487838</v>
      </c>
      <c r="I72" s="20">
        <f t="shared" ref="I72:I135" si="5">H72*0.11</f>
        <v>53662.18</v>
      </c>
      <c r="J72" s="9">
        <f>IF(COUNTIFS(A$2:A72, A72, B$2:B72, B72, D$2:D72, D72, C$2:C72,C72 )=1, MAX(J$1:J71)+1, J71)</f>
        <v>22</v>
      </c>
    </row>
    <row r="73" spans="1:10" x14ac:dyDescent="0.25">
      <c r="A73" s="5"/>
      <c r="B73" s="6"/>
      <c r="C73" s="5"/>
      <c r="D73" s="5"/>
      <c r="E73" s="5"/>
      <c r="F73" s="9"/>
      <c r="G73" s="4"/>
      <c r="H73" s="4"/>
      <c r="I73" s="20"/>
    </row>
    <row r="74" spans="1:10" x14ac:dyDescent="0.25">
      <c r="A74" s="12" t="s">
        <v>225</v>
      </c>
      <c r="B74" s="13" t="s">
        <v>224</v>
      </c>
      <c r="C74" s="12" t="s">
        <v>83</v>
      </c>
      <c r="D74" s="14">
        <v>45693</v>
      </c>
      <c r="E74" s="13" t="s">
        <v>8</v>
      </c>
      <c r="F74" s="9">
        <f t="shared" si="4"/>
        <v>14731.423648649999</v>
      </c>
      <c r="G74" s="15">
        <v>100</v>
      </c>
      <c r="H74" s="15">
        <v>1473142.3648649999</v>
      </c>
      <c r="I74" s="20">
        <f t="shared" si="5"/>
        <v>162045.66013514998</v>
      </c>
      <c r="J74" s="9">
        <f>IF(COUNTIFS(A$2:A74, A74, B$2:B74, B74, D$2:D74, D74, C$2:C74,C74 )=1, MAX(J$1:J73)+1, J73)</f>
        <v>23</v>
      </c>
    </row>
    <row r="75" spans="1:10" x14ac:dyDescent="0.25">
      <c r="A75" s="8" t="s">
        <v>225</v>
      </c>
      <c r="B75" s="9" t="s">
        <v>224</v>
      </c>
      <c r="C75" s="8" t="s">
        <v>83</v>
      </c>
      <c r="D75" s="9"/>
      <c r="E75" s="9" t="s">
        <v>103</v>
      </c>
      <c r="F75" s="9">
        <f t="shared" si="4"/>
        <v>214263.51351350002</v>
      </c>
      <c r="G75" s="11">
        <v>10</v>
      </c>
      <c r="H75" s="11">
        <v>2142635.1351350001</v>
      </c>
      <c r="I75" s="20">
        <f t="shared" si="5"/>
        <v>235689.86486485001</v>
      </c>
      <c r="J75" s="9">
        <f>IF(COUNTIFS(A$2:A75, A75, B$2:B75, B75, D$2:D75, D75, C$2:C75,C75 )=1, MAX(J$1:J74)+1, J74)</f>
        <v>23</v>
      </c>
    </row>
    <row r="76" spans="1:10" x14ac:dyDescent="0.25">
      <c r="A76" s="5"/>
      <c r="B76" s="6"/>
      <c r="C76" s="5"/>
      <c r="D76" s="5"/>
      <c r="E76" s="5"/>
      <c r="F76" s="9"/>
      <c r="G76" s="4"/>
      <c r="H76" s="4"/>
      <c r="I76" s="20"/>
    </row>
    <row r="77" spans="1:10" x14ac:dyDescent="0.25">
      <c r="A77" s="12" t="s">
        <v>225</v>
      </c>
      <c r="B77" s="13" t="s">
        <v>224</v>
      </c>
      <c r="C77" s="12" t="s">
        <v>140</v>
      </c>
      <c r="D77" s="14">
        <v>45694</v>
      </c>
      <c r="E77" s="13" t="s">
        <v>65</v>
      </c>
      <c r="F77" s="9">
        <f t="shared" si="4"/>
        <v>234162.16216199999</v>
      </c>
      <c r="G77" s="15">
        <v>1</v>
      </c>
      <c r="H77" s="15">
        <v>234162.16216199999</v>
      </c>
      <c r="I77" s="20">
        <f t="shared" si="5"/>
        <v>25757.83783782</v>
      </c>
      <c r="J77" s="9">
        <f>IF(COUNTIFS(A$2:A77, A77, B$2:B77, B77, D$2:D77, D77, C$2:C77,C77 )=1, MAX(J$1:J76)+1, J76)</f>
        <v>24</v>
      </c>
    </row>
    <row r="78" spans="1:10" x14ac:dyDescent="0.25">
      <c r="A78" s="5" t="s">
        <v>225</v>
      </c>
      <c r="B78" s="6" t="s">
        <v>224</v>
      </c>
      <c r="C78" s="5" t="s">
        <v>140</v>
      </c>
      <c r="D78" s="6"/>
      <c r="E78" s="6" t="s">
        <v>11</v>
      </c>
      <c r="F78" s="9">
        <f t="shared" si="4"/>
        <v>12484.7972973</v>
      </c>
      <c r="G78" s="7">
        <v>50</v>
      </c>
      <c r="H78" s="7">
        <v>624239.86486500001</v>
      </c>
      <c r="I78" s="20">
        <f t="shared" si="5"/>
        <v>68666.385135150005</v>
      </c>
      <c r="J78" s="9">
        <f>IF(COUNTIFS(A$2:A78, A78, B$2:B78, B78, D$2:D78, D78, C$2:C78,C78 )=1, MAX(J$1:J77)+1, J77)</f>
        <v>24</v>
      </c>
    </row>
    <row r="79" spans="1:10" x14ac:dyDescent="0.25">
      <c r="A79" s="5" t="s">
        <v>225</v>
      </c>
      <c r="B79" s="6" t="s">
        <v>224</v>
      </c>
      <c r="C79" s="5" t="s">
        <v>140</v>
      </c>
      <c r="D79" s="6"/>
      <c r="E79" s="6" t="s">
        <v>87</v>
      </c>
      <c r="F79" s="9">
        <f t="shared" si="4"/>
        <v>67880.112500000003</v>
      </c>
      <c r="G79" s="7">
        <v>10</v>
      </c>
      <c r="H79" s="7">
        <v>678801.125</v>
      </c>
      <c r="I79" s="20">
        <f t="shared" si="5"/>
        <v>74668.123749999999</v>
      </c>
      <c r="J79" s="9">
        <f>IF(COUNTIFS(A$2:A79, A79, B$2:B79, B79, D$2:D79, D79, C$2:C79,C79 )=1, MAX(J$1:J78)+1, J78)</f>
        <v>24</v>
      </c>
    </row>
    <row r="80" spans="1:10" x14ac:dyDescent="0.25">
      <c r="A80" s="5" t="s">
        <v>225</v>
      </c>
      <c r="B80" s="6" t="s">
        <v>224</v>
      </c>
      <c r="C80" s="5" t="s">
        <v>140</v>
      </c>
      <c r="D80" s="6"/>
      <c r="E80" s="6" t="s">
        <v>86</v>
      </c>
      <c r="F80" s="9">
        <f t="shared" si="4"/>
        <v>126260.13513509999</v>
      </c>
      <c r="G80" s="7">
        <v>10</v>
      </c>
      <c r="H80" s="7">
        <v>1262601.3513509999</v>
      </c>
      <c r="I80" s="20">
        <f t="shared" si="5"/>
        <v>138886.14864860999</v>
      </c>
      <c r="J80" s="9">
        <f>IF(COUNTIFS(A$2:A80, A80, B$2:B80, B80, D$2:D80, D80, C$2:C80,C80 )=1, MAX(J$1:J79)+1, J79)</f>
        <v>24</v>
      </c>
    </row>
    <row r="81" spans="1:10" x14ac:dyDescent="0.25">
      <c r="A81" s="8" t="s">
        <v>225</v>
      </c>
      <c r="B81" s="9" t="s">
        <v>224</v>
      </c>
      <c r="C81" s="8" t="s">
        <v>140</v>
      </c>
      <c r="D81" s="9"/>
      <c r="E81" s="9" t="s">
        <v>274</v>
      </c>
      <c r="F81" s="9">
        <f t="shared" si="4"/>
        <v>243309.12162200001</v>
      </c>
      <c r="G81" s="11">
        <v>1</v>
      </c>
      <c r="H81" s="11">
        <v>243309.12162200001</v>
      </c>
      <c r="I81" s="20">
        <f t="shared" si="5"/>
        <v>26764.003378420002</v>
      </c>
      <c r="J81" s="9">
        <f>IF(COUNTIFS(A$2:A81, A81, B$2:B81, B81, D$2:D81, D81, C$2:C81,C81 )=1, MAX(J$1:J80)+1, J80)</f>
        <v>24</v>
      </c>
    </row>
    <row r="82" spans="1:10" x14ac:dyDescent="0.25">
      <c r="A82" s="5"/>
      <c r="B82" s="6"/>
      <c r="C82" s="5"/>
      <c r="D82" s="5"/>
      <c r="E82" s="5"/>
      <c r="F82" s="9"/>
      <c r="G82" s="4"/>
      <c r="H82" s="4"/>
      <c r="I82" s="20"/>
    </row>
    <row r="83" spans="1:10" x14ac:dyDescent="0.25">
      <c r="A83" s="12" t="s">
        <v>225</v>
      </c>
      <c r="B83" s="13" t="s">
        <v>224</v>
      </c>
      <c r="C83" s="12" t="s">
        <v>116</v>
      </c>
      <c r="D83" s="14">
        <v>45698</v>
      </c>
      <c r="E83" s="13" t="s">
        <v>103</v>
      </c>
      <c r="F83" s="9">
        <f t="shared" si="4"/>
        <v>214263.51351359999</v>
      </c>
      <c r="G83" s="15">
        <v>5</v>
      </c>
      <c r="H83" s="15">
        <v>1071317.5675679999</v>
      </c>
      <c r="I83" s="20">
        <f t="shared" si="5"/>
        <v>117844.93243248</v>
      </c>
      <c r="J83" s="9">
        <f>IF(COUNTIFS(A$2:A83, A83, B$2:B83, B83, D$2:D83, D83, C$2:C83,C83 )=1, MAX(J$1:J82)+1, J82)</f>
        <v>25</v>
      </c>
    </row>
    <row r="84" spans="1:10" x14ac:dyDescent="0.25">
      <c r="A84" s="5" t="s">
        <v>225</v>
      </c>
      <c r="B84" s="6" t="s">
        <v>224</v>
      </c>
      <c r="C84" s="5" t="s">
        <v>116</v>
      </c>
      <c r="D84" s="6"/>
      <c r="E84" s="6" t="s">
        <v>7</v>
      </c>
      <c r="F84" s="9">
        <f t="shared" si="4"/>
        <v>67494.914864899998</v>
      </c>
      <c r="G84" s="7">
        <v>10</v>
      </c>
      <c r="H84" s="7">
        <v>674949.14864899998</v>
      </c>
      <c r="I84" s="20">
        <f t="shared" si="5"/>
        <v>74244.406351390004</v>
      </c>
      <c r="J84" s="9">
        <f>IF(COUNTIFS(A$2:A84, A84, B$2:B84, B84, D$2:D84, D84, C$2:C84,C84 )=1, MAX(J$1:J83)+1, J83)</f>
        <v>25</v>
      </c>
    </row>
    <row r="85" spans="1:10" x14ac:dyDescent="0.25">
      <c r="A85" s="8" t="s">
        <v>225</v>
      </c>
      <c r="B85" s="9" t="s">
        <v>224</v>
      </c>
      <c r="C85" s="8" t="s">
        <v>116</v>
      </c>
      <c r="D85" s="9"/>
      <c r="E85" s="9" t="s">
        <v>29</v>
      </c>
      <c r="F85" s="9">
        <f t="shared" si="4"/>
        <v>105815.8783784</v>
      </c>
      <c r="G85" s="11">
        <v>10</v>
      </c>
      <c r="H85" s="11">
        <v>1058158.783784</v>
      </c>
      <c r="I85" s="20">
        <f t="shared" si="5"/>
        <v>116397.46621623999</v>
      </c>
      <c r="J85" s="9">
        <f>IF(COUNTIFS(A$2:A85, A85, B$2:B85, B85, D$2:D85, D85, C$2:C85,C85 )=1, MAX(J$1:J84)+1, J84)</f>
        <v>25</v>
      </c>
    </row>
    <row r="86" spans="1:10" x14ac:dyDescent="0.25">
      <c r="A86" s="5"/>
      <c r="B86" s="6"/>
      <c r="C86" s="5"/>
      <c r="D86" s="5"/>
      <c r="E86" s="5"/>
      <c r="F86" s="9"/>
      <c r="G86" s="4"/>
      <c r="H86" s="4"/>
      <c r="I86" s="20"/>
    </row>
    <row r="87" spans="1:10" x14ac:dyDescent="0.25">
      <c r="A87" s="12" t="s">
        <v>225</v>
      </c>
      <c r="B87" s="13" t="s">
        <v>224</v>
      </c>
      <c r="C87" s="12" t="s">
        <v>223</v>
      </c>
      <c r="D87" s="14">
        <v>45700</v>
      </c>
      <c r="E87" s="13" t="s">
        <v>53</v>
      </c>
      <c r="F87" s="9">
        <f t="shared" si="4"/>
        <v>29847.97297296</v>
      </c>
      <c r="G87" s="15">
        <v>25</v>
      </c>
      <c r="H87" s="15">
        <v>746199.32432400004</v>
      </c>
      <c r="I87" s="20">
        <f t="shared" si="5"/>
        <v>82081.925675639999</v>
      </c>
      <c r="J87" s="9">
        <f>IF(COUNTIFS(A$2:A87, A87, B$2:B87, B87, D$2:D87, D87, C$2:C87,C87 )=1, MAX(J$1:J86)+1, J86)</f>
        <v>26</v>
      </c>
    </row>
    <row r="88" spans="1:10" x14ac:dyDescent="0.25">
      <c r="A88" s="5" t="s">
        <v>225</v>
      </c>
      <c r="B88" s="6" t="s">
        <v>224</v>
      </c>
      <c r="C88" s="5" t="s">
        <v>223</v>
      </c>
      <c r="D88" s="6"/>
      <c r="E88" s="6" t="s">
        <v>31</v>
      </c>
      <c r="F88" s="9">
        <f t="shared" si="4"/>
        <v>41337.837837799998</v>
      </c>
      <c r="G88" s="7">
        <v>10</v>
      </c>
      <c r="H88" s="7">
        <v>413378.37837799999</v>
      </c>
      <c r="I88" s="20">
        <f t="shared" si="5"/>
        <v>45471.621621580001</v>
      </c>
      <c r="J88" s="9">
        <f>IF(COUNTIFS(A$2:A88, A88, B$2:B88, B88, D$2:D88, D88, C$2:C88,C88 )=1, MAX(J$1:J87)+1, J87)</f>
        <v>26</v>
      </c>
    </row>
    <row r="89" spans="1:10" x14ac:dyDescent="0.25">
      <c r="A89" s="5" t="s">
        <v>225</v>
      </c>
      <c r="B89" s="6" t="s">
        <v>224</v>
      </c>
      <c r="C89" s="5" t="s">
        <v>223</v>
      </c>
      <c r="D89" s="6"/>
      <c r="E89" s="6" t="s">
        <v>30</v>
      </c>
      <c r="F89" s="9">
        <f t="shared" si="4"/>
        <v>54817.567567599996</v>
      </c>
      <c r="G89" s="7">
        <v>10</v>
      </c>
      <c r="H89" s="7">
        <v>548175.67567599996</v>
      </c>
      <c r="I89" s="20">
        <f t="shared" si="5"/>
        <v>60299.324324359994</v>
      </c>
      <c r="J89" s="9">
        <f>IF(COUNTIFS(A$2:A89, A89, B$2:B89, B89, D$2:D89, D89, C$2:C89,C89 )=1, MAX(J$1:J88)+1, J88)</f>
        <v>26</v>
      </c>
    </row>
    <row r="90" spans="1:10" x14ac:dyDescent="0.25">
      <c r="A90" s="8" t="s">
        <v>225</v>
      </c>
      <c r="B90" s="9" t="s">
        <v>224</v>
      </c>
      <c r="C90" s="8" t="s">
        <v>223</v>
      </c>
      <c r="D90" s="9"/>
      <c r="E90" s="9" t="s">
        <v>29</v>
      </c>
      <c r="F90" s="9">
        <f t="shared" si="4"/>
        <v>105815.91216219999</v>
      </c>
      <c r="G90" s="11">
        <v>10</v>
      </c>
      <c r="H90" s="11">
        <v>1058159.1216219999</v>
      </c>
      <c r="I90" s="20">
        <f t="shared" si="5"/>
        <v>116397.50337841999</v>
      </c>
      <c r="J90" s="9">
        <f>IF(COUNTIFS(A$2:A90, A90, B$2:B90, B90, D$2:D90, D90, C$2:C90,C90 )=1, MAX(J$1:J89)+1, J89)</f>
        <v>26</v>
      </c>
    </row>
    <row r="91" spans="1:10" x14ac:dyDescent="0.25">
      <c r="A91" s="5"/>
      <c r="B91" s="6"/>
      <c r="C91" s="5"/>
      <c r="D91" s="5"/>
      <c r="E91" s="5"/>
      <c r="F91" s="9"/>
      <c r="G91" s="4"/>
      <c r="H91" s="4"/>
      <c r="I91" s="20"/>
    </row>
    <row r="92" spans="1:10" x14ac:dyDescent="0.25">
      <c r="A92" s="12" t="s">
        <v>225</v>
      </c>
      <c r="B92" s="13" t="s">
        <v>224</v>
      </c>
      <c r="C92" s="12" t="s">
        <v>100</v>
      </c>
      <c r="D92" s="14">
        <v>45705</v>
      </c>
      <c r="E92" s="13" t="s">
        <v>7</v>
      </c>
      <c r="F92" s="9">
        <f t="shared" si="4"/>
        <v>67494.921621600006</v>
      </c>
      <c r="G92" s="15">
        <v>10</v>
      </c>
      <c r="H92" s="15">
        <v>674949.21621600003</v>
      </c>
      <c r="I92" s="20">
        <f t="shared" si="5"/>
        <v>74244.413783759999</v>
      </c>
      <c r="J92" s="9">
        <f>IF(COUNTIFS(A$2:A92, A92, B$2:B92, B92, D$2:D92, D92, C$2:C92,C92 )=1, MAX(J$1:J91)+1, J91)</f>
        <v>27</v>
      </c>
    </row>
    <row r="93" spans="1:10" x14ac:dyDescent="0.25">
      <c r="A93" s="8" t="s">
        <v>225</v>
      </c>
      <c r="B93" s="9" t="s">
        <v>224</v>
      </c>
      <c r="C93" s="8" t="s">
        <v>100</v>
      </c>
      <c r="D93" s="9"/>
      <c r="E93" s="9" t="s">
        <v>29</v>
      </c>
      <c r="F93" s="9">
        <f t="shared" si="4"/>
        <v>105815.8783784</v>
      </c>
      <c r="G93" s="11">
        <v>10</v>
      </c>
      <c r="H93" s="11">
        <v>1058158.783784</v>
      </c>
      <c r="I93" s="20">
        <f t="shared" si="5"/>
        <v>116397.46621623999</v>
      </c>
      <c r="J93" s="9">
        <f>IF(COUNTIFS(A$2:A93, A93, B$2:B93, B93, D$2:D93, D93, C$2:C93,C93 )=1, MAX(J$1:J92)+1, J92)</f>
        <v>27</v>
      </c>
    </row>
    <row r="94" spans="1:10" x14ac:dyDescent="0.25">
      <c r="A94" s="5"/>
      <c r="B94" s="6"/>
      <c r="C94" s="5"/>
      <c r="D94" s="5"/>
      <c r="E94" s="5"/>
      <c r="F94" s="9"/>
      <c r="G94" s="4"/>
      <c r="H94" s="4"/>
      <c r="I94" s="20"/>
    </row>
    <row r="95" spans="1:10" x14ac:dyDescent="0.25">
      <c r="A95" s="12" t="s">
        <v>225</v>
      </c>
      <c r="B95" s="13" t="s">
        <v>224</v>
      </c>
      <c r="C95" s="12" t="s">
        <v>222</v>
      </c>
      <c r="D95" s="14">
        <v>45715</v>
      </c>
      <c r="E95" s="13" t="s">
        <v>15</v>
      </c>
      <c r="F95" s="9">
        <f t="shared" si="4"/>
        <v>117765.765766</v>
      </c>
      <c r="G95" s="15">
        <v>1</v>
      </c>
      <c r="H95" s="15">
        <v>117765.765766</v>
      </c>
      <c r="I95" s="20">
        <f t="shared" si="5"/>
        <v>12954.23423426</v>
      </c>
      <c r="J95" s="9">
        <f>IF(COUNTIFS(A$2:A95, A95, B$2:B95, B95, D$2:D95, D95, C$2:C95,C95 )=1, MAX(J$1:J94)+1, J94)</f>
        <v>28</v>
      </c>
    </row>
    <row r="96" spans="1:10" x14ac:dyDescent="0.25">
      <c r="A96" s="5" t="s">
        <v>225</v>
      </c>
      <c r="B96" s="6" t="s">
        <v>224</v>
      </c>
      <c r="C96" s="5" t="s">
        <v>222</v>
      </c>
      <c r="D96" s="6"/>
      <c r="E96" s="6" t="s">
        <v>87</v>
      </c>
      <c r="F96" s="9">
        <f t="shared" si="4"/>
        <v>67880.067567599996</v>
      </c>
      <c r="G96" s="7">
        <v>10</v>
      </c>
      <c r="H96" s="7">
        <v>678800.67567599996</v>
      </c>
      <c r="I96" s="20">
        <f t="shared" si="5"/>
        <v>74668.074324360001</v>
      </c>
      <c r="J96" s="9">
        <f>IF(COUNTIFS(A$2:A96, A96, B$2:B96, B96, D$2:D96, D96, C$2:C96,C96 )=1, MAX(J$1:J95)+1, J95)</f>
        <v>28</v>
      </c>
    </row>
    <row r="97" spans="1:10" x14ac:dyDescent="0.25">
      <c r="A97" s="5" t="s">
        <v>225</v>
      </c>
      <c r="B97" s="6" t="s">
        <v>224</v>
      </c>
      <c r="C97" s="5" t="s">
        <v>222</v>
      </c>
      <c r="D97" s="6"/>
      <c r="E97" s="6" t="s">
        <v>86</v>
      </c>
      <c r="F97" s="9">
        <f t="shared" si="4"/>
        <v>126260.13513509999</v>
      </c>
      <c r="G97" s="7">
        <v>10</v>
      </c>
      <c r="H97" s="7">
        <v>1262601.3513509999</v>
      </c>
      <c r="I97" s="20">
        <f t="shared" si="5"/>
        <v>138886.14864860999</v>
      </c>
      <c r="J97" s="9">
        <f>IF(COUNTIFS(A$2:A97, A97, B$2:B97, B97, D$2:D97, D97, C$2:C97,C97 )=1, MAX(J$1:J96)+1, J96)</f>
        <v>28</v>
      </c>
    </row>
    <row r="98" spans="1:10" x14ac:dyDescent="0.25">
      <c r="A98" s="5" t="s">
        <v>225</v>
      </c>
      <c r="B98" s="6" t="s">
        <v>224</v>
      </c>
      <c r="C98" s="5" t="s">
        <v>222</v>
      </c>
      <c r="D98" s="6"/>
      <c r="E98" s="6" t="s">
        <v>103</v>
      </c>
      <c r="F98" s="9">
        <f t="shared" si="4"/>
        <v>214263.51351350002</v>
      </c>
      <c r="G98" s="7">
        <v>20</v>
      </c>
      <c r="H98" s="7">
        <v>4285270.2702700002</v>
      </c>
      <c r="I98" s="20">
        <f t="shared" si="5"/>
        <v>471379.72972970002</v>
      </c>
      <c r="J98" s="9">
        <f>IF(COUNTIFS(A$2:A98, A98, B$2:B98, B98, D$2:D98, D98, C$2:C98,C98 )=1, MAX(J$1:J97)+1, J97)</f>
        <v>28</v>
      </c>
    </row>
    <row r="99" spans="1:10" x14ac:dyDescent="0.25">
      <c r="A99" s="5" t="s">
        <v>225</v>
      </c>
      <c r="B99" s="6" t="s">
        <v>224</v>
      </c>
      <c r="C99" s="5" t="s">
        <v>222</v>
      </c>
      <c r="D99" s="6"/>
      <c r="E99" s="6" t="s">
        <v>62</v>
      </c>
      <c r="F99" s="9">
        <f t="shared" si="4"/>
        <v>5809.12162162</v>
      </c>
      <c r="G99" s="7">
        <v>100</v>
      </c>
      <c r="H99" s="7">
        <v>580912.16216199996</v>
      </c>
      <c r="I99" s="20">
        <f t="shared" si="5"/>
        <v>63900.33783782</v>
      </c>
      <c r="J99" s="9">
        <f>IF(COUNTIFS(A$2:A99, A99, B$2:B99, B99, D$2:D99, D99, C$2:C99,C99 )=1, MAX(J$1:J98)+1, J98)</f>
        <v>28</v>
      </c>
    </row>
    <row r="100" spans="1:10" x14ac:dyDescent="0.25">
      <c r="A100" s="5" t="s">
        <v>225</v>
      </c>
      <c r="B100" s="6" t="s">
        <v>224</v>
      </c>
      <c r="C100" s="5" t="s">
        <v>222</v>
      </c>
      <c r="D100" s="6"/>
      <c r="E100" s="6" t="s">
        <v>7</v>
      </c>
      <c r="F100" s="9">
        <f t="shared" si="4"/>
        <v>67494.967117099994</v>
      </c>
      <c r="G100" s="7">
        <v>10</v>
      </c>
      <c r="H100" s="7">
        <v>674949.67117099999</v>
      </c>
      <c r="I100" s="20">
        <f t="shared" si="5"/>
        <v>74244.463828809996</v>
      </c>
      <c r="J100" s="9">
        <f>IF(COUNTIFS(A$2:A100, A100, B$2:B100, B100, D$2:D100, D100, C$2:C100,C100 )=1, MAX(J$1:J99)+1, J99)</f>
        <v>28</v>
      </c>
    </row>
    <row r="101" spans="1:10" x14ac:dyDescent="0.25">
      <c r="A101" s="8" t="s">
        <v>225</v>
      </c>
      <c r="B101" s="9" t="s">
        <v>224</v>
      </c>
      <c r="C101" s="8" t="s">
        <v>222</v>
      </c>
      <c r="D101" s="9"/>
      <c r="E101" s="9" t="s">
        <v>1</v>
      </c>
      <c r="F101" s="9">
        <f t="shared" si="4"/>
        <v>465003.603604</v>
      </c>
      <c r="G101" s="11">
        <v>1</v>
      </c>
      <c r="H101" s="11">
        <v>465003.603604</v>
      </c>
      <c r="I101" s="20">
        <f t="shared" si="5"/>
        <v>51150.396396440003</v>
      </c>
      <c r="J101" s="9">
        <f>IF(COUNTIFS(A$2:A101, A101, B$2:B101, B101, D$2:D101, D101, C$2:C101,C101 )=1, MAX(J$1:J100)+1, J100)</f>
        <v>28</v>
      </c>
    </row>
    <row r="102" spans="1:10" x14ac:dyDescent="0.25">
      <c r="A102" s="5"/>
      <c r="B102" s="6"/>
      <c r="C102" s="5"/>
      <c r="D102" s="5"/>
      <c r="E102" s="5"/>
      <c r="F102" s="9"/>
      <c r="G102" s="4"/>
      <c r="H102" s="4"/>
      <c r="I102" s="20"/>
    </row>
    <row r="103" spans="1:10" x14ac:dyDescent="0.25">
      <c r="A103" s="12" t="s">
        <v>225</v>
      </c>
      <c r="B103" s="13" t="s">
        <v>224</v>
      </c>
      <c r="C103" s="12" t="s">
        <v>112</v>
      </c>
      <c r="D103" s="14">
        <v>45694</v>
      </c>
      <c r="E103" s="13" t="s">
        <v>122</v>
      </c>
      <c r="F103" s="9">
        <f t="shared" si="4"/>
        <v>469865.26126100001</v>
      </c>
      <c r="G103" s="15">
        <v>1</v>
      </c>
      <c r="H103" s="15">
        <v>469865.26126100001</v>
      </c>
      <c r="I103" s="20">
        <f t="shared" si="5"/>
        <v>51685.178738709998</v>
      </c>
      <c r="J103" s="9">
        <f>IF(COUNTIFS(A$2:A103, A103, B$2:B103, B103, D$2:D103, D103, C$2:C103,C103 )=1, MAX(J$1:J102)+1, J102)</f>
        <v>29</v>
      </c>
    </row>
    <row r="104" spans="1:10" x14ac:dyDescent="0.25">
      <c r="A104" s="5" t="s">
        <v>225</v>
      </c>
      <c r="B104" s="6" t="s">
        <v>224</v>
      </c>
      <c r="C104" s="5" t="s">
        <v>112</v>
      </c>
      <c r="D104" s="6"/>
      <c r="E104" s="6" t="s">
        <v>107</v>
      </c>
      <c r="F104" s="9">
        <f t="shared" si="4"/>
        <v>594819.81981999998</v>
      </c>
      <c r="G104" s="7">
        <v>1</v>
      </c>
      <c r="H104" s="7">
        <v>594819.81981999998</v>
      </c>
      <c r="I104" s="20">
        <f t="shared" si="5"/>
        <v>65430.180180199997</v>
      </c>
      <c r="J104" s="9">
        <f>IF(COUNTIFS(A$2:A104, A104, B$2:B104, B104, D$2:D104, D104, C$2:C104,C104 )=1, MAX(J$1:J103)+1, J103)</f>
        <v>29</v>
      </c>
    </row>
    <row r="105" spans="1:10" x14ac:dyDescent="0.25">
      <c r="A105" s="8" t="s">
        <v>225</v>
      </c>
      <c r="B105" s="9" t="s">
        <v>224</v>
      </c>
      <c r="C105" s="8" t="s">
        <v>112</v>
      </c>
      <c r="D105" s="9"/>
      <c r="E105" s="9" t="s">
        <v>121</v>
      </c>
      <c r="F105" s="9">
        <f t="shared" si="4"/>
        <v>718918.91891899996</v>
      </c>
      <c r="G105" s="11">
        <v>1</v>
      </c>
      <c r="H105" s="11">
        <v>718918.91891899996</v>
      </c>
      <c r="I105" s="20">
        <f t="shared" si="5"/>
        <v>79081.08108109</v>
      </c>
      <c r="J105" s="9">
        <f>IF(COUNTIFS(A$2:A105, A105, B$2:B105, B105, D$2:D105, D105, C$2:C105,C105 )=1, MAX(J$1:J104)+1, J104)</f>
        <v>29</v>
      </c>
    </row>
    <row r="106" spans="1:10" x14ac:dyDescent="0.25">
      <c r="A106" s="5"/>
      <c r="B106" s="6"/>
      <c r="C106" s="5"/>
      <c r="D106" s="5"/>
      <c r="E106" s="5"/>
      <c r="F106" s="9"/>
      <c r="G106" s="4"/>
      <c r="H106" s="4"/>
      <c r="I106" s="20"/>
    </row>
    <row r="107" spans="1:10" x14ac:dyDescent="0.25">
      <c r="A107" s="16" t="s">
        <v>225</v>
      </c>
      <c r="B107" s="17" t="s">
        <v>224</v>
      </c>
      <c r="C107" s="16" t="s">
        <v>221</v>
      </c>
      <c r="D107" s="18">
        <v>45700</v>
      </c>
      <c r="E107" s="17" t="s">
        <v>111</v>
      </c>
      <c r="F107" s="9">
        <f t="shared" si="4"/>
        <v>243919</v>
      </c>
      <c r="G107" s="19">
        <v>5</v>
      </c>
      <c r="H107" s="19">
        <v>1219595</v>
      </c>
      <c r="I107" s="20">
        <f t="shared" si="5"/>
        <v>134155.45000000001</v>
      </c>
      <c r="J107" s="9">
        <f>IF(COUNTIFS(A$2:A107, A107, B$2:B107, B107, D$2:D107, D107, C$2:C107,C107 )=1, MAX(J$1:J106)+1, J106)</f>
        <v>30</v>
      </c>
    </row>
    <row r="108" spans="1:10" x14ac:dyDescent="0.25">
      <c r="A108" s="5"/>
      <c r="B108" s="6"/>
      <c r="C108" s="5"/>
      <c r="D108" s="5"/>
      <c r="E108" s="5"/>
      <c r="F108" s="9"/>
      <c r="G108" s="4"/>
      <c r="H108" s="4"/>
      <c r="I108" s="20"/>
    </row>
    <row r="109" spans="1:10" x14ac:dyDescent="0.25">
      <c r="A109" s="12" t="s">
        <v>220</v>
      </c>
      <c r="B109" s="13" t="s">
        <v>219</v>
      </c>
      <c r="C109" s="12" t="s">
        <v>64</v>
      </c>
      <c r="D109" s="14">
        <v>45699</v>
      </c>
      <c r="E109" s="13" t="s">
        <v>49</v>
      </c>
      <c r="F109" s="9">
        <f t="shared" si="4"/>
        <v>21214.52702704</v>
      </c>
      <c r="G109" s="15">
        <v>25</v>
      </c>
      <c r="H109" s="15">
        <v>530363.17567599996</v>
      </c>
      <c r="I109" s="20">
        <f t="shared" si="5"/>
        <v>58339.949324359994</v>
      </c>
      <c r="J109" s="9">
        <f>IF(COUNTIFS(A$2:A109, A109, B$2:B109, B109, D$2:D109, D109, C$2:C109,C109 )=1, MAX(J$1:J108)+1, J108)</f>
        <v>31</v>
      </c>
    </row>
    <row r="110" spans="1:10" x14ac:dyDescent="0.25">
      <c r="A110" s="5" t="s">
        <v>220</v>
      </c>
      <c r="B110" s="6" t="s">
        <v>219</v>
      </c>
      <c r="C110" s="5" t="s">
        <v>64</v>
      </c>
      <c r="D110" s="6"/>
      <c r="E110" s="6" t="s">
        <v>53</v>
      </c>
      <c r="F110" s="9">
        <f t="shared" si="4"/>
        <v>29847.97297296</v>
      </c>
      <c r="G110" s="7">
        <v>25</v>
      </c>
      <c r="H110" s="7">
        <v>746199.32432400004</v>
      </c>
      <c r="I110" s="20">
        <f t="shared" si="5"/>
        <v>82081.925675639999</v>
      </c>
      <c r="J110" s="9">
        <f>IF(COUNTIFS(A$2:A110, A110, B$2:B110, B110, D$2:D110, D110, C$2:C110,C110 )=1, MAX(J$1:J109)+1, J109)</f>
        <v>31</v>
      </c>
    </row>
    <row r="111" spans="1:10" x14ac:dyDescent="0.25">
      <c r="A111" s="5" t="s">
        <v>220</v>
      </c>
      <c r="B111" s="6" t="s">
        <v>219</v>
      </c>
      <c r="C111" s="5" t="s">
        <v>64</v>
      </c>
      <c r="D111" s="6"/>
      <c r="E111" s="6" t="s">
        <v>218</v>
      </c>
      <c r="F111" s="9">
        <f t="shared" si="4"/>
        <v>43231.418918933334</v>
      </c>
      <c r="G111" s="7">
        <v>15</v>
      </c>
      <c r="H111" s="7">
        <v>648471.28378399997</v>
      </c>
      <c r="I111" s="20">
        <f t="shared" si="5"/>
        <v>71331.841216239991</v>
      </c>
      <c r="J111" s="9">
        <f>IF(COUNTIFS(A$2:A111, A111, B$2:B111, B111, D$2:D111, D111, C$2:C111,C111 )=1, MAX(J$1:J110)+1, J110)</f>
        <v>31</v>
      </c>
    </row>
    <row r="112" spans="1:10" x14ac:dyDescent="0.25">
      <c r="A112" s="5" t="s">
        <v>220</v>
      </c>
      <c r="B112" s="6" t="s">
        <v>219</v>
      </c>
      <c r="C112" s="5" t="s">
        <v>64</v>
      </c>
      <c r="D112" s="6"/>
      <c r="E112" s="6" t="s">
        <v>217</v>
      </c>
      <c r="F112" s="9">
        <f t="shared" si="4"/>
        <v>54368.243243266668</v>
      </c>
      <c r="G112" s="7">
        <v>15</v>
      </c>
      <c r="H112" s="7">
        <v>815523.64864899998</v>
      </c>
      <c r="I112" s="20">
        <f t="shared" si="5"/>
        <v>89707.601351389996</v>
      </c>
      <c r="J112" s="9">
        <f>IF(COUNTIFS(A$2:A112, A112, B$2:B112, B112, D$2:D112, D112, C$2:C112,C112 )=1, MAX(J$1:J111)+1, J111)</f>
        <v>31</v>
      </c>
    </row>
    <row r="113" spans="1:10" x14ac:dyDescent="0.25">
      <c r="A113" s="5" t="s">
        <v>220</v>
      </c>
      <c r="B113" s="6" t="s">
        <v>219</v>
      </c>
      <c r="C113" s="5" t="s">
        <v>64</v>
      </c>
      <c r="D113" s="6"/>
      <c r="E113" s="6" t="s">
        <v>87</v>
      </c>
      <c r="F113" s="9">
        <f t="shared" si="4"/>
        <v>67880.067567599996</v>
      </c>
      <c r="G113" s="7">
        <v>15</v>
      </c>
      <c r="H113" s="7">
        <v>1018201.013514</v>
      </c>
      <c r="I113" s="20">
        <f t="shared" si="5"/>
        <v>112002.11148654</v>
      </c>
      <c r="J113" s="9">
        <f>IF(COUNTIFS(A$2:A113, A113, B$2:B113, B113, D$2:D113, D113, C$2:C113,C113 )=1, MAX(J$1:J112)+1, J112)</f>
        <v>31</v>
      </c>
    </row>
    <row r="114" spans="1:10" x14ac:dyDescent="0.25">
      <c r="A114" s="5" t="s">
        <v>220</v>
      </c>
      <c r="B114" s="6" t="s">
        <v>219</v>
      </c>
      <c r="C114" s="5" t="s">
        <v>64</v>
      </c>
      <c r="D114" s="6"/>
      <c r="E114" s="6" t="s">
        <v>105</v>
      </c>
      <c r="F114" s="9">
        <f t="shared" si="4"/>
        <v>96893.581081066674</v>
      </c>
      <c r="G114" s="7">
        <v>15</v>
      </c>
      <c r="H114" s="7">
        <v>1453403.716216</v>
      </c>
      <c r="I114" s="20">
        <f t="shared" si="5"/>
        <v>159874.40878376001</v>
      </c>
      <c r="J114" s="9">
        <f>IF(COUNTIFS(A$2:A114, A114, B$2:B114, B114, D$2:D114, D114, C$2:C114,C114 )=1, MAX(J$1:J113)+1, J113)</f>
        <v>31</v>
      </c>
    </row>
    <row r="115" spans="1:10" x14ac:dyDescent="0.25">
      <c r="A115" s="5" t="s">
        <v>220</v>
      </c>
      <c r="B115" s="6" t="s">
        <v>219</v>
      </c>
      <c r="C115" s="5" t="s">
        <v>64</v>
      </c>
      <c r="D115" s="6"/>
      <c r="E115" s="6" t="s">
        <v>86</v>
      </c>
      <c r="F115" s="9">
        <f t="shared" si="4"/>
        <v>126260.13513513333</v>
      </c>
      <c r="G115" s="7">
        <v>15</v>
      </c>
      <c r="H115" s="7">
        <v>1893902.027027</v>
      </c>
      <c r="I115" s="20">
        <f t="shared" si="5"/>
        <v>208329.22297296999</v>
      </c>
      <c r="J115" s="9">
        <f>IF(COUNTIFS(A$2:A115, A115, B$2:B115, B115, D$2:D115, D115, C$2:C115,C115 )=1, MAX(J$1:J114)+1, J114)</f>
        <v>31</v>
      </c>
    </row>
    <row r="116" spans="1:10" x14ac:dyDescent="0.25">
      <c r="A116" s="5" t="s">
        <v>220</v>
      </c>
      <c r="B116" s="6" t="s">
        <v>219</v>
      </c>
      <c r="C116" s="5" t="s">
        <v>64</v>
      </c>
      <c r="D116" s="6"/>
      <c r="E116" s="6" t="s">
        <v>103</v>
      </c>
      <c r="F116" s="9">
        <f t="shared" si="4"/>
        <v>214263.54144146666</v>
      </c>
      <c r="G116" s="7">
        <v>15</v>
      </c>
      <c r="H116" s="7">
        <v>3213953.1216219999</v>
      </c>
      <c r="I116" s="20">
        <f t="shared" si="5"/>
        <v>353534.84337841999</v>
      </c>
      <c r="J116" s="9">
        <f>IF(COUNTIFS(A$2:A116, A116, B$2:B116, B116, D$2:D116, D116, C$2:C116,C116 )=1, MAX(J$1:J115)+1, J115)</f>
        <v>31</v>
      </c>
    </row>
    <row r="117" spans="1:10" x14ac:dyDescent="0.25">
      <c r="A117" s="5" t="s">
        <v>220</v>
      </c>
      <c r="B117" s="6" t="s">
        <v>219</v>
      </c>
      <c r="C117" s="5" t="s">
        <v>64</v>
      </c>
      <c r="D117" s="6"/>
      <c r="E117" s="6" t="s">
        <v>62</v>
      </c>
      <c r="F117" s="9">
        <f t="shared" si="4"/>
        <v>5809.1216216000003</v>
      </c>
      <c r="G117" s="7">
        <v>15</v>
      </c>
      <c r="H117" s="7">
        <v>87136.824324000001</v>
      </c>
      <c r="I117" s="20">
        <f t="shared" si="5"/>
        <v>9585.0506756400009</v>
      </c>
      <c r="J117" s="9">
        <f>IF(COUNTIFS(A$2:A117, A117, B$2:B117, B117, D$2:D117, D117, C$2:C117,C117 )=1, MAX(J$1:J116)+1, J116)</f>
        <v>31</v>
      </c>
    </row>
    <row r="118" spans="1:10" x14ac:dyDescent="0.25">
      <c r="A118" s="5" t="s">
        <v>220</v>
      </c>
      <c r="B118" s="6" t="s">
        <v>219</v>
      </c>
      <c r="C118" s="5" t="s">
        <v>64</v>
      </c>
      <c r="D118" s="6"/>
      <c r="E118" s="6" t="s">
        <v>33</v>
      </c>
      <c r="F118" s="9">
        <f t="shared" si="4"/>
        <v>26831.081081066666</v>
      </c>
      <c r="G118" s="7">
        <v>15</v>
      </c>
      <c r="H118" s="7">
        <v>402466.21621599997</v>
      </c>
      <c r="I118" s="20">
        <f t="shared" si="5"/>
        <v>44271.283783759995</v>
      </c>
      <c r="J118" s="9">
        <f>IF(COUNTIFS(A$2:A118, A118, B$2:B118, B118, D$2:D118, D118, C$2:C118,C118 )=1, MAX(J$1:J117)+1, J117)</f>
        <v>31</v>
      </c>
    </row>
    <row r="119" spans="1:10" x14ac:dyDescent="0.25">
      <c r="A119" s="5" t="s">
        <v>220</v>
      </c>
      <c r="B119" s="6" t="s">
        <v>219</v>
      </c>
      <c r="C119" s="5" t="s">
        <v>64</v>
      </c>
      <c r="D119" s="6"/>
      <c r="E119" s="6" t="s">
        <v>32</v>
      </c>
      <c r="F119" s="9">
        <f t="shared" si="4"/>
        <v>30714.527027</v>
      </c>
      <c r="G119" s="7">
        <v>15</v>
      </c>
      <c r="H119" s="7">
        <v>460717.90540500003</v>
      </c>
      <c r="I119" s="20">
        <f t="shared" si="5"/>
        <v>50678.969594550006</v>
      </c>
      <c r="J119" s="9">
        <f>IF(COUNTIFS(A$2:A119, A119, B$2:B119, B119, D$2:D119, D119, C$2:C119,C119 )=1, MAX(J$1:J118)+1, J118)</f>
        <v>31</v>
      </c>
    </row>
    <row r="120" spans="1:10" x14ac:dyDescent="0.25">
      <c r="A120" s="5" t="s">
        <v>220</v>
      </c>
      <c r="B120" s="6" t="s">
        <v>219</v>
      </c>
      <c r="C120" s="5" t="s">
        <v>64</v>
      </c>
      <c r="D120" s="6"/>
      <c r="E120" s="6" t="s">
        <v>31</v>
      </c>
      <c r="F120" s="9">
        <f t="shared" si="4"/>
        <v>41337.837837866668</v>
      </c>
      <c r="G120" s="7">
        <v>15</v>
      </c>
      <c r="H120" s="7">
        <v>620067.56756800006</v>
      </c>
      <c r="I120" s="20">
        <f t="shared" si="5"/>
        <v>68207.432432480011</v>
      </c>
      <c r="J120" s="9">
        <f>IF(COUNTIFS(A$2:A120, A120, B$2:B120, B120, D$2:D120, D120, C$2:C120,C120 )=1, MAX(J$1:J119)+1, J119)</f>
        <v>31</v>
      </c>
    </row>
    <row r="121" spans="1:10" x14ac:dyDescent="0.25">
      <c r="A121" s="5" t="s">
        <v>220</v>
      </c>
      <c r="B121" s="6" t="s">
        <v>219</v>
      </c>
      <c r="C121" s="5" t="s">
        <v>64</v>
      </c>
      <c r="D121" s="6"/>
      <c r="E121" s="6" t="s">
        <v>30</v>
      </c>
      <c r="F121" s="9">
        <f t="shared" si="4"/>
        <v>54817.567567600003</v>
      </c>
      <c r="G121" s="7">
        <v>15</v>
      </c>
      <c r="H121" s="7">
        <v>822263.51351399999</v>
      </c>
      <c r="I121" s="20">
        <f t="shared" si="5"/>
        <v>90448.986486540001</v>
      </c>
      <c r="J121" s="9">
        <f>IF(COUNTIFS(A$2:A121, A121, B$2:B121, B121, D$2:D121, D121, C$2:C121,C121 )=1, MAX(J$1:J120)+1, J120)</f>
        <v>31</v>
      </c>
    </row>
    <row r="122" spans="1:10" x14ac:dyDescent="0.25">
      <c r="A122" s="5" t="s">
        <v>220</v>
      </c>
      <c r="B122" s="6" t="s">
        <v>219</v>
      </c>
      <c r="C122" s="5" t="s">
        <v>64</v>
      </c>
      <c r="D122" s="6"/>
      <c r="E122" s="6" t="s">
        <v>7</v>
      </c>
      <c r="F122" s="9">
        <f t="shared" si="4"/>
        <v>67494.932432400004</v>
      </c>
      <c r="G122" s="7">
        <v>15</v>
      </c>
      <c r="H122" s="7">
        <v>1012423.986486</v>
      </c>
      <c r="I122" s="20">
        <f t="shared" si="5"/>
        <v>111366.63851346</v>
      </c>
      <c r="J122" s="9">
        <f>IF(COUNTIFS(A$2:A122, A122, B$2:B122, B122, D$2:D122, D122, C$2:C122,C122 )=1, MAX(J$1:J121)+1, J121)</f>
        <v>31</v>
      </c>
    </row>
    <row r="123" spans="1:10" x14ac:dyDescent="0.25">
      <c r="A123" s="8" t="s">
        <v>220</v>
      </c>
      <c r="B123" s="9" t="s">
        <v>219</v>
      </c>
      <c r="C123" s="8" t="s">
        <v>64</v>
      </c>
      <c r="D123" s="9"/>
      <c r="E123" s="9" t="s">
        <v>29</v>
      </c>
      <c r="F123" s="9">
        <f t="shared" si="4"/>
        <v>105815.87837840001</v>
      </c>
      <c r="G123" s="11">
        <v>15</v>
      </c>
      <c r="H123" s="11">
        <v>1587238.1756760001</v>
      </c>
      <c r="I123" s="20">
        <f t="shared" si="5"/>
        <v>174596.19932436</v>
      </c>
      <c r="J123" s="9">
        <f>IF(COUNTIFS(A$2:A123, A123, B$2:B123, B123, D$2:D123, D123, C$2:C123,C123 )=1, MAX(J$1:J122)+1, J122)</f>
        <v>31</v>
      </c>
    </row>
    <row r="124" spans="1:10" x14ac:dyDescent="0.25">
      <c r="A124" s="5"/>
      <c r="B124" s="6"/>
      <c r="C124" s="5"/>
      <c r="D124" s="5"/>
      <c r="E124" s="5"/>
      <c r="F124" s="9"/>
      <c r="G124" s="4"/>
      <c r="H124" s="4"/>
      <c r="I124" s="20"/>
    </row>
    <row r="125" spans="1:10" x14ac:dyDescent="0.25">
      <c r="A125" s="16" t="s">
        <v>216</v>
      </c>
      <c r="B125" s="17" t="s">
        <v>215</v>
      </c>
      <c r="C125" s="16" t="s">
        <v>214</v>
      </c>
      <c r="D125" s="18">
        <v>45713</v>
      </c>
      <c r="E125" s="17" t="s">
        <v>275</v>
      </c>
      <c r="F125" s="9">
        <f t="shared" si="4"/>
        <v>364865</v>
      </c>
      <c r="G125" s="19">
        <v>1</v>
      </c>
      <c r="H125" s="19">
        <v>364865</v>
      </c>
      <c r="I125" s="20">
        <f t="shared" si="5"/>
        <v>40135.15</v>
      </c>
      <c r="J125" s="9">
        <f>IF(COUNTIFS(A$2:A125, A125, B$2:B125, B125, D$2:D125, D125, C$2:C125,C125 )=1, MAX(J$1:J124)+1, J124)</f>
        <v>32</v>
      </c>
    </row>
    <row r="126" spans="1:10" x14ac:dyDescent="0.25">
      <c r="A126" s="5"/>
      <c r="B126" s="6"/>
      <c r="C126" s="5"/>
      <c r="D126" s="5"/>
      <c r="E126" s="5"/>
      <c r="F126" s="9"/>
      <c r="G126" s="4"/>
      <c r="H126" s="4"/>
      <c r="I126" s="20"/>
    </row>
    <row r="127" spans="1:10" x14ac:dyDescent="0.25">
      <c r="A127" s="16" t="s">
        <v>216</v>
      </c>
      <c r="B127" s="17" t="s">
        <v>215</v>
      </c>
      <c r="C127" s="16" t="s">
        <v>213</v>
      </c>
      <c r="D127" s="18">
        <v>45716</v>
      </c>
      <c r="E127" s="17" t="s">
        <v>7</v>
      </c>
      <c r="F127" s="9">
        <f t="shared" si="4"/>
        <v>67494.875</v>
      </c>
      <c r="G127" s="19">
        <v>8</v>
      </c>
      <c r="H127" s="19">
        <v>539959</v>
      </c>
      <c r="I127" s="20">
        <f t="shared" si="5"/>
        <v>59395.49</v>
      </c>
      <c r="J127" s="9">
        <f>IF(COUNTIFS(A$2:A127, A127, B$2:B127, B127, D$2:D127, D127, C$2:C127,C127 )=1, MAX(J$1:J126)+1, J126)</f>
        <v>33</v>
      </c>
    </row>
    <row r="128" spans="1:10" x14ac:dyDescent="0.25">
      <c r="A128" s="5"/>
      <c r="B128" s="6"/>
      <c r="C128" s="5"/>
      <c r="D128" s="5"/>
      <c r="E128" s="5"/>
      <c r="F128" s="9"/>
      <c r="G128" s="4"/>
      <c r="H128" s="4"/>
      <c r="I128" s="20"/>
    </row>
    <row r="129" spans="1:10" x14ac:dyDescent="0.25">
      <c r="A129" s="12" t="s">
        <v>212</v>
      </c>
      <c r="B129" s="13" t="s">
        <v>211</v>
      </c>
      <c r="C129" s="12" t="s">
        <v>210</v>
      </c>
      <c r="D129" s="14">
        <v>45698</v>
      </c>
      <c r="E129" s="13" t="s">
        <v>209</v>
      </c>
      <c r="F129" s="9">
        <f t="shared" si="4"/>
        <v>333783.78378400003</v>
      </c>
      <c r="G129" s="15">
        <v>1</v>
      </c>
      <c r="H129" s="15">
        <v>333783.78378400003</v>
      </c>
      <c r="I129" s="20">
        <f t="shared" si="5"/>
        <v>36716.216216240005</v>
      </c>
      <c r="J129" s="9">
        <f>IF(COUNTIFS(A$2:A129, A129, B$2:B129, B129, D$2:D129, D129, C$2:C129,C129 )=1, MAX(J$1:J128)+1, J128)</f>
        <v>34</v>
      </c>
    </row>
    <row r="130" spans="1:10" x14ac:dyDescent="0.25">
      <c r="A130" s="5" t="s">
        <v>212</v>
      </c>
      <c r="B130" s="6" t="s">
        <v>211</v>
      </c>
      <c r="C130" s="5" t="s">
        <v>210</v>
      </c>
      <c r="D130" s="6"/>
      <c r="E130" s="6" t="s">
        <v>208</v>
      </c>
      <c r="F130" s="9">
        <f t="shared" si="4"/>
        <v>200270.57207200001</v>
      </c>
      <c r="G130" s="7">
        <v>1</v>
      </c>
      <c r="H130" s="7">
        <v>200270.57207200001</v>
      </c>
      <c r="I130" s="20">
        <f t="shared" si="5"/>
        <v>22029.762927920001</v>
      </c>
      <c r="J130" s="9">
        <f>IF(COUNTIFS(A$2:A130, A130, B$2:B130, B130, D$2:D130, D130, C$2:C130,C130 )=1, MAX(J$1:J129)+1, J129)</f>
        <v>34</v>
      </c>
    </row>
    <row r="131" spans="1:10" x14ac:dyDescent="0.25">
      <c r="A131" s="5" t="s">
        <v>212</v>
      </c>
      <c r="B131" s="6" t="s">
        <v>211</v>
      </c>
      <c r="C131" s="5" t="s">
        <v>210</v>
      </c>
      <c r="D131" s="6"/>
      <c r="E131" s="6" t="s">
        <v>207</v>
      </c>
      <c r="F131" s="9">
        <f t="shared" si="4"/>
        <v>626358.10810800001</v>
      </c>
      <c r="G131" s="7">
        <v>1</v>
      </c>
      <c r="H131" s="7">
        <v>626358.10810800001</v>
      </c>
      <c r="I131" s="20">
        <f t="shared" si="5"/>
        <v>68899.391891880005</v>
      </c>
      <c r="J131" s="9">
        <f>IF(COUNTIFS(A$2:A131, A131, B$2:B131, B131, D$2:D131, D131, C$2:C131,C131 )=1, MAX(J$1:J130)+1, J130)</f>
        <v>34</v>
      </c>
    </row>
    <row r="132" spans="1:10" x14ac:dyDescent="0.25">
      <c r="A132" s="5" t="s">
        <v>212</v>
      </c>
      <c r="B132" s="6" t="s">
        <v>211</v>
      </c>
      <c r="C132" s="5" t="s">
        <v>210</v>
      </c>
      <c r="D132" s="6"/>
      <c r="E132" s="6" t="s">
        <v>4</v>
      </c>
      <c r="F132" s="9">
        <f t="shared" si="4"/>
        <v>308108.10810800001</v>
      </c>
      <c r="G132" s="7">
        <v>1</v>
      </c>
      <c r="H132" s="7">
        <v>308108.10810800001</v>
      </c>
      <c r="I132" s="20">
        <f t="shared" si="5"/>
        <v>33891.891891880005</v>
      </c>
      <c r="J132" s="9">
        <f>IF(COUNTIFS(A$2:A132, A132, B$2:B132, B132, D$2:D132, D132, C$2:C132,C132 )=1, MAX(J$1:J131)+1, J131)</f>
        <v>34</v>
      </c>
    </row>
    <row r="133" spans="1:10" x14ac:dyDescent="0.25">
      <c r="A133" s="5" t="s">
        <v>212</v>
      </c>
      <c r="B133" s="6" t="s">
        <v>211</v>
      </c>
      <c r="C133" s="5" t="s">
        <v>210</v>
      </c>
      <c r="D133" s="6"/>
      <c r="E133" s="6" t="s">
        <v>149</v>
      </c>
      <c r="F133" s="9">
        <f t="shared" si="4"/>
        <v>331387.38738700002</v>
      </c>
      <c r="G133" s="7">
        <v>1</v>
      </c>
      <c r="H133" s="7">
        <v>331387.38738700002</v>
      </c>
      <c r="I133" s="20">
        <f t="shared" si="5"/>
        <v>36452.612612570003</v>
      </c>
      <c r="J133" s="9">
        <f>IF(COUNTIFS(A$2:A133, A133, B$2:B133, B133, D$2:D133, D133, C$2:C133,C133 )=1, MAX(J$1:J132)+1, J132)</f>
        <v>34</v>
      </c>
    </row>
    <row r="134" spans="1:10" x14ac:dyDescent="0.25">
      <c r="A134" s="5" t="s">
        <v>212</v>
      </c>
      <c r="B134" s="6" t="s">
        <v>211</v>
      </c>
      <c r="C134" s="5" t="s">
        <v>210</v>
      </c>
      <c r="D134" s="6"/>
      <c r="E134" s="6" t="s">
        <v>76</v>
      </c>
      <c r="F134" s="9">
        <f t="shared" si="4"/>
        <v>356036.036036</v>
      </c>
      <c r="G134" s="7">
        <v>1</v>
      </c>
      <c r="H134" s="7">
        <v>356036.036036</v>
      </c>
      <c r="I134" s="20">
        <f t="shared" si="5"/>
        <v>39163.963963959999</v>
      </c>
      <c r="J134" s="9">
        <f>IF(COUNTIFS(A$2:A134, A134, B$2:B134, B134, D$2:D134, D134, C$2:C134,C134 )=1, MAX(J$1:J133)+1, J133)</f>
        <v>34</v>
      </c>
    </row>
    <row r="135" spans="1:10" x14ac:dyDescent="0.25">
      <c r="A135" s="5" t="s">
        <v>212</v>
      </c>
      <c r="B135" s="6" t="s">
        <v>211</v>
      </c>
      <c r="C135" s="5" t="s">
        <v>210</v>
      </c>
      <c r="D135" s="6"/>
      <c r="E135" s="6" t="s">
        <v>206</v>
      </c>
      <c r="F135" s="9">
        <f t="shared" si="4"/>
        <v>241693.69369399999</v>
      </c>
      <c r="G135" s="7">
        <v>1</v>
      </c>
      <c r="H135" s="7">
        <v>241693.69369399999</v>
      </c>
      <c r="I135" s="20">
        <f t="shared" si="5"/>
        <v>26586.30630634</v>
      </c>
      <c r="J135" s="9">
        <f>IF(COUNTIFS(A$2:A135, A135, B$2:B135, B135, D$2:D135, D135, C$2:C135,C135 )=1, MAX(J$1:J134)+1, J134)</f>
        <v>34</v>
      </c>
    </row>
    <row r="136" spans="1:10" x14ac:dyDescent="0.25">
      <c r="A136" s="5" t="s">
        <v>212</v>
      </c>
      <c r="B136" s="6" t="s">
        <v>211</v>
      </c>
      <c r="C136" s="5" t="s">
        <v>210</v>
      </c>
      <c r="D136" s="6"/>
      <c r="E136" s="6" t="s">
        <v>14</v>
      </c>
      <c r="F136" s="9">
        <f t="shared" ref="F136:F198" si="6">H136/G136</f>
        <v>271135.13513499999</v>
      </c>
      <c r="G136" s="7">
        <v>1</v>
      </c>
      <c r="H136" s="7">
        <v>271135.13513499999</v>
      </c>
      <c r="I136" s="20">
        <f t="shared" ref="I136:I198" si="7">H136*0.11</f>
        <v>29824.864864849998</v>
      </c>
      <c r="J136" s="9">
        <f>IF(COUNTIFS(A$2:A136, A136, B$2:B136, B136, D$2:D136, D136, C$2:C136,C136 )=1, MAX(J$1:J135)+1, J135)</f>
        <v>34</v>
      </c>
    </row>
    <row r="137" spans="1:10" x14ac:dyDescent="0.25">
      <c r="A137" s="5" t="s">
        <v>212</v>
      </c>
      <c r="B137" s="6" t="s">
        <v>211</v>
      </c>
      <c r="C137" s="5" t="s">
        <v>210</v>
      </c>
      <c r="D137" s="6"/>
      <c r="E137" s="6" t="s">
        <v>110</v>
      </c>
      <c r="F137" s="9">
        <f t="shared" si="6"/>
        <v>2270.2702702500001</v>
      </c>
      <c r="G137" s="7">
        <v>12</v>
      </c>
      <c r="H137" s="7">
        <v>27243.243243000001</v>
      </c>
      <c r="I137" s="20">
        <f t="shared" si="7"/>
        <v>2996.7567567300002</v>
      </c>
      <c r="J137" s="9">
        <f>IF(COUNTIFS(A$2:A137, A137, B$2:B137, B137, D$2:D137, D137, C$2:C137,C137 )=1, MAX(J$1:J136)+1, J136)</f>
        <v>34</v>
      </c>
    </row>
    <row r="138" spans="1:10" x14ac:dyDescent="0.25">
      <c r="A138" s="5" t="s">
        <v>212</v>
      </c>
      <c r="B138" s="6" t="s">
        <v>211</v>
      </c>
      <c r="C138" s="5" t="s">
        <v>210</v>
      </c>
      <c r="D138" s="6"/>
      <c r="E138" s="6" t="s">
        <v>97</v>
      </c>
      <c r="F138" s="9">
        <f t="shared" si="6"/>
        <v>15765.76576575</v>
      </c>
      <c r="G138" s="7">
        <v>12</v>
      </c>
      <c r="H138" s="7">
        <v>189189.189189</v>
      </c>
      <c r="I138" s="20">
        <f t="shared" si="7"/>
        <v>20810.810810790001</v>
      </c>
      <c r="J138" s="9">
        <f>IF(COUNTIFS(A$2:A138, A138, B$2:B138, B138, D$2:D138, D138, C$2:C138,C138 )=1, MAX(J$1:J137)+1, J137)</f>
        <v>34</v>
      </c>
    </row>
    <row r="139" spans="1:10" x14ac:dyDescent="0.25">
      <c r="A139" s="8" t="s">
        <v>212</v>
      </c>
      <c r="B139" s="9" t="s">
        <v>211</v>
      </c>
      <c r="C139" s="8" t="s">
        <v>210</v>
      </c>
      <c r="D139" s="9"/>
      <c r="E139" s="9" t="s">
        <v>60</v>
      </c>
      <c r="F139" s="9">
        <f t="shared" si="6"/>
        <v>1135.135135125</v>
      </c>
      <c r="G139" s="11">
        <v>24</v>
      </c>
      <c r="H139" s="11">
        <v>27243.243243000001</v>
      </c>
      <c r="I139" s="20">
        <f t="shared" si="7"/>
        <v>2996.7567567300002</v>
      </c>
      <c r="J139" s="9">
        <f>IF(COUNTIFS(A$2:A139, A139, B$2:B139, B139, D$2:D139, D139, C$2:C139,C139 )=1, MAX(J$1:J138)+1, J138)</f>
        <v>34</v>
      </c>
    </row>
    <row r="140" spans="1:10" x14ac:dyDescent="0.25">
      <c r="A140" s="5"/>
      <c r="B140" s="6"/>
      <c r="C140" s="5"/>
      <c r="D140" s="5"/>
      <c r="E140" s="5"/>
      <c r="F140" s="9"/>
      <c r="G140" s="4"/>
      <c r="H140" s="4"/>
      <c r="I140" s="20"/>
    </row>
    <row r="141" spans="1:10" x14ac:dyDescent="0.25">
      <c r="A141" s="16" t="s">
        <v>212</v>
      </c>
      <c r="B141" s="17" t="s">
        <v>211</v>
      </c>
      <c r="C141" s="16" t="s">
        <v>109</v>
      </c>
      <c r="D141" s="18">
        <v>45700</v>
      </c>
      <c r="E141" s="17" t="s">
        <v>99</v>
      </c>
      <c r="F141" s="9">
        <f t="shared" si="6"/>
        <v>159895.25</v>
      </c>
      <c r="G141" s="19">
        <v>10</v>
      </c>
      <c r="H141" s="19">
        <v>1598952.5</v>
      </c>
      <c r="I141" s="20">
        <f t="shared" si="7"/>
        <v>175884.77499999999</v>
      </c>
      <c r="J141" s="9">
        <f>IF(COUNTIFS(A$2:A141, A141, B$2:B141, B141, D$2:D141, D141, C$2:C141,C141 )=1, MAX(J$1:J140)+1, J140)</f>
        <v>35</v>
      </c>
    </row>
    <row r="142" spans="1:10" x14ac:dyDescent="0.25">
      <c r="A142" s="5"/>
      <c r="B142" s="6"/>
      <c r="C142" s="5"/>
      <c r="D142" s="5"/>
      <c r="E142" s="5"/>
      <c r="F142" s="9"/>
      <c r="G142" s="4"/>
      <c r="H142" s="4"/>
      <c r="I142" s="20"/>
    </row>
    <row r="143" spans="1:10" x14ac:dyDescent="0.25">
      <c r="A143" s="16" t="s">
        <v>212</v>
      </c>
      <c r="B143" s="17" t="s">
        <v>211</v>
      </c>
      <c r="C143" s="16" t="s">
        <v>135</v>
      </c>
      <c r="D143" s="18">
        <v>45706</v>
      </c>
      <c r="E143" s="17" t="s">
        <v>8</v>
      </c>
      <c r="F143" s="9">
        <f t="shared" si="6"/>
        <v>14731.42</v>
      </c>
      <c r="G143" s="19">
        <v>200</v>
      </c>
      <c r="H143" s="19">
        <v>2946284</v>
      </c>
      <c r="I143" s="20">
        <f t="shared" si="7"/>
        <v>324091.24</v>
      </c>
      <c r="J143" s="9">
        <f>IF(COUNTIFS(A$2:A143, A143, B$2:B143, B143, D$2:D143, D143, C$2:C143,C143 )=1, MAX(J$1:J142)+1, J142)</f>
        <v>36</v>
      </c>
    </row>
    <row r="144" spans="1:10" x14ac:dyDescent="0.25">
      <c r="A144" s="5"/>
      <c r="B144" s="6"/>
      <c r="C144" s="5"/>
      <c r="D144" s="5"/>
      <c r="E144" s="5"/>
      <c r="F144" s="9"/>
      <c r="G144" s="4"/>
      <c r="H144" s="4"/>
      <c r="I144" s="20"/>
    </row>
    <row r="145" spans="1:10" x14ac:dyDescent="0.25">
      <c r="A145" s="16" t="s">
        <v>212</v>
      </c>
      <c r="B145" s="17" t="s">
        <v>211</v>
      </c>
      <c r="C145" s="16" t="s">
        <v>205</v>
      </c>
      <c r="D145" s="18">
        <v>45712</v>
      </c>
      <c r="E145" s="17" t="s">
        <v>99</v>
      </c>
      <c r="F145" s="9">
        <f t="shared" si="6"/>
        <v>159895.25</v>
      </c>
      <c r="G145" s="19">
        <v>20</v>
      </c>
      <c r="H145" s="19">
        <v>3197905</v>
      </c>
      <c r="I145" s="20">
        <f t="shared" si="7"/>
        <v>351769.55</v>
      </c>
      <c r="J145" s="9">
        <f>IF(COUNTIFS(A$2:A145, A145, B$2:B145, B145, D$2:D145, D145, C$2:C145,C145 )=1, MAX(J$1:J144)+1, J144)</f>
        <v>37</v>
      </c>
    </row>
    <row r="146" spans="1:10" x14ac:dyDescent="0.25">
      <c r="A146" s="5"/>
      <c r="B146" s="6"/>
      <c r="C146" s="5"/>
      <c r="D146" s="5"/>
      <c r="E146" s="5"/>
      <c r="F146" s="9"/>
      <c r="G146" s="4"/>
      <c r="H146" s="4"/>
      <c r="I146" s="20"/>
    </row>
    <row r="147" spans="1:10" x14ac:dyDescent="0.25">
      <c r="A147" s="16" t="s">
        <v>212</v>
      </c>
      <c r="B147" s="17" t="s">
        <v>211</v>
      </c>
      <c r="C147" s="16" t="s">
        <v>204</v>
      </c>
      <c r="D147" s="18">
        <v>45716</v>
      </c>
      <c r="E147" s="17" t="s">
        <v>99</v>
      </c>
      <c r="F147" s="9">
        <f t="shared" si="6"/>
        <v>159895.26999999999</v>
      </c>
      <c r="G147" s="19">
        <v>25</v>
      </c>
      <c r="H147" s="19">
        <v>3997381.75</v>
      </c>
      <c r="I147" s="20">
        <f t="shared" si="7"/>
        <v>439711.99249999999</v>
      </c>
      <c r="J147" s="9">
        <f>IF(COUNTIFS(A$2:A147, A147, B$2:B147, B147, D$2:D147, D147, C$2:C147,C147 )=1, MAX(J$1:J146)+1, J146)</f>
        <v>38</v>
      </c>
    </row>
    <row r="148" spans="1:10" x14ac:dyDescent="0.25">
      <c r="A148" s="5"/>
      <c r="B148" s="6"/>
      <c r="C148" s="5"/>
      <c r="D148" s="5"/>
      <c r="E148" s="5"/>
      <c r="F148" s="9"/>
      <c r="G148" s="4"/>
      <c r="H148" s="4"/>
      <c r="I148" s="20"/>
    </row>
    <row r="149" spans="1:10" x14ac:dyDescent="0.25">
      <c r="A149" s="16" t="s">
        <v>203</v>
      </c>
      <c r="B149" s="17" t="s">
        <v>202</v>
      </c>
      <c r="C149" s="16" t="s">
        <v>71</v>
      </c>
      <c r="D149" s="18">
        <v>45703</v>
      </c>
      <c r="E149" s="17" t="s">
        <v>66</v>
      </c>
      <c r="F149" s="9">
        <f t="shared" si="6"/>
        <v>167511.5</v>
      </c>
      <c r="G149" s="19">
        <v>2</v>
      </c>
      <c r="H149" s="19">
        <v>335023</v>
      </c>
      <c r="I149" s="20">
        <f t="shared" si="7"/>
        <v>36852.53</v>
      </c>
      <c r="J149" s="9">
        <f>IF(COUNTIFS(A$2:A149, A149, B$2:B149, B149, D$2:D149, D149, C$2:C149,C149 )=1, MAX(J$1:J148)+1, J148)</f>
        <v>39</v>
      </c>
    </row>
    <row r="150" spans="1:10" x14ac:dyDescent="0.25">
      <c r="A150" s="5"/>
      <c r="B150" s="6"/>
      <c r="C150" s="5"/>
      <c r="D150" s="5"/>
      <c r="E150" s="5"/>
      <c r="F150" s="9"/>
      <c r="G150" s="4"/>
      <c r="H150" s="4"/>
      <c r="I150" s="20"/>
    </row>
    <row r="151" spans="1:10" x14ac:dyDescent="0.25">
      <c r="A151" s="12" t="s">
        <v>201</v>
      </c>
      <c r="B151" s="13" t="s">
        <v>200</v>
      </c>
      <c r="C151" s="12" t="s">
        <v>130</v>
      </c>
      <c r="D151" s="14">
        <v>45693</v>
      </c>
      <c r="E151" s="13" t="s">
        <v>4</v>
      </c>
      <c r="F151" s="9">
        <f t="shared" si="6"/>
        <v>308108.10810800001</v>
      </c>
      <c r="G151" s="15">
        <v>1</v>
      </c>
      <c r="H151" s="15">
        <v>308108.10810800001</v>
      </c>
      <c r="I151" s="20">
        <f t="shared" si="7"/>
        <v>33891.891891880005</v>
      </c>
      <c r="J151" s="9">
        <f>IF(COUNTIFS(A$2:A151, A151, B$2:B151, B151, D$2:D151, D151, C$2:C151,C151 )=1, MAX(J$1:J150)+1, J150)</f>
        <v>40</v>
      </c>
    </row>
    <row r="152" spans="1:10" x14ac:dyDescent="0.25">
      <c r="A152" s="5" t="s">
        <v>201</v>
      </c>
      <c r="B152" s="6" t="s">
        <v>200</v>
      </c>
      <c r="C152" s="5" t="s">
        <v>130</v>
      </c>
      <c r="D152" s="6"/>
      <c r="E152" s="6" t="s">
        <v>199</v>
      </c>
      <c r="F152" s="9">
        <f t="shared" si="6"/>
        <v>12612.612612666666</v>
      </c>
      <c r="G152" s="7">
        <v>3</v>
      </c>
      <c r="H152" s="7">
        <v>37837.837837999999</v>
      </c>
      <c r="I152" s="20">
        <f t="shared" si="7"/>
        <v>4162.1621621799995</v>
      </c>
      <c r="J152" s="9">
        <f>IF(COUNTIFS(A$2:A152, A152, B$2:B152, B152, D$2:D152, D152, C$2:C152,C152 )=1, MAX(J$1:J151)+1, J151)</f>
        <v>40</v>
      </c>
    </row>
    <row r="153" spans="1:10" x14ac:dyDescent="0.25">
      <c r="A153" s="5" t="s">
        <v>201</v>
      </c>
      <c r="B153" s="6" t="s">
        <v>200</v>
      </c>
      <c r="C153" s="5" t="s">
        <v>130</v>
      </c>
      <c r="D153" s="6"/>
      <c r="E153" s="6" t="s">
        <v>198</v>
      </c>
      <c r="F153" s="9">
        <f t="shared" si="6"/>
        <v>19009.009008999998</v>
      </c>
      <c r="G153" s="7">
        <v>3</v>
      </c>
      <c r="H153" s="7">
        <v>57027.027026999996</v>
      </c>
      <c r="I153" s="20">
        <f t="shared" si="7"/>
        <v>6272.9729729699993</v>
      </c>
      <c r="J153" s="9">
        <f>IF(COUNTIFS(A$2:A153, A153, B$2:B153, B153, D$2:D153, D153, C$2:C153,C153 )=1, MAX(J$1:J152)+1, J152)</f>
        <v>40</v>
      </c>
    </row>
    <row r="154" spans="1:10" x14ac:dyDescent="0.25">
      <c r="A154" s="5" t="s">
        <v>201</v>
      </c>
      <c r="B154" s="6" t="s">
        <v>200</v>
      </c>
      <c r="C154" s="5" t="s">
        <v>130</v>
      </c>
      <c r="D154" s="6"/>
      <c r="E154" s="6" t="s">
        <v>34</v>
      </c>
      <c r="F154" s="9">
        <f t="shared" si="6"/>
        <v>41722.988175625003</v>
      </c>
      <c r="G154" s="7">
        <v>8</v>
      </c>
      <c r="H154" s="7">
        <v>333783.90540500003</v>
      </c>
      <c r="I154" s="20">
        <f t="shared" si="7"/>
        <v>36716.229594550001</v>
      </c>
      <c r="J154" s="9">
        <f>IF(COUNTIFS(A$2:A154, A154, B$2:B154, B154, D$2:D154, D154, C$2:C154,C154 )=1, MAX(J$1:J153)+1, J153)</f>
        <v>40</v>
      </c>
    </row>
    <row r="155" spans="1:10" x14ac:dyDescent="0.25">
      <c r="A155" s="5" t="s">
        <v>201</v>
      </c>
      <c r="B155" s="6" t="s">
        <v>200</v>
      </c>
      <c r="C155" s="5" t="s">
        <v>130</v>
      </c>
      <c r="D155" s="6"/>
      <c r="E155" s="6" t="s">
        <v>24</v>
      </c>
      <c r="F155" s="9">
        <f t="shared" si="6"/>
        <v>90590.090089999998</v>
      </c>
      <c r="G155" s="7">
        <v>4</v>
      </c>
      <c r="H155" s="7">
        <v>362360.36035999999</v>
      </c>
      <c r="I155" s="20">
        <f t="shared" si="7"/>
        <v>39859.639639599998</v>
      </c>
      <c r="J155" s="9">
        <f>IF(COUNTIFS(A$2:A155, A155, B$2:B155, B155, D$2:D155, D155, C$2:C155,C155 )=1, MAX(J$1:J154)+1, J154)</f>
        <v>40</v>
      </c>
    </row>
    <row r="156" spans="1:10" x14ac:dyDescent="0.25">
      <c r="A156" s="5" t="s">
        <v>201</v>
      </c>
      <c r="B156" s="6" t="s">
        <v>200</v>
      </c>
      <c r="C156" s="5" t="s">
        <v>130</v>
      </c>
      <c r="D156" s="6"/>
      <c r="E156" s="6" t="s">
        <v>77</v>
      </c>
      <c r="F156" s="9">
        <f t="shared" si="6"/>
        <v>2373.8738738800002</v>
      </c>
      <c r="G156" s="7">
        <v>25</v>
      </c>
      <c r="H156" s="7">
        <v>59346.846847000001</v>
      </c>
      <c r="I156" s="20">
        <f t="shared" si="7"/>
        <v>6528.1531531700002</v>
      </c>
      <c r="J156" s="9">
        <f>IF(COUNTIFS(A$2:A156, A156, B$2:B156, B156, D$2:D156, D156, C$2:C156,C156 )=1, MAX(J$1:J155)+1, J155)</f>
        <v>40</v>
      </c>
    </row>
    <row r="157" spans="1:10" x14ac:dyDescent="0.25">
      <c r="A157" s="5" t="s">
        <v>201</v>
      </c>
      <c r="B157" s="6" t="s">
        <v>200</v>
      </c>
      <c r="C157" s="5" t="s">
        <v>130</v>
      </c>
      <c r="D157" s="6"/>
      <c r="E157" s="6" t="s">
        <v>118</v>
      </c>
      <c r="F157" s="9">
        <f t="shared" si="6"/>
        <v>4418.4684684800004</v>
      </c>
      <c r="G157" s="7">
        <v>25</v>
      </c>
      <c r="H157" s="7">
        <v>110461.711712</v>
      </c>
      <c r="I157" s="20">
        <f t="shared" si="7"/>
        <v>12150.78828832</v>
      </c>
      <c r="J157" s="9">
        <f>IF(COUNTIFS(A$2:A157, A157, B$2:B157, B157, D$2:D157, D157, C$2:C157,C157 )=1, MAX(J$1:J156)+1, J156)</f>
        <v>40</v>
      </c>
    </row>
    <row r="158" spans="1:10" x14ac:dyDescent="0.25">
      <c r="A158" s="5" t="s">
        <v>201</v>
      </c>
      <c r="B158" s="6" t="s">
        <v>200</v>
      </c>
      <c r="C158" s="5" t="s">
        <v>130</v>
      </c>
      <c r="D158" s="6"/>
      <c r="E158" s="6" t="s">
        <v>197</v>
      </c>
      <c r="F158" s="9">
        <f t="shared" si="6"/>
        <v>14840.5405405</v>
      </c>
      <c r="G158" s="7">
        <v>4</v>
      </c>
      <c r="H158" s="7">
        <v>59362.162162000001</v>
      </c>
      <c r="I158" s="20">
        <f t="shared" si="7"/>
        <v>6529.8378378200005</v>
      </c>
      <c r="J158" s="9">
        <f>IF(COUNTIFS(A$2:A158, A158, B$2:B158, B158, D$2:D158, D158, C$2:C158,C158 )=1, MAX(J$1:J157)+1, J157)</f>
        <v>40</v>
      </c>
    </row>
    <row r="159" spans="1:10" x14ac:dyDescent="0.25">
      <c r="A159" s="8" t="s">
        <v>201</v>
      </c>
      <c r="B159" s="9" t="s">
        <v>200</v>
      </c>
      <c r="C159" s="8" t="s">
        <v>130</v>
      </c>
      <c r="D159" s="9"/>
      <c r="E159" s="9" t="s">
        <v>196</v>
      </c>
      <c r="F159" s="9">
        <f t="shared" si="6"/>
        <v>26740.540540999998</v>
      </c>
      <c r="G159" s="11">
        <v>1</v>
      </c>
      <c r="H159" s="11">
        <v>26740.540540999998</v>
      </c>
      <c r="I159" s="20">
        <f t="shared" si="7"/>
        <v>2941.4594595099998</v>
      </c>
      <c r="J159" s="9">
        <f>IF(COUNTIFS(A$2:A159, A159, B$2:B159, B159, D$2:D159, D159, C$2:C159,C159 )=1, MAX(J$1:J158)+1, J158)</f>
        <v>40</v>
      </c>
    </row>
    <row r="160" spans="1:10" x14ac:dyDescent="0.25">
      <c r="A160" s="5"/>
      <c r="B160" s="6"/>
      <c r="C160" s="5"/>
      <c r="D160" s="5"/>
      <c r="E160" s="5"/>
      <c r="F160" s="9"/>
      <c r="G160" s="4"/>
      <c r="H160" s="4"/>
      <c r="I160" s="20"/>
    </row>
    <row r="161" spans="1:10" x14ac:dyDescent="0.25">
      <c r="A161" s="12" t="s">
        <v>201</v>
      </c>
      <c r="B161" s="13" t="s">
        <v>200</v>
      </c>
      <c r="C161" s="12" t="s">
        <v>119</v>
      </c>
      <c r="D161" s="14">
        <v>45703</v>
      </c>
      <c r="E161" s="13" t="s">
        <v>94</v>
      </c>
      <c r="F161" s="9">
        <f t="shared" si="6"/>
        <v>4054.0540541</v>
      </c>
      <c r="G161" s="15">
        <v>10</v>
      </c>
      <c r="H161" s="15">
        <v>40540.540541000002</v>
      </c>
      <c r="I161" s="20">
        <f t="shared" si="7"/>
        <v>4459.4594595100007</v>
      </c>
      <c r="J161" s="9">
        <f>IF(COUNTIFS(A$2:A161, A161, B$2:B161, B161, D$2:D161, D161, C$2:C161,C161 )=1, MAX(J$1:J160)+1, J160)</f>
        <v>41</v>
      </c>
    </row>
    <row r="162" spans="1:10" x14ac:dyDescent="0.25">
      <c r="A162" s="5" t="s">
        <v>201</v>
      </c>
      <c r="B162" s="6" t="s">
        <v>200</v>
      </c>
      <c r="C162" s="5" t="s">
        <v>119</v>
      </c>
      <c r="D162" s="6"/>
      <c r="E162" s="6" t="s">
        <v>195</v>
      </c>
      <c r="F162" s="9">
        <f t="shared" si="6"/>
        <v>8270.2702701999988</v>
      </c>
      <c r="G162" s="7">
        <v>5</v>
      </c>
      <c r="H162" s="7">
        <v>41351.351350999998</v>
      </c>
      <c r="I162" s="20">
        <f t="shared" si="7"/>
        <v>4548.6486486099993</v>
      </c>
      <c r="J162" s="9">
        <f>IF(COUNTIFS(A$2:A162, A162, B$2:B162, B162, D$2:D162, D162, C$2:C162,C162 )=1, MAX(J$1:J161)+1, J161)</f>
        <v>41</v>
      </c>
    </row>
    <row r="163" spans="1:10" x14ac:dyDescent="0.25">
      <c r="A163" s="5" t="s">
        <v>201</v>
      </c>
      <c r="B163" s="6" t="s">
        <v>200</v>
      </c>
      <c r="C163" s="5" t="s">
        <v>119</v>
      </c>
      <c r="D163" s="6"/>
      <c r="E163" s="6" t="s">
        <v>86</v>
      </c>
      <c r="F163" s="9">
        <f t="shared" si="6"/>
        <v>126260.135135</v>
      </c>
      <c r="G163" s="7">
        <v>2</v>
      </c>
      <c r="H163" s="7">
        <v>252520.27027000001</v>
      </c>
      <c r="I163" s="20">
        <f t="shared" si="7"/>
        <v>27777.2297297</v>
      </c>
      <c r="J163" s="9">
        <f>IF(COUNTIFS(A$2:A163, A163, B$2:B163, B163, D$2:D163, D163, C$2:C163,C163 )=1, MAX(J$1:J162)+1, J162)</f>
        <v>41</v>
      </c>
    </row>
    <row r="164" spans="1:10" x14ac:dyDescent="0.25">
      <c r="A164" s="5" t="s">
        <v>201</v>
      </c>
      <c r="B164" s="6" t="s">
        <v>200</v>
      </c>
      <c r="C164" s="5" t="s">
        <v>119</v>
      </c>
      <c r="D164" s="6"/>
      <c r="E164" s="6" t="s">
        <v>7</v>
      </c>
      <c r="F164" s="9">
        <f t="shared" si="6"/>
        <v>67494.905968499996</v>
      </c>
      <c r="G164" s="7">
        <v>8</v>
      </c>
      <c r="H164" s="7">
        <v>539959.24774799997</v>
      </c>
      <c r="I164" s="20">
        <f t="shared" si="7"/>
        <v>59395.517252279999</v>
      </c>
      <c r="J164" s="9">
        <f>IF(COUNTIFS(A$2:A164, A164, B$2:B164, B164, D$2:D164, D164, C$2:C164,C164 )=1, MAX(J$1:J163)+1, J163)</f>
        <v>41</v>
      </c>
    </row>
    <row r="165" spans="1:10" x14ac:dyDescent="0.25">
      <c r="A165" s="8" t="s">
        <v>201</v>
      </c>
      <c r="B165" s="9" t="s">
        <v>200</v>
      </c>
      <c r="C165" s="8" t="s">
        <v>119</v>
      </c>
      <c r="D165" s="9"/>
      <c r="E165" s="9" t="s">
        <v>24</v>
      </c>
      <c r="F165" s="9">
        <f t="shared" si="6"/>
        <v>90590.090089999998</v>
      </c>
      <c r="G165" s="11">
        <v>1</v>
      </c>
      <c r="H165" s="11">
        <v>90590.090089999998</v>
      </c>
      <c r="I165" s="20">
        <f t="shared" si="7"/>
        <v>9964.9099098999995</v>
      </c>
      <c r="J165" s="9">
        <f>IF(COUNTIFS(A$2:A165, A165, B$2:B165, B165, D$2:D165, D165, C$2:C165,C165 )=1, MAX(J$1:J164)+1, J164)</f>
        <v>41</v>
      </c>
    </row>
    <row r="166" spans="1:10" x14ac:dyDescent="0.25">
      <c r="A166" s="5"/>
      <c r="B166" s="6"/>
      <c r="C166" s="5"/>
      <c r="D166" s="5"/>
      <c r="E166" s="5"/>
      <c r="F166" s="9"/>
      <c r="G166" s="4"/>
      <c r="H166" s="4"/>
      <c r="I166" s="20"/>
    </row>
    <row r="167" spans="1:10" x14ac:dyDescent="0.25">
      <c r="A167" s="12" t="s">
        <v>201</v>
      </c>
      <c r="B167" s="13" t="s">
        <v>200</v>
      </c>
      <c r="C167" s="12" t="s">
        <v>70</v>
      </c>
      <c r="D167" s="14">
        <v>45705</v>
      </c>
      <c r="E167" s="13" t="s">
        <v>15</v>
      </c>
      <c r="F167" s="9">
        <f t="shared" si="6"/>
        <v>117765.62162200001</v>
      </c>
      <c r="G167" s="15">
        <v>1</v>
      </c>
      <c r="H167" s="15">
        <v>117765.62162200001</v>
      </c>
      <c r="I167" s="20">
        <f t="shared" si="7"/>
        <v>12954.218378420001</v>
      </c>
      <c r="J167" s="9">
        <f>IF(COUNTIFS(A$2:A167, A167, B$2:B167, B167, D$2:D167, D167, C$2:C167,C167 )=1, MAX(J$1:J166)+1, J166)</f>
        <v>42</v>
      </c>
    </row>
    <row r="168" spans="1:10" x14ac:dyDescent="0.25">
      <c r="A168" s="8" t="s">
        <v>201</v>
      </c>
      <c r="B168" s="9" t="s">
        <v>200</v>
      </c>
      <c r="C168" s="8" t="s">
        <v>70</v>
      </c>
      <c r="D168" s="9"/>
      <c r="E168" s="9" t="s">
        <v>31</v>
      </c>
      <c r="F168" s="9">
        <f t="shared" si="6"/>
        <v>41337.837837799998</v>
      </c>
      <c r="G168" s="11">
        <v>10</v>
      </c>
      <c r="H168" s="11">
        <v>413378.37837799999</v>
      </c>
      <c r="I168" s="20">
        <f t="shared" si="7"/>
        <v>45471.621621580001</v>
      </c>
      <c r="J168" s="9">
        <f>IF(COUNTIFS(A$2:A168, A168, B$2:B168, B168, D$2:D168, D168, C$2:C168,C168 )=1, MAX(J$1:J167)+1, J167)</f>
        <v>42</v>
      </c>
    </row>
    <row r="169" spans="1:10" x14ac:dyDescent="0.25">
      <c r="A169" s="5"/>
      <c r="B169" s="6"/>
      <c r="C169" s="5"/>
      <c r="D169" s="5"/>
      <c r="E169" s="5"/>
      <c r="F169" s="9"/>
      <c r="G169" s="4"/>
      <c r="H169" s="4"/>
      <c r="I169" s="20"/>
    </row>
    <row r="170" spans="1:10" x14ac:dyDescent="0.25">
      <c r="A170" s="12" t="s">
        <v>201</v>
      </c>
      <c r="B170" s="13" t="s">
        <v>200</v>
      </c>
      <c r="C170" s="12" t="s">
        <v>194</v>
      </c>
      <c r="D170" s="14">
        <v>45708</v>
      </c>
      <c r="E170" s="13" t="s">
        <v>14</v>
      </c>
      <c r="F170" s="9">
        <f t="shared" si="6"/>
        <v>271135.42342299997</v>
      </c>
      <c r="G170" s="15">
        <v>1</v>
      </c>
      <c r="H170" s="15">
        <v>271135.42342299997</v>
      </c>
      <c r="I170" s="20">
        <f t="shared" si="7"/>
        <v>29824.896576529998</v>
      </c>
      <c r="J170" s="9">
        <f>IF(COUNTIFS(A$2:A170, A170, B$2:B170, B170, D$2:D170, D170, C$2:C170,C170 )=1, MAX(J$1:J169)+1, J169)</f>
        <v>43</v>
      </c>
    </row>
    <row r="171" spans="1:10" x14ac:dyDescent="0.25">
      <c r="A171" s="8" t="s">
        <v>201</v>
      </c>
      <c r="B171" s="9" t="s">
        <v>200</v>
      </c>
      <c r="C171" s="8" t="s">
        <v>194</v>
      </c>
      <c r="D171" s="9"/>
      <c r="E171" s="9" t="s">
        <v>28</v>
      </c>
      <c r="F171" s="9">
        <f t="shared" si="6"/>
        <v>20063.063063080001</v>
      </c>
      <c r="G171" s="11">
        <v>25</v>
      </c>
      <c r="H171" s="11">
        <v>501576.57657700003</v>
      </c>
      <c r="I171" s="20">
        <f t="shared" si="7"/>
        <v>55173.423423470005</v>
      </c>
      <c r="J171" s="9">
        <f>IF(COUNTIFS(A$2:A171, A171, B$2:B171, B171, D$2:D171, D171, C$2:C171,C171 )=1, MAX(J$1:J170)+1, J170)</f>
        <v>43</v>
      </c>
    </row>
    <row r="172" spans="1:10" x14ac:dyDescent="0.25">
      <c r="A172" s="5"/>
      <c r="B172" s="6"/>
      <c r="C172" s="5"/>
      <c r="D172" s="5"/>
      <c r="E172" s="5"/>
      <c r="F172" s="9"/>
      <c r="G172" s="4"/>
      <c r="H172" s="4"/>
      <c r="I172" s="20"/>
    </row>
    <row r="173" spans="1:10" x14ac:dyDescent="0.25">
      <c r="A173" s="16" t="s">
        <v>193</v>
      </c>
      <c r="B173" s="17" t="s">
        <v>192</v>
      </c>
      <c r="C173" s="16" t="s">
        <v>191</v>
      </c>
      <c r="D173" s="18">
        <v>45698</v>
      </c>
      <c r="E173" s="17" t="s">
        <v>99</v>
      </c>
      <c r="F173" s="9">
        <f t="shared" si="6"/>
        <v>159895.27380952382</v>
      </c>
      <c r="G173" s="19">
        <v>42</v>
      </c>
      <c r="H173" s="19">
        <v>6715601.5</v>
      </c>
      <c r="I173" s="20">
        <f t="shared" si="7"/>
        <v>738716.16500000004</v>
      </c>
      <c r="J173" s="9">
        <f>IF(COUNTIFS(A$2:A173, A173, B$2:B173, B173, D$2:D173, D173, C$2:C173,C173 )=1, MAX(J$1:J172)+1, J172)</f>
        <v>44</v>
      </c>
    </row>
    <row r="174" spans="1:10" x14ac:dyDescent="0.25">
      <c r="A174" s="5"/>
      <c r="B174" s="6"/>
      <c r="C174" s="5"/>
      <c r="D174" s="5"/>
      <c r="E174" s="5"/>
      <c r="F174" s="9"/>
      <c r="G174" s="4"/>
      <c r="H174" s="4"/>
      <c r="I174" s="20"/>
    </row>
    <row r="175" spans="1:10" x14ac:dyDescent="0.25">
      <c r="A175" s="16" t="s">
        <v>193</v>
      </c>
      <c r="B175" s="17" t="s">
        <v>192</v>
      </c>
      <c r="C175" s="16" t="s">
        <v>190</v>
      </c>
      <c r="D175" s="18">
        <v>45698</v>
      </c>
      <c r="E175" s="17" t="s">
        <v>146</v>
      </c>
      <c r="F175" s="9">
        <f t="shared" si="6"/>
        <v>139639.65</v>
      </c>
      <c r="G175" s="19">
        <v>20</v>
      </c>
      <c r="H175" s="19">
        <v>2792793</v>
      </c>
      <c r="I175" s="20">
        <f t="shared" si="7"/>
        <v>307207.23</v>
      </c>
      <c r="J175" s="9">
        <f>IF(COUNTIFS(A$2:A175, A175, B$2:B175, B175, D$2:D175, D175, C$2:C175,C175 )=1, MAX(J$1:J174)+1, J174)</f>
        <v>45</v>
      </c>
    </row>
    <row r="176" spans="1:10" x14ac:dyDescent="0.25">
      <c r="A176" s="5"/>
      <c r="B176" s="6"/>
      <c r="C176" s="5"/>
      <c r="D176" s="5"/>
      <c r="E176" s="5"/>
      <c r="F176" s="9"/>
      <c r="G176" s="4"/>
      <c r="H176" s="4"/>
      <c r="I176" s="20"/>
    </row>
    <row r="177" spans="1:10" x14ac:dyDescent="0.25">
      <c r="A177" s="16" t="s">
        <v>189</v>
      </c>
      <c r="B177" s="17" t="s">
        <v>188</v>
      </c>
      <c r="C177" s="16" t="s">
        <v>187</v>
      </c>
      <c r="D177" s="18">
        <v>45698</v>
      </c>
      <c r="E177" s="17" t="s">
        <v>65</v>
      </c>
      <c r="F177" s="9">
        <f t="shared" si="6"/>
        <v>234162</v>
      </c>
      <c r="G177" s="19">
        <v>1</v>
      </c>
      <c r="H177" s="19">
        <v>234162</v>
      </c>
      <c r="I177" s="20">
        <f t="shared" si="7"/>
        <v>25757.82</v>
      </c>
      <c r="J177" s="9">
        <f>IF(COUNTIFS(A$2:A177, A177, B$2:B177, B177, D$2:D177, D177, C$2:C177,C177 )=1, MAX(J$1:J176)+1, J176)</f>
        <v>46</v>
      </c>
    </row>
    <row r="178" spans="1:10" x14ac:dyDescent="0.25">
      <c r="A178" s="5"/>
      <c r="B178" s="6"/>
      <c r="C178" s="5"/>
      <c r="D178" s="5"/>
      <c r="E178" s="5"/>
      <c r="F178" s="9"/>
      <c r="G178" s="4"/>
      <c r="H178" s="4"/>
      <c r="I178" s="20"/>
    </row>
    <row r="179" spans="1:10" x14ac:dyDescent="0.25">
      <c r="A179" s="12" t="s">
        <v>189</v>
      </c>
      <c r="B179" s="13" t="s">
        <v>188</v>
      </c>
      <c r="C179" s="12" t="s">
        <v>123</v>
      </c>
      <c r="D179" s="14">
        <v>45709</v>
      </c>
      <c r="E179" s="13" t="s">
        <v>10</v>
      </c>
      <c r="F179" s="9">
        <f t="shared" si="6"/>
        <v>55135.0213965</v>
      </c>
      <c r="G179" s="15">
        <v>4</v>
      </c>
      <c r="H179" s="15">
        <v>220540.085586</v>
      </c>
      <c r="I179" s="20">
        <f t="shared" si="7"/>
        <v>24259.409414459999</v>
      </c>
      <c r="J179" s="9">
        <f>IF(COUNTIFS(A$2:A179, A179, B$2:B179, B179, D$2:D179, D179, C$2:C179,C179 )=1, MAX(J$1:J178)+1, J178)</f>
        <v>47</v>
      </c>
    </row>
    <row r="180" spans="1:10" x14ac:dyDescent="0.25">
      <c r="A180" s="5" t="s">
        <v>189</v>
      </c>
      <c r="B180" s="6" t="s">
        <v>188</v>
      </c>
      <c r="C180" s="5" t="s">
        <v>123</v>
      </c>
      <c r="D180" s="6"/>
      <c r="E180" s="6" t="s">
        <v>51</v>
      </c>
      <c r="F180" s="9">
        <f t="shared" si="6"/>
        <v>3445.9459459999998</v>
      </c>
      <c r="G180" s="7">
        <v>1</v>
      </c>
      <c r="H180" s="7">
        <v>3445.9459459999998</v>
      </c>
      <c r="I180" s="20">
        <f t="shared" si="7"/>
        <v>379.05405406</v>
      </c>
      <c r="J180" s="9">
        <f>IF(COUNTIFS(A$2:A180, A180, B$2:B180, B180, D$2:D180, D180, C$2:C180,C180 )=1, MAX(J$1:J179)+1, J179)</f>
        <v>47</v>
      </c>
    </row>
    <row r="181" spans="1:10" x14ac:dyDescent="0.25">
      <c r="A181" s="8" t="s">
        <v>189</v>
      </c>
      <c r="B181" s="9" t="s">
        <v>188</v>
      </c>
      <c r="C181" s="8" t="s">
        <v>123</v>
      </c>
      <c r="D181" s="9"/>
      <c r="E181" s="9" t="s">
        <v>113</v>
      </c>
      <c r="F181" s="9">
        <f t="shared" si="6"/>
        <v>6118.468468</v>
      </c>
      <c r="G181" s="11">
        <v>1</v>
      </c>
      <c r="H181" s="11">
        <v>6118.468468</v>
      </c>
      <c r="I181" s="20">
        <f t="shared" si="7"/>
        <v>673.03153148000001</v>
      </c>
      <c r="J181" s="9">
        <f>IF(COUNTIFS(A$2:A181, A181, B$2:B181, B181, D$2:D181, D181, C$2:C181,C181 )=1, MAX(J$1:J180)+1, J180)</f>
        <v>47</v>
      </c>
    </row>
    <row r="182" spans="1:10" x14ac:dyDescent="0.25">
      <c r="A182" s="5"/>
      <c r="B182" s="6"/>
      <c r="C182" s="5"/>
      <c r="D182" s="5"/>
      <c r="E182" s="5"/>
      <c r="F182" s="9"/>
      <c r="G182" s="4"/>
      <c r="H182" s="4"/>
      <c r="I182" s="20"/>
    </row>
    <row r="183" spans="1:10" x14ac:dyDescent="0.25">
      <c r="A183" s="12" t="s">
        <v>189</v>
      </c>
      <c r="B183" s="13" t="s">
        <v>188</v>
      </c>
      <c r="C183" s="12" t="s">
        <v>138</v>
      </c>
      <c r="D183" s="14">
        <v>45709</v>
      </c>
      <c r="E183" s="13" t="s">
        <v>9</v>
      </c>
      <c r="F183" s="9">
        <f t="shared" si="6"/>
        <v>73624.878378249996</v>
      </c>
      <c r="G183" s="15">
        <v>4</v>
      </c>
      <c r="H183" s="15">
        <v>294499.51351299998</v>
      </c>
      <c r="I183" s="20">
        <f t="shared" si="7"/>
        <v>32394.946486429999</v>
      </c>
      <c r="J183" s="9">
        <f>IF(COUNTIFS(A$2:A183, A183, B$2:B183, B183, D$2:D183, D183, C$2:C183,C183 )=1, MAX(J$1:J182)+1, J182)</f>
        <v>48</v>
      </c>
    </row>
    <row r="184" spans="1:10" x14ac:dyDescent="0.25">
      <c r="A184" s="5" t="s">
        <v>189</v>
      </c>
      <c r="B184" s="6" t="s">
        <v>188</v>
      </c>
      <c r="C184" s="5" t="s">
        <v>138</v>
      </c>
      <c r="D184" s="6"/>
      <c r="E184" s="6" t="s">
        <v>84</v>
      </c>
      <c r="F184" s="9">
        <f t="shared" si="6"/>
        <v>5505.8558560000001</v>
      </c>
      <c r="G184" s="7">
        <v>2</v>
      </c>
      <c r="H184" s="7">
        <v>11011.711712</v>
      </c>
      <c r="I184" s="20">
        <f t="shared" si="7"/>
        <v>1211.28828832</v>
      </c>
      <c r="J184" s="9">
        <f>IF(COUNTIFS(A$2:A184, A184, B$2:B184, B184, D$2:D184, D184, C$2:C184,C184 )=1, MAX(J$1:J183)+1, J183)</f>
        <v>48</v>
      </c>
    </row>
    <row r="185" spans="1:10" x14ac:dyDescent="0.25">
      <c r="A185" s="8" t="s">
        <v>189</v>
      </c>
      <c r="B185" s="9" t="s">
        <v>188</v>
      </c>
      <c r="C185" s="8" t="s">
        <v>138</v>
      </c>
      <c r="D185" s="9"/>
      <c r="E185" s="9" t="s">
        <v>126</v>
      </c>
      <c r="F185" s="9">
        <f t="shared" si="6"/>
        <v>11654.954954999999</v>
      </c>
      <c r="G185" s="11">
        <v>5</v>
      </c>
      <c r="H185" s="11">
        <v>58274.774774999998</v>
      </c>
      <c r="I185" s="20">
        <f t="shared" si="7"/>
        <v>6410.2252252500002</v>
      </c>
      <c r="J185" s="9">
        <f>IF(COUNTIFS(A$2:A185, A185, B$2:B185, B185, D$2:D185, D185, C$2:C185,C185 )=1, MAX(J$1:J184)+1, J184)</f>
        <v>48</v>
      </c>
    </row>
    <row r="186" spans="1:10" x14ac:dyDescent="0.25">
      <c r="A186" s="5"/>
      <c r="B186" s="6"/>
      <c r="C186" s="5"/>
      <c r="D186" s="5"/>
      <c r="E186" s="5"/>
      <c r="F186" s="9"/>
      <c r="G186" s="4"/>
      <c r="H186" s="4"/>
      <c r="I186" s="20"/>
    </row>
    <row r="187" spans="1:10" x14ac:dyDescent="0.25">
      <c r="A187" s="12" t="s">
        <v>189</v>
      </c>
      <c r="B187" s="13" t="s">
        <v>188</v>
      </c>
      <c r="C187" s="12" t="s">
        <v>186</v>
      </c>
      <c r="D187" s="14">
        <v>45713</v>
      </c>
      <c r="E187" s="13" t="s">
        <v>9</v>
      </c>
      <c r="F187" s="9">
        <f t="shared" si="6"/>
        <v>73625.128378333335</v>
      </c>
      <c r="G187" s="15">
        <v>3</v>
      </c>
      <c r="H187" s="15">
        <v>220875.38513499999</v>
      </c>
      <c r="I187" s="20">
        <f t="shared" si="7"/>
        <v>24296.29236485</v>
      </c>
      <c r="J187" s="9">
        <f>IF(COUNTIFS(A$2:A187, A187, B$2:B187, B187, D$2:D187, D187, C$2:C187,C187 )=1, MAX(J$1:J186)+1, J186)</f>
        <v>49</v>
      </c>
    </row>
    <row r="188" spans="1:10" x14ac:dyDescent="0.25">
      <c r="A188" s="8" t="s">
        <v>189</v>
      </c>
      <c r="B188" s="9" t="s">
        <v>188</v>
      </c>
      <c r="C188" s="8" t="s">
        <v>186</v>
      </c>
      <c r="D188" s="9"/>
      <c r="E188" s="9" t="s">
        <v>126</v>
      </c>
      <c r="F188" s="9">
        <f t="shared" si="6"/>
        <v>11654.954955000001</v>
      </c>
      <c r="G188" s="11">
        <v>3</v>
      </c>
      <c r="H188" s="11">
        <v>34964.864865000003</v>
      </c>
      <c r="I188" s="20">
        <f t="shared" si="7"/>
        <v>3846.1351351500002</v>
      </c>
      <c r="J188" s="9">
        <f>IF(COUNTIFS(A$2:A188, A188, B$2:B188, B188, D$2:D188, D188, C$2:C188,C188 )=1, MAX(J$1:J187)+1, J187)</f>
        <v>49</v>
      </c>
    </row>
    <row r="189" spans="1:10" x14ac:dyDescent="0.25">
      <c r="A189" s="5"/>
      <c r="B189" s="6"/>
      <c r="C189" s="5"/>
      <c r="D189" s="5"/>
      <c r="E189" s="5"/>
      <c r="F189" s="9"/>
      <c r="G189" s="4"/>
      <c r="H189" s="4"/>
      <c r="I189" s="20"/>
    </row>
    <row r="190" spans="1:10" x14ac:dyDescent="0.25">
      <c r="A190" s="16" t="s">
        <v>189</v>
      </c>
      <c r="B190" s="17" t="s">
        <v>188</v>
      </c>
      <c r="C190" s="16" t="s">
        <v>185</v>
      </c>
      <c r="D190" s="18">
        <v>45709</v>
      </c>
      <c r="E190" s="17" t="s">
        <v>184</v>
      </c>
      <c r="F190" s="9">
        <f t="shared" si="6"/>
        <v>407627</v>
      </c>
      <c r="G190" s="19">
        <v>1</v>
      </c>
      <c r="H190" s="19">
        <v>407627</v>
      </c>
      <c r="I190" s="20">
        <f t="shared" si="7"/>
        <v>44838.97</v>
      </c>
      <c r="J190" s="9">
        <f>IF(COUNTIFS(A$2:A190, A190, B$2:B190, B190, D$2:D190, D190, C$2:C190,C190 )=1, MAX(J$1:J189)+1, J189)</f>
        <v>50</v>
      </c>
    </row>
    <row r="191" spans="1:10" x14ac:dyDescent="0.25">
      <c r="A191" s="5"/>
      <c r="B191" s="6"/>
      <c r="C191" s="5"/>
      <c r="D191" s="5"/>
      <c r="E191" s="5"/>
      <c r="F191" s="9"/>
      <c r="G191" s="4"/>
      <c r="H191" s="4"/>
      <c r="I191" s="20"/>
    </row>
    <row r="192" spans="1:10" x14ac:dyDescent="0.25">
      <c r="A192" s="16" t="s">
        <v>183</v>
      </c>
      <c r="B192" s="17" t="s">
        <v>182</v>
      </c>
      <c r="C192" s="16" t="s">
        <v>72</v>
      </c>
      <c r="D192" s="18">
        <v>45701</v>
      </c>
      <c r="E192" s="17" t="s">
        <v>10</v>
      </c>
      <c r="F192" s="9">
        <f t="shared" si="6"/>
        <v>52378.36</v>
      </c>
      <c r="G192" s="19">
        <v>25</v>
      </c>
      <c r="H192" s="19">
        <v>1309459</v>
      </c>
      <c r="I192" s="20">
        <f t="shared" si="7"/>
        <v>144040.49</v>
      </c>
      <c r="J192" s="9">
        <f>IF(COUNTIFS(A$2:A192, A192, B$2:B192, B192, D$2:D192, D192, C$2:C192,C192 )=1, MAX(J$1:J191)+1, J191)</f>
        <v>51</v>
      </c>
    </row>
    <row r="193" spans="1:10" x14ac:dyDescent="0.25">
      <c r="A193" s="5"/>
      <c r="B193" s="6"/>
      <c r="C193" s="5"/>
      <c r="D193" s="5"/>
      <c r="E193" s="5"/>
      <c r="F193" s="9"/>
      <c r="G193" s="4"/>
      <c r="H193" s="4"/>
      <c r="I193" s="20"/>
    </row>
    <row r="194" spans="1:10" x14ac:dyDescent="0.25">
      <c r="A194" s="16" t="s">
        <v>183</v>
      </c>
      <c r="B194" s="17" t="s">
        <v>182</v>
      </c>
      <c r="C194" s="16" t="s">
        <v>181</v>
      </c>
      <c r="D194" s="18">
        <v>45714</v>
      </c>
      <c r="E194" s="17" t="s">
        <v>35</v>
      </c>
      <c r="F194" s="9">
        <f t="shared" si="6"/>
        <v>27569.255000000001</v>
      </c>
      <c r="G194" s="19">
        <v>200</v>
      </c>
      <c r="H194" s="19">
        <v>5513851</v>
      </c>
      <c r="I194" s="20">
        <f t="shared" si="7"/>
        <v>606523.61</v>
      </c>
      <c r="J194" s="9">
        <f>IF(COUNTIFS(A$2:A194, A194, B$2:B194, B194, D$2:D194, D194, C$2:C194,C194 )=1, MAX(J$1:J193)+1, J193)</f>
        <v>52</v>
      </c>
    </row>
    <row r="195" spans="1:10" x14ac:dyDescent="0.25">
      <c r="A195" s="5"/>
      <c r="B195" s="6"/>
      <c r="C195" s="5"/>
      <c r="D195" s="5"/>
      <c r="E195" s="5"/>
      <c r="F195" s="9"/>
      <c r="G195" s="4"/>
      <c r="H195" s="4"/>
      <c r="I195" s="20"/>
    </row>
    <row r="196" spans="1:10" x14ac:dyDescent="0.25">
      <c r="A196" s="12" t="s">
        <v>180</v>
      </c>
      <c r="B196" s="13" t="s">
        <v>179</v>
      </c>
      <c r="C196" s="12" t="s">
        <v>57</v>
      </c>
      <c r="D196" s="14">
        <v>45693</v>
      </c>
      <c r="E196" s="13" t="s">
        <v>16</v>
      </c>
      <c r="F196" s="9">
        <f t="shared" si="6"/>
        <v>152000</v>
      </c>
      <c r="G196" s="15">
        <v>2</v>
      </c>
      <c r="H196" s="15">
        <v>304000</v>
      </c>
      <c r="I196" s="20">
        <f t="shared" si="7"/>
        <v>33440</v>
      </c>
      <c r="J196" s="9">
        <f>IF(COUNTIFS(A$2:A196, A196, B$2:B196, B196, D$2:D196, D196, C$2:C196,C196 )=1, MAX(J$1:J195)+1, J195)</f>
        <v>53</v>
      </c>
    </row>
    <row r="197" spans="1:10" x14ac:dyDescent="0.25">
      <c r="A197" s="5" t="s">
        <v>180</v>
      </c>
      <c r="B197" s="6" t="s">
        <v>179</v>
      </c>
      <c r="C197" s="5" t="s">
        <v>57</v>
      </c>
      <c r="D197" s="6"/>
      <c r="E197" s="6" t="s">
        <v>65</v>
      </c>
      <c r="F197" s="9">
        <f t="shared" si="6"/>
        <v>234162.16216199999</v>
      </c>
      <c r="G197" s="7">
        <v>3</v>
      </c>
      <c r="H197" s="7">
        <v>702486.48648600001</v>
      </c>
      <c r="I197" s="20">
        <f t="shared" si="7"/>
        <v>77273.513513459999</v>
      </c>
      <c r="J197" s="9">
        <f>IF(COUNTIFS(A$2:A197, A197, B$2:B197, B197, D$2:D197, D197, C$2:C197,C197 )=1, MAX(J$1:J196)+1, J196)</f>
        <v>53</v>
      </c>
    </row>
    <row r="198" spans="1:10" x14ac:dyDescent="0.25">
      <c r="A198" s="8" t="s">
        <v>180</v>
      </c>
      <c r="B198" s="9" t="s">
        <v>179</v>
      </c>
      <c r="C198" s="8" t="s">
        <v>57</v>
      </c>
      <c r="D198" s="9"/>
      <c r="E198" s="9" t="s">
        <v>28</v>
      </c>
      <c r="F198" s="9">
        <f t="shared" si="6"/>
        <v>20063.065135140001</v>
      </c>
      <c r="G198" s="11">
        <v>100</v>
      </c>
      <c r="H198" s="11">
        <v>2006306.513514</v>
      </c>
      <c r="I198" s="20">
        <f t="shared" si="7"/>
        <v>220693.71648654001</v>
      </c>
      <c r="J198" s="9">
        <f>IF(COUNTIFS(A$2:A198, A198, B$2:B198, B198, D$2:D198, D198, C$2:C198,C198 )=1, MAX(J$1:J197)+1, J197)</f>
        <v>53</v>
      </c>
    </row>
    <row r="199" spans="1:10" x14ac:dyDescent="0.25">
      <c r="A199" s="5"/>
      <c r="B199" s="6"/>
      <c r="C199" s="5"/>
      <c r="D199" s="5"/>
      <c r="E199" s="5"/>
      <c r="F199" s="9"/>
      <c r="G199" s="4"/>
      <c r="H199" s="4"/>
      <c r="I199" s="20"/>
    </row>
    <row r="200" spans="1:10" x14ac:dyDescent="0.25">
      <c r="A200" s="12" t="s">
        <v>180</v>
      </c>
      <c r="B200" s="13" t="s">
        <v>179</v>
      </c>
      <c r="C200" s="12" t="s">
        <v>12</v>
      </c>
      <c r="D200" s="14">
        <v>45698</v>
      </c>
      <c r="E200" s="13" t="s">
        <v>47</v>
      </c>
      <c r="F200" s="9">
        <f t="shared" ref="F200:F263" si="8">H200/G200</f>
        <v>282432.43243250001</v>
      </c>
      <c r="G200" s="15">
        <v>2</v>
      </c>
      <c r="H200" s="15">
        <v>564864.86486500001</v>
      </c>
      <c r="I200" s="20">
        <f t="shared" ref="I200:I263" si="9">H200*0.11</f>
        <v>62135.135135149998</v>
      </c>
      <c r="J200" s="9">
        <f>IF(COUNTIFS(A$2:A200, A200, B$2:B200, B200, D$2:D200, D200, C$2:C200,C200 )=1, MAX(J$1:J199)+1, J199)</f>
        <v>54</v>
      </c>
    </row>
    <row r="201" spans="1:10" x14ac:dyDescent="0.25">
      <c r="A201" s="5" t="s">
        <v>180</v>
      </c>
      <c r="B201" s="6" t="s">
        <v>179</v>
      </c>
      <c r="C201" s="5" t="s">
        <v>12</v>
      </c>
      <c r="D201" s="6"/>
      <c r="E201" s="6" t="s">
        <v>14</v>
      </c>
      <c r="F201" s="9">
        <f t="shared" si="8"/>
        <v>271135.13513499999</v>
      </c>
      <c r="G201" s="7">
        <v>3</v>
      </c>
      <c r="H201" s="7">
        <v>813405.40540499997</v>
      </c>
      <c r="I201" s="20">
        <f t="shared" si="9"/>
        <v>89474.594594549999</v>
      </c>
      <c r="J201" s="9">
        <f>IF(COUNTIFS(A$2:A201, A201, B$2:B201, B201, D$2:D201, D201, C$2:C201,C201 )=1, MAX(J$1:J200)+1, J200)</f>
        <v>54</v>
      </c>
    </row>
    <row r="202" spans="1:10" x14ac:dyDescent="0.25">
      <c r="A202" s="5" t="s">
        <v>180</v>
      </c>
      <c r="B202" s="6" t="s">
        <v>179</v>
      </c>
      <c r="C202" s="5" t="s">
        <v>12</v>
      </c>
      <c r="D202" s="6"/>
      <c r="E202" s="6" t="s">
        <v>75</v>
      </c>
      <c r="F202" s="9">
        <f t="shared" si="8"/>
        <v>277297.29729750002</v>
      </c>
      <c r="G202" s="7">
        <v>2</v>
      </c>
      <c r="H202" s="7">
        <v>554594.59459500003</v>
      </c>
      <c r="I202" s="20">
        <f t="shared" si="9"/>
        <v>61005.405405450001</v>
      </c>
      <c r="J202" s="9">
        <f>IF(COUNTIFS(A$2:A202, A202, B$2:B202, B202, D$2:D202, D202, C$2:C202,C202 )=1, MAX(J$1:J201)+1, J201)</f>
        <v>54</v>
      </c>
    </row>
    <row r="203" spans="1:10" x14ac:dyDescent="0.25">
      <c r="A203" s="5" t="s">
        <v>180</v>
      </c>
      <c r="B203" s="6" t="s">
        <v>179</v>
      </c>
      <c r="C203" s="5" t="s">
        <v>12</v>
      </c>
      <c r="D203" s="6"/>
      <c r="E203" s="6" t="s">
        <v>63</v>
      </c>
      <c r="F203" s="9">
        <f t="shared" si="8"/>
        <v>270878.3783785</v>
      </c>
      <c r="G203" s="7">
        <v>2</v>
      </c>
      <c r="H203" s="7">
        <v>541756.756757</v>
      </c>
      <c r="I203" s="20">
        <f t="shared" si="9"/>
        <v>59593.243243270001</v>
      </c>
      <c r="J203" s="9">
        <f>IF(COUNTIFS(A$2:A203, A203, B$2:B203, B203, D$2:D203, D203, C$2:C203,C203 )=1, MAX(J$1:J202)+1, J202)</f>
        <v>54</v>
      </c>
    </row>
    <row r="204" spans="1:10" x14ac:dyDescent="0.25">
      <c r="A204" s="5" t="s">
        <v>180</v>
      </c>
      <c r="B204" s="6" t="s">
        <v>179</v>
      </c>
      <c r="C204" s="5" t="s">
        <v>12</v>
      </c>
      <c r="D204" s="6"/>
      <c r="E204" s="6" t="s">
        <v>27</v>
      </c>
      <c r="F204" s="9">
        <f t="shared" si="8"/>
        <v>27184.684684686668</v>
      </c>
      <c r="G204" s="7">
        <v>150</v>
      </c>
      <c r="H204" s="7">
        <v>4077702.702703</v>
      </c>
      <c r="I204" s="20">
        <f t="shared" si="9"/>
        <v>448547.29729732999</v>
      </c>
      <c r="J204" s="9">
        <f>IF(COUNTIFS(A$2:A204, A204, B$2:B204, B204, D$2:D204, D204, C$2:C204,C204 )=1, MAX(J$1:J203)+1, J203)</f>
        <v>54</v>
      </c>
    </row>
    <row r="205" spans="1:10" x14ac:dyDescent="0.25">
      <c r="A205" s="5" t="s">
        <v>180</v>
      </c>
      <c r="B205" s="6" t="s">
        <v>179</v>
      </c>
      <c r="C205" s="5" t="s">
        <v>12</v>
      </c>
      <c r="D205" s="6"/>
      <c r="E205" s="6" t="s">
        <v>66</v>
      </c>
      <c r="F205" s="9">
        <f t="shared" si="8"/>
        <v>167511.26126126666</v>
      </c>
      <c r="G205" s="7">
        <v>30</v>
      </c>
      <c r="H205" s="7">
        <v>5025337.8378379997</v>
      </c>
      <c r="I205" s="20">
        <f t="shared" si="9"/>
        <v>552787.16216217994</v>
      </c>
      <c r="J205" s="9">
        <f>IF(COUNTIFS(A$2:A205, A205, B$2:B205, B205, D$2:D205, D205, C$2:C205,C205 )=1, MAX(J$1:J204)+1, J204)</f>
        <v>54</v>
      </c>
    </row>
    <row r="206" spans="1:10" x14ac:dyDescent="0.25">
      <c r="A206" s="5" t="s">
        <v>180</v>
      </c>
      <c r="B206" s="6" t="s">
        <v>179</v>
      </c>
      <c r="C206" s="5" t="s">
        <v>12</v>
      </c>
      <c r="D206" s="6"/>
      <c r="E206" s="6" t="s">
        <v>102</v>
      </c>
      <c r="F206" s="9">
        <f t="shared" si="8"/>
        <v>277666.658333325</v>
      </c>
      <c r="G206" s="7">
        <v>40</v>
      </c>
      <c r="H206" s="7">
        <v>11106666.333333001</v>
      </c>
      <c r="I206" s="20">
        <f t="shared" si="9"/>
        <v>1221733.2966666301</v>
      </c>
      <c r="J206" s="9">
        <f>IF(COUNTIFS(A$2:A206, A206, B$2:B206, B206, D$2:D206, D206, C$2:C206,C206 )=1, MAX(J$1:J205)+1, J205)</f>
        <v>54</v>
      </c>
    </row>
    <row r="207" spans="1:10" x14ac:dyDescent="0.25">
      <c r="A207" s="8" t="s">
        <v>180</v>
      </c>
      <c r="B207" s="9" t="s">
        <v>179</v>
      </c>
      <c r="C207" s="8" t="s">
        <v>12</v>
      </c>
      <c r="D207" s="9"/>
      <c r="E207" s="9" t="s">
        <v>24</v>
      </c>
      <c r="F207" s="9">
        <f t="shared" si="8"/>
        <v>90590.090090099999</v>
      </c>
      <c r="G207" s="11">
        <v>50</v>
      </c>
      <c r="H207" s="11">
        <v>4529504.5045050001</v>
      </c>
      <c r="I207" s="20">
        <f t="shared" si="9"/>
        <v>498245.49549554999</v>
      </c>
      <c r="J207" s="9">
        <f>IF(COUNTIFS(A$2:A207, A207, B$2:B207, B207, D$2:D207, D207, C$2:C207,C207 )=1, MAX(J$1:J206)+1, J206)</f>
        <v>54</v>
      </c>
    </row>
    <row r="208" spans="1:10" x14ac:dyDescent="0.25">
      <c r="A208" s="5"/>
      <c r="B208" s="6"/>
      <c r="C208" s="5"/>
      <c r="D208" s="5"/>
      <c r="E208" s="5"/>
      <c r="F208" s="9"/>
      <c r="G208" s="4"/>
      <c r="H208" s="4"/>
      <c r="I208" s="20"/>
    </row>
    <row r="209" spans="1:10" x14ac:dyDescent="0.25">
      <c r="A209" s="12" t="s">
        <v>180</v>
      </c>
      <c r="B209" s="13" t="s">
        <v>179</v>
      </c>
      <c r="C209" s="12" t="s">
        <v>101</v>
      </c>
      <c r="D209" s="14">
        <v>45702</v>
      </c>
      <c r="E209" s="13" t="s">
        <v>65</v>
      </c>
      <c r="F209" s="9">
        <f t="shared" si="8"/>
        <v>234162.09403149999</v>
      </c>
      <c r="G209" s="15">
        <v>4</v>
      </c>
      <c r="H209" s="15">
        <v>936648.37612599996</v>
      </c>
      <c r="I209" s="20">
        <f t="shared" si="9"/>
        <v>103031.32137386</v>
      </c>
      <c r="J209" s="9">
        <f>IF(COUNTIFS(A$2:A209, A209, B$2:B209, B209, D$2:D209, D209, C$2:C209,C209 )=1, MAX(J$1:J208)+1, J208)</f>
        <v>55</v>
      </c>
    </row>
    <row r="210" spans="1:10" x14ac:dyDescent="0.25">
      <c r="A210" s="5" t="s">
        <v>180</v>
      </c>
      <c r="B210" s="6" t="s">
        <v>179</v>
      </c>
      <c r="C210" s="5" t="s">
        <v>101</v>
      </c>
      <c r="D210" s="6"/>
      <c r="E210" s="6" t="s">
        <v>11</v>
      </c>
      <c r="F210" s="9">
        <f t="shared" si="8"/>
        <v>12484.7972973</v>
      </c>
      <c r="G210" s="7">
        <v>100</v>
      </c>
      <c r="H210" s="7">
        <v>1248479.72973</v>
      </c>
      <c r="I210" s="20">
        <f t="shared" si="9"/>
        <v>137332.77027030001</v>
      </c>
      <c r="J210" s="9">
        <f>IF(COUNTIFS(A$2:A210, A210, B$2:B210, B210, D$2:D210, D210, C$2:C210,C210 )=1, MAX(J$1:J209)+1, J209)</f>
        <v>55</v>
      </c>
    </row>
    <row r="211" spans="1:10" x14ac:dyDescent="0.25">
      <c r="A211" s="5" t="s">
        <v>180</v>
      </c>
      <c r="B211" s="6" t="s">
        <v>179</v>
      </c>
      <c r="C211" s="5" t="s">
        <v>101</v>
      </c>
      <c r="D211" s="6"/>
      <c r="E211" s="6" t="s">
        <v>38</v>
      </c>
      <c r="F211" s="9">
        <f t="shared" si="8"/>
        <v>47756.75675676667</v>
      </c>
      <c r="G211" s="7">
        <v>30</v>
      </c>
      <c r="H211" s="7">
        <v>1432702.702703</v>
      </c>
      <c r="I211" s="20">
        <f t="shared" si="9"/>
        <v>157597.29729733002</v>
      </c>
      <c r="J211" s="9">
        <f>IF(COUNTIFS(A$2:A211, A211, B$2:B211, B211, D$2:D211, D211, C$2:C211,C211 )=1, MAX(J$1:J210)+1, J210)</f>
        <v>55</v>
      </c>
    </row>
    <row r="212" spans="1:10" x14ac:dyDescent="0.25">
      <c r="A212" s="5" t="s">
        <v>180</v>
      </c>
      <c r="B212" s="6" t="s">
        <v>179</v>
      </c>
      <c r="C212" s="5" t="s">
        <v>101</v>
      </c>
      <c r="D212" s="6"/>
      <c r="E212" s="6" t="s">
        <v>35</v>
      </c>
      <c r="F212" s="9">
        <f t="shared" si="8"/>
        <v>27569.256756759998</v>
      </c>
      <c r="G212" s="7">
        <v>50</v>
      </c>
      <c r="H212" s="7">
        <v>1378462.8378379999</v>
      </c>
      <c r="I212" s="20">
        <f t="shared" si="9"/>
        <v>151630.91216218</v>
      </c>
      <c r="J212" s="9">
        <f>IF(COUNTIFS(A$2:A212, A212, B$2:B212, B212, D$2:D212, D212, C$2:C212,C212 )=1, MAX(J$1:J211)+1, J211)</f>
        <v>55</v>
      </c>
    </row>
    <row r="213" spans="1:10" x14ac:dyDescent="0.25">
      <c r="A213" s="8" t="s">
        <v>180</v>
      </c>
      <c r="B213" s="9" t="s">
        <v>179</v>
      </c>
      <c r="C213" s="8" t="s">
        <v>101</v>
      </c>
      <c r="D213" s="9"/>
      <c r="E213" s="9" t="s">
        <v>24</v>
      </c>
      <c r="F213" s="9">
        <f t="shared" si="8"/>
        <v>90590.090090099999</v>
      </c>
      <c r="G213" s="11">
        <v>40</v>
      </c>
      <c r="H213" s="11">
        <v>3623603.6036040001</v>
      </c>
      <c r="I213" s="20">
        <f t="shared" si="9"/>
        <v>398596.39639643999</v>
      </c>
      <c r="J213" s="9">
        <f>IF(COUNTIFS(A$2:A213, A213, B$2:B213, B213, D$2:D213, D213, C$2:C213,C213 )=1, MAX(J$1:J212)+1, J212)</f>
        <v>55</v>
      </c>
    </row>
    <row r="214" spans="1:10" x14ac:dyDescent="0.25">
      <c r="A214" s="5"/>
      <c r="B214" s="6"/>
      <c r="C214" s="5"/>
      <c r="D214" s="5"/>
      <c r="E214" s="5"/>
      <c r="F214" s="9"/>
      <c r="G214" s="4"/>
      <c r="H214" s="4"/>
      <c r="I214" s="20"/>
    </row>
    <row r="215" spans="1:10" x14ac:dyDescent="0.25">
      <c r="A215" s="12" t="s">
        <v>180</v>
      </c>
      <c r="B215" s="13" t="s">
        <v>179</v>
      </c>
      <c r="C215" s="12" t="s">
        <v>178</v>
      </c>
      <c r="D215" s="14">
        <v>45705</v>
      </c>
      <c r="E215" s="13" t="s">
        <v>65</v>
      </c>
      <c r="F215" s="9">
        <f t="shared" si="8"/>
        <v>234162.16216199999</v>
      </c>
      <c r="G215" s="15">
        <v>2</v>
      </c>
      <c r="H215" s="15">
        <v>468324.32432399999</v>
      </c>
      <c r="I215" s="20">
        <f t="shared" si="9"/>
        <v>51515.675675639999</v>
      </c>
      <c r="J215" s="9">
        <f>IF(COUNTIFS(A$2:A215, A215, B$2:B215, B215, D$2:D215, D215, C$2:C215,C215 )=1, MAX(J$1:J214)+1, J214)</f>
        <v>56</v>
      </c>
    </row>
    <row r="216" spans="1:10" x14ac:dyDescent="0.25">
      <c r="A216" s="5" t="s">
        <v>180</v>
      </c>
      <c r="B216" s="6" t="s">
        <v>179</v>
      </c>
      <c r="C216" s="5" t="s">
        <v>178</v>
      </c>
      <c r="D216" s="6"/>
      <c r="E216" s="6" t="s">
        <v>37</v>
      </c>
      <c r="F216" s="9">
        <f t="shared" si="8"/>
        <v>72437.5</v>
      </c>
      <c r="G216" s="7">
        <v>100</v>
      </c>
      <c r="H216" s="7">
        <v>7243750</v>
      </c>
      <c r="I216" s="20">
        <f t="shared" si="9"/>
        <v>796812.5</v>
      </c>
      <c r="J216" s="9">
        <f>IF(COUNTIFS(A$2:A216, A216, B$2:B216, B216, D$2:D216, D216, C$2:C216,C216 )=1, MAX(J$1:J215)+1, J215)</f>
        <v>56</v>
      </c>
    </row>
    <row r="217" spans="1:10" x14ac:dyDescent="0.25">
      <c r="A217" s="8" t="s">
        <v>180</v>
      </c>
      <c r="B217" s="9" t="s">
        <v>179</v>
      </c>
      <c r="C217" s="8" t="s">
        <v>178</v>
      </c>
      <c r="D217" s="9"/>
      <c r="E217" s="9" t="s">
        <v>36</v>
      </c>
      <c r="F217" s="9">
        <f t="shared" si="8"/>
        <v>167533.78175676</v>
      </c>
      <c r="G217" s="11">
        <v>100</v>
      </c>
      <c r="H217" s="11">
        <v>16753378.175675999</v>
      </c>
      <c r="I217" s="20">
        <f t="shared" si="9"/>
        <v>1842871.59932436</v>
      </c>
      <c r="J217" s="9">
        <f>IF(COUNTIFS(A$2:A217, A217, B$2:B217, B217, D$2:D217, D217, C$2:C217,C217 )=1, MAX(J$1:J216)+1, J216)</f>
        <v>56</v>
      </c>
    </row>
    <row r="218" spans="1:10" x14ac:dyDescent="0.25">
      <c r="A218" s="5"/>
      <c r="B218" s="6"/>
      <c r="C218" s="5"/>
      <c r="D218" s="5"/>
      <c r="E218" s="5"/>
      <c r="F218" s="9"/>
      <c r="G218" s="4"/>
      <c r="H218" s="4"/>
      <c r="I218" s="20"/>
    </row>
    <row r="219" spans="1:10" x14ac:dyDescent="0.25">
      <c r="A219" s="16" t="s">
        <v>180</v>
      </c>
      <c r="B219" s="17" t="s">
        <v>179</v>
      </c>
      <c r="C219" s="16" t="s">
        <v>129</v>
      </c>
      <c r="D219" s="18">
        <v>45706</v>
      </c>
      <c r="E219" s="17" t="s">
        <v>275</v>
      </c>
      <c r="F219" s="9">
        <f t="shared" si="8"/>
        <v>364865</v>
      </c>
      <c r="G219" s="19">
        <v>1</v>
      </c>
      <c r="H219" s="19">
        <v>364865</v>
      </c>
      <c r="I219" s="20">
        <f t="shared" si="9"/>
        <v>40135.15</v>
      </c>
      <c r="J219" s="9">
        <f>IF(COUNTIFS(A$2:A219, A219, B$2:B219, B219, D$2:D219, D219, C$2:C219,C219 )=1, MAX(J$1:J218)+1, J218)</f>
        <v>57</v>
      </c>
    </row>
    <row r="220" spans="1:10" x14ac:dyDescent="0.25">
      <c r="A220" s="5"/>
      <c r="B220" s="6"/>
      <c r="C220" s="5"/>
      <c r="D220" s="5"/>
      <c r="E220" s="5"/>
      <c r="F220" s="9"/>
      <c r="G220" s="4"/>
      <c r="H220" s="4"/>
      <c r="I220" s="20"/>
    </row>
    <row r="221" spans="1:10" x14ac:dyDescent="0.25">
      <c r="A221" s="12" t="s">
        <v>180</v>
      </c>
      <c r="B221" s="13" t="s">
        <v>179</v>
      </c>
      <c r="C221" s="12" t="s">
        <v>132</v>
      </c>
      <c r="D221" s="14">
        <v>45710</v>
      </c>
      <c r="E221" s="13" t="s">
        <v>36</v>
      </c>
      <c r="F221" s="9">
        <f t="shared" si="8"/>
        <v>167533.77688224288</v>
      </c>
      <c r="G221" s="15">
        <v>70</v>
      </c>
      <c r="H221" s="15">
        <v>11727364.381757</v>
      </c>
      <c r="I221" s="20">
        <f t="shared" si="9"/>
        <v>1290010.08199327</v>
      </c>
      <c r="J221" s="9">
        <f>IF(COUNTIFS(A$2:A221, A221, B$2:B221, B221, D$2:D221, D221, C$2:C221,C221 )=1, MAX(J$1:J220)+1, J220)</f>
        <v>58</v>
      </c>
    </row>
    <row r="222" spans="1:10" x14ac:dyDescent="0.25">
      <c r="A222" s="8" t="s">
        <v>180</v>
      </c>
      <c r="B222" s="9" t="s">
        <v>179</v>
      </c>
      <c r="C222" s="8" t="s">
        <v>132</v>
      </c>
      <c r="D222" s="9"/>
      <c r="E222" s="9" t="s">
        <v>177</v>
      </c>
      <c r="F222" s="9">
        <f t="shared" si="8"/>
        <v>291643.58108099998</v>
      </c>
      <c r="G222" s="11">
        <v>3</v>
      </c>
      <c r="H222" s="11">
        <v>874930.743243</v>
      </c>
      <c r="I222" s="20">
        <f t="shared" si="9"/>
        <v>96242.381756729999</v>
      </c>
      <c r="J222" s="9">
        <f>IF(COUNTIFS(A$2:A222, A222, B$2:B222, B222, D$2:D222, D222, C$2:C222,C222 )=1, MAX(J$1:J221)+1, J221)</f>
        <v>58</v>
      </c>
    </row>
    <row r="223" spans="1:10" x14ac:dyDescent="0.25">
      <c r="A223" s="5"/>
      <c r="B223" s="6"/>
      <c r="C223" s="5"/>
      <c r="D223" s="5"/>
      <c r="E223" s="5"/>
      <c r="F223" s="9"/>
      <c r="G223" s="4"/>
      <c r="H223" s="4"/>
      <c r="I223" s="20"/>
    </row>
    <row r="224" spans="1:10" x14ac:dyDescent="0.25">
      <c r="A224" s="12" t="s">
        <v>176</v>
      </c>
      <c r="B224" s="13" t="s">
        <v>175</v>
      </c>
      <c r="C224" s="12" t="s">
        <v>52</v>
      </c>
      <c r="D224" s="14">
        <v>45691</v>
      </c>
      <c r="E224" s="13" t="s">
        <v>80</v>
      </c>
      <c r="F224" s="9">
        <f t="shared" si="8"/>
        <v>878.03072072500004</v>
      </c>
      <c r="G224" s="15">
        <v>80</v>
      </c>
      <c r="H224" s="15">
        <v>70242.457657999999</v>
      </c>
      <c r="I224" s="20">
        <f t="shared" si="9"/>
        <v>7726.67034238</v>
      </c>
      <c r="J224" s="9">
        <f>IF(COUNTIFS(A$2:A224, A224, B$2:B224, B224, D$2:D224, D224, C$2:C224,C224 )=1, MAX(J$1:J223)+1, J223)</f>
        <v>59</v>
      </c>
    </row>
    <row r="225" spans="1:10" x14ac:dyDescent="0.25">
      <c r="A225" s="5" t="s">
        <v>176</v>
      </c>
      <c r="B225" s="6" t="s">
        <v>175</v>
      </c>
      <c r="C225" s="5" t="s">
        <v>52</v>
      </c>
      <c r="D225" s="6"/>
      <c r="E225" s="6" t="s">
        <v>124</v>
      </c>
      <c r="F225" s="9">
        <f t="shared" si="8"/>
        <v>1178.2072072000001</v>
      </c>
      <c r="G225" s="7">
        <v>20</v>
      </c>
      <c r="H225" s="7">
        <v>23564.144144000002</v>
      </c>
      <c r="I225" s="20">
        <f t="shared" si="9"/>
        <v>2592.0558558400003</v>
      </c>
      <c r="J225" s="9">
        <f>IF(COUNTIFS(A$2:A225, A225, B$2:B225, B225, D$2:D225, D225, C$2:C225,C225 )=1, MAX(J$1:J224)+1, J224)</f>
        <v>59</v>
      </c>
    </row>
    <row r="226" spans="1:10" x14ac:dyDescent="0.25">
      <c r="A226" s="8" t="s">
        <v>176</v>
      </c>
      <c r="B226" s="9" t="s">
        <v>175</v>
      </c>
      <c r="C226" s="8" t="s">
        <v>52</v>
      </c>
      <c r="D226" s="9"/>
      <c r="E226" s="9" t="s">
        <v>174</v>
      </c>
      <c r="F226" s="9">
        <f t="shared" si="8"/>
        <v>2348.9099099</v>
      </c>
      <c r="G226" s="11">
        <v>20</v>
      </c>
      <c r="H226" s="11">
        <v>46978.198197999998</v>
      </c>
      <c r="I226" s="20">
        <f t="shared" si="9"/>
        <v>5167.6018017799997</v>
      </c>
      <c r="J226" s="9">
        <f>IF(COUNTIFS(A$2:A226, A226, B$2:B226, B226, D$2:D226, D226, C$2:C226,C226 )=1, MAX(J$1:J225)+1, J225)</f>
        <v>59</v>
      </c>
    </row>
    <row r="227" spans="1:10" x14ac:dyDescent="0.25">
      <c r="A227" s="5"/>
      <c r="B227" s="6"/>
      <c r="C227" s="5"/>
      <c r="D227" s="5"/>
      <c r="E227" s="5"/>
      <c r="F227" s="9"/>
      <c r="G227" s="4"/>
      <c r="H227" s="4"/>
      <c r="I227" s="20"/>
    </row>
    <row r="228" spans="1:10" x14ac:dyDescent="0.25">
      <c r="A228" s="12" t="s">
        <v>176</v>
      </c>
      <c r="B228" s="13" t="s">
        <v>175</v>
      </c>
      <c r="C228" s="12" t="s">
        <v>56</v>
      </c>
      <c r="D228" s="14">
        <v>45693</v>
      </c>
      <c r="E228" s="13" t="s">
        <v>11</v>
      </c>
      <c r="F228" s="9">
        <f t="shared" si="8"/>
        <v>12235.088581079999</v>
      </c>
      <c r="G228" s="15">
        <v>25</v>
      </c>
      <c r="H228" s="15">
        <v>305877.21452699997</v>
      </c>
      <c r="I228" s="20">
        <f t="shared" si="9"/>
        <v>33646.493597969995</v>
      </c>
      <c r="J228" s="9">
        <f>IF(COUNTIFS(A$2:A228, A228, B$2:B228, B228, D$2:D228, D228, C$2:C228,C228 )=1, MAX(J$1:J227)+1, J227)</f>
        <v>60</v>
      </c>
    </row>
    <row r="229" spans="1:10" x14ac:dyDescent="0.25">
      <c r="A229" s="5" t="s">
        <v>176</v>
      </c>
      <c r="B229" s="6" t="s">
        <v>175</v>
      </c>
      <c r="C229" s="5" t="s">
        <v>56</v>
      </c>
      <c r="D229" s="6"/>
      <c r="E229" s="6" t="s">
        <v>13</v>
      </c>
      <c r="F229" s="9">
        <f t="shared" si="8"/>
        <v>14405.337837839999</v>
      </c>
      <c r="G229" s="7">
        <v>25</v>
      </c>
      <c r="H229" s="7">
        <v>360133.44594599999</v>
      </c>
      <c r="I229" s="20">
        <f t="shared" si="9"/>
        <v>39614.679054059998</v>
      </c>
      <c r="J229" s="9">
        <f>IF(COUNTIFS(A$2:A229, A229, B$2:B229, B229, D$2:D229, D229, C$2:C229,C229 )=1, MAX(J$1:J228)+1, J228)</f>
        <v>60</v>
      </c>
    </row>
    <row r="230" spans="1:10" x14ac:dyDescent="0.25">
      <c r="A230" s="8" t="s">
        <v>176</v>
      </c>
      <c r="B230" s="9" t="s">
        <v>175</v>
      </c>
      <c r="C230" s="8" t="s">
        <v>56</v>
      </c>
      <c r="D230" s="9"/>
      <c r="E230" s="9" t="s">
        <v>128</v>
      </c>
      <c r="F230" s="9">
        <f t="shared" si="8"/>
        <v>577.84684684666672</v>
      </c>
      <c r="G230" s="11">
        <v>150</v>
      </c>
      <c r="H230" s="11">
        <v>86677.027027000004</v>
      </c>
      <c r="I230" s="20">
        <f t="shared" si="9"/>
        <v>9534.4729729700011</v>
      </c>
      <c r="J230" s="9">
        <f>IF(COUNTIFS(A$2:A230, A230, B$2:B230, B230, D$2:D230, D230, C$2:C230,C230 )=1, MAX(J$1:J229)+1, J229)</f>
        <v>60</v>
      </c>
    </row>
    <row r="231" spans="1:10" x14ac:dyDescent="0.25">
      <c r="A231" s="5"/>
      <c r="B231" s="6"/>
      <c r="C231" s="5"/>
      <c r="D231" s="5"/>
      <c r="E231" s="5"/>
      <c r="F231" s="9"/>
      <c r="G231" s="4"/>
      <c r="H231" s="4"/>
      <c r="I231" s="20"/>
    </row>
    <row r="232" spans="1:10" x14ac:dyDescent="0.25">
      <c r="A232" s="12" t="s">
        <v>176</v>
      </c>
      <c r="B232" s="13" t="s">
        <v>175</v>
      </c>
      <c r="C232" s="12" t="s">
        <v>134</v>
      </c>
      <c r="D232" s="14">
        <v>45696</v>
      </c>
      <c r="E232" s="13" t="s">
        <v>90</v>
      </c>
      <c r="F232" s="9">
        <f t="shared" si="8"/>
        <v>229855.723837</v>
      </c>
      <c r="G232" s="15">
        <v>1</v>
      </c>
      <c r="H232" s="15">
        <v>229855.723837</v>
      </c>
      <c r="I232" s="20">
        <f t="shared" si="9"/>
        <v>25284.129622069999</v>
      </c>
      <c r="J232" s="9">
        <f>IF(COUNTIFS(A$2:A232, A232, B$2:B232, B232, D$2:D232, D232, C$2:C232,C232 )=1, MAX(J$1:J231)+1, J231)</f>
        <v>61</v>
      </c>
    </row>
    <row r="233" spans="1:10" x14ac:dyDescent="0.25">
      <c r="A233" s="5" t="s">
        <v>176</v>
      </c>
      <c r="B233" s="6" t="s">
        <v>175</v>
      </c>
      <c r="C233" s="5" t="s">
        <v>134</v>
      </c>
      <c r="D233" s="6"/>
      <c r="E233" s="6" t="s">
        <v>117</v>
      </c>
      <c r="F233" s="9">
        <f t="shared" si="8"/>
        <v>1306.6265934800001</v>
      </c>
      <c r="G233" s="7">
        <v>50</v>
      </c>
      <c r="H233" s="7">
        <v>65331.329674000001</v>
      </c>
      <c r="I233" s="20">
        <f t="shared" si="9"/>
        <v>7186.4462641400005</v>
      </c>
      <c r="J233" s="9">
        <f>IF(COUNTIFS(A$2:A233, A233, B$2:B233, B233, D$2:D233, D233, C$2:C233,C233 )=1, MAX(J$1:J232)+1, J232)</f>
        <v>61</v>
      </c>
    </row>
    <row r="234" spans="1:10" x14ac:dyDescent="0.25">
      <c r="A234" s="8" t="s">
        <v>176</v>
      </c>
      <c r="B234" s="9" t="s">
        <v>175</v>
      </c>
      <c r="C234" s="8" t="s">
        <v>134</v>
      </c>
      <c r="D234" s="9"/>
      <c r="E234" s="9" t="s">
        <v>173</v>
      </c>
      <c r="F234" s="9">
        <f t="shared" si="8"/>
        <v>6267.2496488999996</v>
      </c>
      <c r="G234" s="11">
        <v>10</v>
      </c>
      <c r="H234" s="11">
        <v>62672.496488999997</v>
      </c>
      <c r="I234" s="20">
        <f t="shared" si="9"/>
        <v>6893.9746137900001</v>
      </c>
      <c r="J234" s="9">
        <f>IF(COUNTIFS(A$2:A234, A234, B$2:B234, B234, D$2:D234, D234, C$2:C234,C234 )=1, MAX(J$1:J233)+1, J233)</f>
        <v>61</v>
      </c>
    </row>
    <row r="235" spans="1:10" x14ac:dyDescent="0.25">
      <c r="A235" s="5"/>
      <c r="B235" s="6"/>
      <c r="C235" s="5"/>
      <c r="D235" s="5"/>
      <c r="E235" s="5"/>
      <c r="F235" s="9"/>
      <c r="G235" s="4"/>
      <c r="H235" s="4"/>
      <c r="I235" s="20"/>
    </row>
    <row r="236" spans="1:10" x14ac:dyDescent="0.25">
      <c r="A236" s="12" t="s">
        <v>176</v>
      </c>
      <c r="B236" s="13" t="s">
        <v>175</v>
      </c>
      <c r="C236" s="12" t="s">
        <v>114</v>
      </c>
      <c r="D236" s="14">
        <v>45699</v>
      </c>
      <c r="E236" s="13" t="s">
        <v>53</v>
      </c>
      <c r="F236" s="9">
        <f t="shared" si="8"/>
        <v>29251.003453466667</v>
      </c>
      <c r="G236" s="15">
        <v>30</v>
      </c>
      <c r="H236" s="15">
        <v>877530.10360399995</v>
      </c>
      <c r="I236" s="20">
        <f t="shared" si="9"/>
        <v>96528.311396439996</v>
      </c>
      <c r="J236" s="9">
        <f>IF(COUNTIFS(A$2:A236, A236, B$2:B236, B236, D$2:D236, D236, C$2:C236,C236 )=1, MAX(J$1:J235)+1, J235)</f>
        <v>62</v>
      </c>
    </row>
    <row r="237" spans="1:10" x14ac:dyDescent="0.25">
      <c r="A237" s="8" t="s">
        <v>176</v>
      </c>
      <c r="B237" s="9" t="s">
        <v>175</v>
      </c>
      <c r="C237" s="8" t="s">
        <v>114</v>
      </c>
      <c r="D237" s="9"/>
      <c r="E237" s="9" t="s">
        <v>139</v>
      </c>
      <c r="F237" s="9">
        <f t="shared" si="8"/>
        <v>431321.396396</v>
      </c>
      <c r="G237" s="11">
        <v>1</v>
      </c>
      <c r="H237" s="11">
        <v>431321.396396</v>
      </c>
      <c r="I237" s="20">
        <f t="shared" si="9"/>
        <v>47445.353603559997</v>
      </c>
      <c r="J237" s="9">
        <f>IF(COUNTIFS(A$2:A237, A237, B$2:B237, B237, D$2:D237, D237, C$2:C237,C237 )=1, MAX(J$1:J236)+1, J236)</f>
        <v>62</v>
      </c>
    </row>
    <row r="238" spans="1:10" x14ac:dyDescent="0.25">
      <c r="A238" s="5"/>
      <c r="B238" s="6"/>
      <c r="C238" s="5"/>
      <c r="D238" s="5"/>
      <c r="E238" s="5"/>
      <c r="F238" s="9"/>
      <c r="G238" s="4"/>
      <c r="H238" s="4"/>
      <c r="I238" s="20"/>
    </row>
    <row r="239" spans="1:10" x14ac:dyDescent="0.25">
      <c r="A239" s="12" t="s">
        <v>176</v>
      </c>
      <c r="B239" s="13" t="s">
        <v>175</v>
      </c>
      <c r="C239" s="12" t="s">
        <v>172</v>
      </c>
      <c r="D239" s="14">
        <v>45700</v>
      </c>
      <c r="E239" s="13" t="s">
        <v>2</v>
      </c>
      <c r="F239" s="9">
        <f t="shared" si="8"/>
        <v>52972.982010125001</v>
      </c>
      <c r="G239" s="15">
        <v>16</v>
      </c>
      <c r="H239" s="15">
        <v>847567.71216200001</v>
      </c>
      <c r="I239" s="20">
        <f t="shared" si="9"/>
        <v>93232.448337819995</v>
      </c>
      <c r="J239" s="9">
        <f>IF(COUNTIFS(A$2:A239, A239, B$2:B239, B239, D$2:D239, D239, C$2:C239,C239 )=1, MAX(J$1:J238)+1, J238)</f>
        <v>63</v>
      </c>
    </row>
    <row r="240" spans="1:10" x14ac:dyDescent="0.25">
      <c r="A240" s="5" t="s">
        <v>176</v>
      </c>
      <c r="B240" s="6" t="s">
        <v>175</v>
      </c>
      <c r="C240" s="5" t="s">
        <v>172</v>
      </c>
      <c r="D240" s="6"/>
      <c r="E240" s="6" t="s">
        <v>82</v>
      </c>
      <c r="F240" s="9">
        <f t="shared" si="8"/>
        <v>908.04504505263151</v>
      </c>
      <c r="G240" s="7">
        <v>19</v>
      </c>
      <c r="H240" s="7">
        <v>17252.855855999998</v>
      </c>
      <c r="I240" s="20">
        <f t="shared" si="9"/>
        <v>1897.8141441599998</v>
      </c>
      <c r="J240" s="9">
        <f>IF(COUNTIFS(A$2:A240, A240, B$2:B240, B240, D$2:D240, D240, C$2:C240,C240 )=1, MAX(J$1:J239)+1, J239)</f>
        <v>63</v>
      </c>
    </row>
    <row r="241" spans="1:10" x14ac:dyDescent="0.25">
      <c r="A241" s="5" t="s">
        <v>176</v>
      </c>
      <c r="B241" s="6" t="s">
        <v>175</v>
      </c>
      <c r="C241" s="5" t="s">
        <v>172</v>
      </c>
      <c r="D241" s="6"/>
      <c r="E241" s="6" t="s">
        <v>92</v>
      </c>
      <c r="F241" s="9">
        <f t="shared" si="8"/>
        <v>863.01801799999998</v>
      </c>
      <c r="G241" s="7">
        <v>20</v>
      </c>
      <c r="H241" s="7">
        <v>17260.360359999999</v>
      </c>
      <c r="I241" s="20">
        <f t="shared" si="9"/>
        <v>1898.6396395999998</v>
      </c>
      <c r="J241" s="9">
        <f>IF(COUNTIFS(A$2:A241, A241, B$2:B241, B241, D$2:D241, D241, C$2:C241,C241 )=1, MAX(J$1:J240)+1, J240)</f>
        <v>63</v>
      </c>
    </row>
    <row r="242" spans="1:10" x14ac:dyDescent="0.25">
      <c r="A242" s="5" t="s">
        <v>176</v>
      </c>
      <c r="B242" s="6" t="s">
        <v>175</v>
      </c>
      <c r="C242" s="5" t="s">
        <v>172</v>
      </c>
      <c r="D242" s="6"/>
      <c r="E242" s="6" t="s">
        <v>128</v>
      </c>
      <c r="F242" s="9">
        <f t="shared" si="8"/>
        <v>577.8468468333333</v>
      </c>
      <c r="G242" s="7">
        <v>6</v>
      </c>
      <c r="H242" s="7">
        <v>3467.0810809999998</v>
      </c>
      <c r="I242" s="20">
        <f t="shared" si="9"/>
        <v>381.37891890999998</v>
      </c>
      <c r="J242" s="9">
        <f>IF(COUNTIFS(A$2:A242, A242, B$2:B242, B242, D$2:D242, D242, C$2:C242,C242 )=1, MAX(J$1:J241)+1, J241)</f>
        <v>63</v>
      </c>
    </row>
    <row r="243" spans="1:10" x14ac:dyDescent="0.25">
      <c r="A243" s="5" t="s">
        <v>176</v>
      </c>
      <c r="B243" s="6" t="s">
        <v>175</v>
      </c>
      <c r="C243" s="5" t="s">
        <v>172</v>
      </c>
      <c r="D243" s="6"/>
      <c r="E243" s="6" t="s">
        <v>127</v>
      </c>
      <c r="F243" s="9">
        <f t="shared" si="8"/>
        <v>720.43243240000004</v>
      </c>
      <c r="G243" s="7">
        <v>15</v>
      </c>
      <c r="H243" s="7">
        <v>10806.486486</v>
      </c>
      <c r="I243" s="20">
        <f t="shared" si="9"/>
        <v>1188.7135134600001</v>
      </c>
      <c r="J243" s="9">
        <f>IF(COUNTIFS(A$2:A243, A243, B$2:B243, B243, D$2:D243, D243, C$2:C243,C243 )=1, MAX(J$1:J242)+1, J242)</f>
        <v>63</v>
      </c>
    </row>
    <row r="244" spans="1:10" x14ac:dyDescent="0.25">
      <c r="A244" s="8" t="s">
        <v>176</v>
      </c>
      <c r="B244" s="9" t="s">
        <v>175</v>
      </c>
      <c r="C244" s="8" t="s">
        <v>172</v>
      </c>
      <c r="D244" s="9"/>
      <c r="E244" s="9" t="s">
        <v>80</v>
      </c>
      <c r="F244" s="9">
        <f t="shared" si="8"/>
        <v>878.02702699999998</v>
      </c>
      <c r="G244" s="11">
        <v>2</v>
      </c>
      <c r="H244" s="11">
        <v>1756.054054</v>
      </c>
      <c r="I244" s="20">
        <f t="shared" si="9"/>
        <v>193.16594594</v>
      </c>
      <c r="J244" s="9">
        <f>IF(COUNTIFS(A$2:A244, A244, B$2:B244, B244, D$2:D244, D244, C$2:C244,C244 )=1, MAX(J$1:J243)+1, J243)</f>
        <v>63</v>
      </c>
    </row>
    <row r="245" spans="1:10" x14ac:dyDescent="0.25">
      <c r="A245" s="5"/>
      <c r="B245" s="6"/>
      <c r="C245" s="5"/>
      <c r="D245" s="5"/>
      <c r="E245" s="5"/>
      <c r="F245" s="9"/>
      <c r="G245" s="4"/>
      <c r="H245" s="4"/>
      <c r="I245" s="20"/>
    </row>
    <row r="246" spans="1:10" x14ac:dyDescent="0.25">
      <c r="A246" s="12" t="s">
        <v>176</v>
      </c>
      <c r="B246" s="13" t="s">
        <v>175</v>
      </c>
      <c r="C246" s="12" t="s">
        <v>171</v>
      </c>
      <c r="D246" s="14">
        <v>45716</v>
      </c>
      <c r="E246" s="13" t="s">
        <v>0</v>
      </c>
      <c r="F246" s="9">
        <f t="shared" si="8"/>
        <v>359230.11502700002</v>
      </c>
      <c r="G246" s="15">
        <v>2</v>
      </c>
      <c r="H246" s="15">
        <v>718460.23005400004</v>
      </c>
      <c r="I246" s="20">
        <f t="shared" si="9"/>
        <v>79030.625305940004</v>
      </c>
      <c r="J246" s="9">
        <f>IF(COUNTIFS(A$2:A246, A246, B$2:B246, B246, D$2:D246, D246, C$2:C246,C246 )=1, MAX(J$1:J245)+1, J245)</f>
        <v>64</v>
      </c>
    </row>
    <row r="247" spans="1:10" x14ac:dyDescent="0.25">
      <c r="A247" s="5" t="s">
        <v>176</v>
      </c>
      <c r="B247" s="6" t="s">
        <v>175</v>
      </c>
      <c r="C247" s="5" t="s">
        <v>171</v>
      </c>
      <c r="D247" s="6"/>
      <c r="E247" s="6" t="s">
        <v>113</v>
      </c>
      <c r="F247" s="9">
        <f t="shared" si="8"/>
        <v>5996.0990990999999</v>
      </c>
      <c r="G247" s="7">
        <v>20</v>
      </c>
      <c r="H247" s="7">
        <v>119921.981982</v>
      </c>
      <c r="I247" s="20">
        <f t="shared" si="9"/>
        <v>13191.41801802</v>
      </c>
      <c r="J247" s="9">
        <f>IF(COUNTIFS(A$2:A247, A247, B$2:B247, B247, D$2:D247, D247, C$2:C247,C247 )=1, MAX(J$1:J246)+1, J246)</f>
        <v>64</v>
      </c>
    </row>
    <row r="248" spans="1:10" x14ac:dyDescent="0.25">
      <c r="A248" s="5" t="s">
        <v>176</v>
      </c>
      <c r="B248" s="6" t="s">
        <v>175</v>
      </c>
      <c r="C248" s="5" t="s">
        <v>171</v>
      </c>
      <c r="D248" s="6"/>
      <c r="E248" s="6" t="s">
        <v>81</v>
      </c>
      <c r="F248" s="9">
        <f t="shared" si="8"/>
        <v>1133.1801802</v>
      </c>
      <c r="G248" s="7">
        <v>20</v>
      </c>
      <c r="H248" s="7">
        <v>22663.603604</v>
      </c>
      <c r="I248" s="20">
        <f t="shared" si="9"/>
        <v>2492.9963964399999</v>
      </c>
      <c r="J248" s="9">
        <f>IF(COUNTIFS(A$2:A248, A248, B$2:B248, B248, D$2:D248, D248, C$2:C248,C248 )=1, MAX(J$1:J247)+1, J247)</f>
        <v>64</v>
      </c>
    </row>
    <row r="249" spans="1:10" x14ac:dyDescent="0.25">
      <c r="A249" s="5" t="s">
        <v>176</v>
      </c>
      <c r="B249" s="6" t="s">
        <v>175</v>
      </c>
      <c r="C249" s="5" t="s">
        <v>171</v>
      </c>
      <c r="D249" s="6"/>
      <c r="E249" s="6" t="s">
        <v>92</v>
      </c>
      <c r="F249" s="9">
        <f t="shared" si="8"/>
        <v>863.01801799999998</v>
      </c>
      <c r="G249" s="7">
        <v>20</v>
      </c>
      <c r="H249" s="7">
        <v>17260.360359999999</v>
      </c>
      <c r="I249" s="20">
        <f t="shared" si="9"/>
        <v>1898.6396395999998</v>
      </c>
      <c r="J249" s="9">
        <f>IF(COUNTIFS(A$2:A249, A249, B$2:B249, B249, D$2:D249, D249, C$2:C249,C249 )=1, MAX(J$1:J248)+1, J248)</f>
        <v>64</v>
      </c>
    </row>
    <row r="250" spans="1:10" x14ac:dyDescent="0.25">
      <c r="A250" s="5" t="s">
        <v>176</v>
      </c>
      <c r="B250" s="6" t="s">
        <v>175</v>
      </c>
      <c r="C250" s="5" t="s">
        <v>171</v>
      </c>
      <c r="D250" s="6"/>
      <c r="E250" s="6" t="s">
        <v>127</v>
      </c>
      <c r="F250" s="9">
        <f t="shared" si="8"/>
        <v>720.43243242857147</v>
      </c>
      <c r="G250" s="7">
        <v>70</v>
      </c>
      <c r="H250" s="7">
        <v>50430.270270000001</v>
      </c>
      <c r="I250" s="20">
        <f t="shared" si="9"/>
        <v>5547.3297296999999</v>
      </c>
      <c r="J250" s="9">
        <f>IF(COUNTIFS(A$2:A250, A250, B$2:B250, B250, D$2:D250, D250, C$2:C250,C250 )=1, MAX(J$1:J249)+1, J249)</f>
        <v>64</v>
      </c>
    </row>
    <row r="251" spans="1:10" x14ac:dyDescent="0.25">
      <c r="A251" s="5" t="s">
        <v>176</v>
      </c>
      <c r="B251" s="6" t="s">
        <v>175</v>
      </c>
      <c r="C251" s="5" t="s">
        <v>171</v>
      </c>
      <c r="D251" s="6"/>
      <c r="E251" s="6" t="s">
        <v>170</v>
      </c>
      <c r="F251" s="9">
        <f t="shared" si="8"/>
        <v>2341.4054053999998</v>
      </c>
      <c r="G251" s="7">
        <v>50</v>
      </c>
      <c r="H251" s="7">
        <v>117070.27026999999</v>
      </c>
      <c r="I251" s="20">
        <f t="shared" si="9"/>
        <v>12877.729729699999</v>
      </c>
      <c r="J251" s="9">
        <f>IF(COUNTIFS(A$2:A251, A251, B$2:B251, B251, D$2:D251, D251, C$2:C251,C251 )=1, MAX(J$1:J250)+1, J250)</f>
        <v>64</v>
      </c>
    </row>
    <row r="252" spans="1:10" x14ac:dyDescent="0.25">
      <c r="A252" s="8" t="s">
        <v>176</v>
      </c>
      <c r="B252" s="9" t="s">
        <v>175</v>
      </c>
      <c r="C252" s="8" t="s">
        <v>171</v>
      </c>
      <c r="D252" s="9"/>
      <c r="E252" s="9" t="s">
        <v>93</v>
      </c>
      <c r="F252" s="9">
        <f t="shared" si="8"/>
        <v>5800.9819819666673</v>
      </c>
      <c r="G252" s="11">
        <v>30</v>
      </c>
      <c r="H252" s="11">
        <v>174029.45945900001</v>
      </c>
      <c r="I252" s="20">
        <f t="shared" si="9"/>
        <v>19143.240540490002</v>
      </c>
      <c r="J252" s="9">
        <f>IF(COUNTIFS(A$2:A252, A252, B$2:B252, B252, D$2:D252, D252, C$2:C252,C252 )=1, MAX(J$1:J251)+1, J251)</f>
        <v>64</v>
      </c>
    </row>
    <row r="253" spans="1:10" x14ac:dyDescent="0.25">
      <c r="A253" s="5"/>
      <c r="B253" s="6"/>
      <c r="C253" s="5"/>
      <c r="D253" s="5"/>
      <c r="E253" s="5"/>
      <c r="F253" s="9"/>
      <c r="G253" s="4"/>
      <c r="H253" s="4"/>
      <c r="I253" s="20"/>
    </row>
    <row r="254" spans="1:10" x14ac:dyDescent="0.25">
      <c r="A254" s="16" t="s">
        <v>169</v>
      </c>
      <c r="B254" s="17" t="s">
        <v>168</v>
      </c>
      <c r="C254" s="16" t="s">
        <v>50</v>
      </c>
      <c r="D254" s="18">
        <v>45698</v>
      </c>
      <c r="E254" s="17" t="s">
        <v>23</v>
      </c>
      <c r="F254" s="9">
        <f t="shared" si="8"/>
        <v>142585.60000000001</v>
      </c>
      <c r="G254" s="19">
        <v>5</v>
      </c>
      <c r="H254" s="19">
        <v>712928</v>
      </c>
      <c r="I254" s="20">
        <f t="shared" si="9"/>
        <v>78422.080000000002</v>
      </c>
      <c r="J254" s="9">
        <f>IF(COUNTIFS(A$2:A254, A254, B$2:B254, B254, D$2:D254, D254, C$2:C254,C254 )=1, MAX(J$1:J253)+1, J253)</f>
        <v>65</v>
      </c>
    </row>
    <row r="255" spans="1:10" x14ac:dyDescent="0.25">
      <c r="A255" s="5"/>
      <c r="B255" s="6"/>
      <c r="C255" s="5"/>
      <c r="D255" s="5"/>
      <c r="E255" s="5"/>
      <c r="F255" s="9"/>
      <c r="G255" s="4"/>
      <c r="H255" s="4"/>
      <c r="I255" s="20"/>
    </row>
    <row r="256" spans="1:10" x14ac:dyDescent="0.25">
      <c r="A256" s="12" t="s">
        <v>169</v>
      </c>
      <c r="B256" s="13" t="s">
        <v>168</v>
      </c>
      <c r="C256" s="12" t="s">
        <v>133</v>
      </c>
      <c r="D256" s="14">
        <v>45698</v>
      </c>
      <c r="E256" s="13" t="s">
        <v>32</v>
      </c>
      <c r="F256" s="9">
        <f t="shared" si="8"/>
        <v>30714.527026999996</v>
      </c>
      <c r="G256" s="15">
        <v>10</v>
      </c>
      <c r="H256" s="15">
        <v>307145.27026999998</v>
      </c>
      <c r="I256" s="20">
        <f t="shared" si="9"/>
        <v>33785.979729699997</v>
      </c>
      <c r="J256" s="9">
        <f>IF(COUNTIFS(A$2:A256, A256, B$2:B256, B256, D$2:D256, D256, C$2:C256,C256 )=1, MAX(J$1:J255)+1, J255)</f>
        <v>66</v>
      </c>
    </row>
    <row r="257" spans="1:10" x14ac:dyDescent="0.25">
      <c r="A257" s="8" t="s">
        <v>169</v>
      </c>
      <c r="B257" s="9" t="s">
        <v>168</v>
      </c>
      <c r="C257" s="8" t="s">
        <v>133</v>
      </c>
      <c r="D257" s="9"/>
      <c r="E257" s="9" t="s">
        <v>31</v>
      </c>
      <c r="F257" s="9">
        <f t="shared" si="8"/>
        <v>41337.797973000001</v>
      </c>
      <c r="G257" s="11">
        <v>10</v>
      </c>
      <c r="H257" s="11">
        <v>413377.97973000002</v>
      </c>
      <c r="I257" s="20">
        <f t="shared" si="9"/>
        <v>45471.577770300006</v>
      </c>
      <c r="J257" s="9">
        <f>IF(COUNTIFS(A$2:A257, A257, B$2:B257, B257, D$2:D257, D257, C$2:C257,C257 )=1, MAX(J$1:J256)+1, J256)</f>
        <v>66</v>
      </c>
    </row>
    <row r="258" spans="1:10" x14ac:dyDescent="0.25">
      <c r="A258" s="5"/>
      <c r="B258" s="6"/>
      <c r="C258" s="5"/>
      <c r="D258" s="5"/>
      <c r="E258" s="5"/>
      <c r="F258" s="9"/>
      <c r="G258" s="4"/>
      <c r="H258" s="4"/>
      <c r="I258" s="20"/>
    </row>
    <row r="259" spans="1:10" x14ac:dyDescent="0.25">
      <c r="A259" s="12" t="s">
        <v>169</v>
      </c>
      <c r="B259" s="13" t="s">
        <v>168</v>
      </c>
      <c r="C259" s="12" t="s">
        <v>167</v>
      </c>
      <c r="D259" s="14">
        <v>45702</v>
      </c>
      <c r="E259" s="13" t="s">
        <v>5</v>
      </c>
      <c r="F259" s="9">
        <f t="shared" si="8"/>
        <v>208144.432432</v>
      </c>
      <c r="G259" s="15">
        <v>1</v>
      </c>
      <c r="H259" s="15">
        <v>208144.432432</v>
      </c>
      <c r="I259" s="20">
        <f t="shared" si="9"/>
        <v>22895.88756752</v>
      </c>
      <c r="J259" s="9">
        <f>IF(COUNTIFS(A$2:A259, A259, B$2:B259, B259, D$2:D259, D259, C$2:C259,C259 )=1, MAX(J$1:J258)+1, J258)</f>
        <v>67</v>
      </c>
    </row>
    <row r="260" spans="1:10" x14ac:dyDescent="0.25">
      <c r="A260" s="8" t="s">
        <v>169</v>
      </c>
      <c r="B260" s="9" t="s">
        <v>168</v>
      </c>
      <c r="C260" s="8" t="s">
        <v>167</v>
      </c>
      <c r="D260" s="9"/>
      <c r="E260" s="9" t="s">
        <v>166</v>
      </c>
      <c r="F260" s="9">
        <f t="shared" si="8"/>
        <v>61261.261261333333</v>
      </c>
      <c r="G260" s="11">
        <v>6</v>
      </c>
      <c r="H260" s="11">
        <v>367567.567568</v>
      </c>
      <c r="I260" s="20">
        <f t="shared" si="9"/>
        <v>40432.432432480004</v>
      </c>
      <c r="J260" s="9">
        <f>IF(COUNTIFS(A$2:A260, A260, B$2:B260, B260, D$2:D260, D260, C$2:C260,C260 )=1, MAX(J$1:J259)+1, J259)</f>
        <v>67</v>
      </c>
    </row>
    <row r="261" spans="1:10" x14ac:dyDescent="0.25">
      <c r="A261" s="5"/>
      <c r="B261" s="6"/>
      <c r="C261" s="5"/>
      <c r="D261" s="5"/>
      <c r="E261" s="5"/>
      <c r="F261" s="9"/>
      <c r="G261" s="4"/>
      <c r="H261" s="4"/>
      <c r="I261" s="20"/>
    </row>
    <row r="262" spans="1:10" x14ac:dyDescent="0.25">
      <c r="A262" s="12" t="s">
        <v>169</v>
      </c>
      <c r="B262" s="13" t="s">
        <v>168</v>
      </c>
      <c r="C262" s="12" t="s">
        <v>165</v>
      </c>
      <c r="D262" s="14">
        <v>45705</v>
      </c>
      <c r="E262" s="13" t="s">
        <v>74</v>
      </c>
      <c r="F262" s="9">
        <f t="shared" si="8"/>
        <v>97297.297297500001</v>
      </c>
      <c r="G262" s="15">
        <v>2</v>
      </c>
      <c r="H262" s="15">
        <v>194594.594595</v>
      </c>
      <c r="I262" s="20">
        <f t="shared" si="9"/>
        <v>21405.405405450001</v>
      </c>
      <c r="J262" s="9">
        <f>IF(COUNTIFS(A$2:A262, A262, B$2:B262, B262, D$2:D262, D262, C$2:C262,C262 )=1, MAX(J$1:J261)+1, J261)</f>
        <v>68</v>
      </c>
    </row>
    <row r="263" spans="1:10" x14ac:dyDescent="0.25">
      <c r="A263" s="8" t="s">
        <v>169</v>
      </c>
      <c r="B263" s="9" t="s">
        <v>168</v>
      </c>
      <c r="C263" s="8" t="s">
        <v>165</v>
      </c>
      <c r="D263" s="9"/>
      <c r="E263" s="9" t="s">
        <v>164</v>
      </c>
      <c r="F263" s="9">
        <f t="shared" si="8"/>
        <v>176576.56756750002</v>
      </c>
      <c r="G263" s="11">
        <v>6</v>
      </c>
      <c r="H263" s="11">
        <v>1059459.4054050001</v>
      </c>
      <c r="I263" s="20">
        <f t="shared" si="9"/>
        <v>116540.53459455002</v>
      </c>
      <c r="J263" s="9">
        <f>IF(COUNTIFS(A$2:A263, A263, B$2:B263, B263, D$2:D263, D263, C$2:C263,C263 )=1, MAX(J$1:J262)+1, J262)</f>
        <v>68</v>
      </c>
    </row>
    <row r="264" spans="1:10" x14ac:dyDescent="0.25">
      <c r="A264" s="5"/>
      <c r="B264" s="6"/>
      <c r="C264" s="5"/>
      <c r="D264" s="5"/>
      <c r="E264" s="5"/>
      <c r="F264" s="9"/>
      <c r="G264" s="4"/>
      <c r="H264" s="4"/>
      <c r="I264" s="20"/>
    </row>
    <row r="265" spans="1:10" x14ac:dyDescent="0.25">
      <c r="A265" s="16" t="s">
        <v>169</v>
      </c>
      <c r="B265" s="17" t="s">
        <v>168</v>
      </c>
      <c r="C265" s="16" t="s">
        <v>106</v>
      </c>
      <c r="D265" s="18">
        <v>45706</v>
      </c>
      <c r="E265" s="17" t="s">
        <v>15</v>
      </c>
      <c r="F265" s="9">
        <f t="shared" ref="F265:F323" si="10">H265/G265</f>
        <v>117766</v>
      </c>
      <c r="G265" s="19">
        <v>2</v>
      </c>
      <c r="H265" s="19">
        <v>235532</v>
      </c>
      <c r="I265" s="20">
        <f t="shared" ref="I265:I323" si="11">H265*0.11</f>
        <v>25908.52</v>
      </c>
      <c r="J265" s="9">
        <f>IF(COUNTIFS(A$2:A265, A265, B$2:B265, B265, D$2:D265, D265, C$2:C265,C265 )=1, MAX(J$1:J264)+1, J264)</f>
        <v>69</v>
      </c>
    </row>
    <row r="266" spans="1:10" x14ac:dyDescent="0.25">
      <c r="A266" s="5"/>
      <c r="B266" s="6"/>
      <c r="C266" s="5"/>
      <c r="D266" s="5"/>
      <c r="E266" s="5"/>
      <c r="F266" s="9"/>
      <c r="G266" s="4"/>
      <c r="H266" s="4"/>
      <c r="I266" s="20"/>
    </row>
    <row r="267" spans="1:10" x14ac:dyDescent="0.25">
      <c r="A267" s="12" t="s">
        <v>169</v>
      </c>
      <c r="B267" s="13" t="s">
        <v>168</v>
      </c>
      <c r="C267" s="12" t="s">
        <v>163</v>
      </c>
      <c r="D267" s="14">
        <v>45707</v>
      </c>
      <c r="E267" s="13" t="s">
        <v>7</v>
      </c>
      <c r="F267" s="9">
        <f t="shared" si="10"/>
        <v>67494.932432450005</v>
      </c>
      <c r="G267" s="15">
        <v>20</v>
      </c>
      <c r="H267" s="15">
        <v>1349898.6486490001</v>
      </c>
      <c r="I267" s="20">
        <f t="shared" si="11"/>
        <v>148488.85135139001</v>
      </c>
      <c r="J267" s="9">
        <f>IF(COUNTIFS(A$2:A267, A267, B$2:B267, B267, D$2:D267, D267, C$2:C267,C267 )=1, MAX(J$1:J266)+1, J266)</f>
        <v>70</v>
      </c>
    </row>
    <row r="268" spans="1:10" x14ac:dyDescent="0.25">
      <c r="A268" s="8" t="s">
        <v>169</v>
      </c>
      <c r="B268" s="9" t="s">
        <v>168</v>
      </c>
      <c r="C268" s="8" t="s">
        <v>163</v>
      </c>
      <c r="D268" s="9"/>
      <c r="E268" s="9" t="s">
        <v>24</v>
      </c>
      <c r="F268" s="9">
        <f t="shared" si="10"/>
        <v>90590.085135100002</v>
      </c>
      <c r="G268" s="11">
        <v>10</v>
      </c>
      <c r="H268" s="11">
        <v>905900.85135100002</v>
      </c>
      <c r="I268" s="20">
        <f t="shared" si="11"/>
        <v>99649.093648609996</v>
      </c>
      <c r="J268" s="9">
        <f>IF(COUNTIFS(A$2:A268, A268, B$2:B268, B268, D$2:D268, D268, C$2:C268,C268 )=1, MAX(J$1:J267)+1, J267)</f>
        <v>70</v>
      </c>
    </row>
    <row r="269" spans="1:10" x14ac:dyDescent="0.25">
      <c r="A269" s="5"/>
      <c r="B269" s="6"/>
      <c r="C269" s="5"/>
      <c r="D269" s="5"/>
      <c r="E269" s="5"/>
      <c r="F269" s="9"/>
      <c r="G269" s="4"/>
      <c r="H269" s="4"/>
      <c r="I269" s="20"/>
    </row>
    <row r="270" spans="1:10" x14ac:dyDescent="0.25">
      <c r="A270" s="16" t="s">
        <v>169</v>
      </c>
      <c r="B270" s="17" t="s">
        <v>168</v>
      </c>
      <c r="C270" s="16" t="s">
        <v>162</v>
      </c>
      <c r="D270" s="18">
        <v>45707</v>
      </c>
      <c r="E270" s="17" t="s">
        <v>68</v>
      </c>
      <c r="F270" s="9">
        <f t="shared" si="10"/>
        <v>2792.8333333333335</v>
      </c>
      <c r="G270" s="19">
        <v>12</v>
      </c>
      <c r="H270" s="19">
        <v>33514</v>
      </c>
      <c r="I270" s="20">
        <f t="shared" si="11"/>
        <v>3686.54</v>
      </c>
      <c r="J270" s="9">
        <f>IF(COUNTIFS(A$2:A270, A270, B$2:B270, B270, D$2:D270, D270, C$2:C270,C270 )=1, MAX(J$1:J269)+1, J269)</f>
        <v>71</v>
      </c>
    </row>
    <row r="271" spans="1:10" x14ac:dyDescent="0.25">
      <c r="A271" s="5"/>
      <c r="B271" s="6"/>
      <c r="C271" s="5"/>
      <c r="D271" s="5"/>
      <c r="E271" s="5"/>
      <c r="F271" s="9"/>
      <c r="G271" s="4"/>
      <c r="H271" s="4"/>
      <c r="I271" s="20"/>
    </row>
    <row r="272" spans="1:10" x14ac:dyDescent="0.25">
      <c r="A272" s="12" t="s">
        <v>169</v>
      </c>
      <c r="B272" s="13" t="s">
        <v>168</v>
      </c>
      <c r="C272" s="12" t="s">
        <v>161</v>
      </c>
      <c r="D272" s="14">
        <v>45708</v>
      </c>
      <c r="E272" s="13" t="s">
        <v>44</v>
      </c>
      <c r="F272" s="9">
        <f t="shared" si="10"/>
        <v>129729.74774766667</v>
      </c>
      <c r="G272" s="15">
        <v>6</v>
      </c>
      <c r="H272" s="15">
        <v>778378.48648600001</v>
      </c>
      <c r="I272" s="20">
        <f t="shared" si="11"/>
        <v>85621.633513460009</v>
      </c>
      <c r="J272" s="9">
        <f>IF(COUNTIFS(A$2:A272, A272, B$2:B272, B272, D$2:D272, D272, C$2:C272,C272 )=1, MAX(J$1:J271)+1, J271)</f>
        <v>72</v>
      </c>
    </row>
    <row r="273" spans="1:10" x14ac:dyDescent="0.25">
      <c r="A273" s="8" t="s">
        <v>169</v>
      </c>
      <c r="B273" s="9" t="s">
        <v>168</v>
      </c>
      <c r="C273" s="8" t="s">
        <v>161</v>
      </c>
      <c r="D273" s="9"/>
      <c r="E273" s="9" t="s">
        <v>43</v>
      </c>
      <c r="F273" s="9">
        <f t="shared" si="10"/>
        <v>237837.83783800001</v>
      </c>
      <c r="G273" s="11">
        <v>3</v>
      </c>
      <c r="H273" s="11">
        <v>713513.51351399999</v>
      </c>
      <c r="I273" s="20">
        <f t="shared" si="11"/>
        <v>78486.486486540001</v>
      </c>
      <c r="J273" s="9">
        <f>IF(COUNTIFS(A$2:A273, A273, B$2:B273, B273, D$2:D273, D273, C$2:C273,C273 )=1, MAX(J$1:J272)+1, J272)</f>
        <v>72</v>
      </c>
    </row>
    <row r="274" spans="1:10" x14ac:dyDescent="0.25">
      <c r="A274" s="5"/>
      <c r="B274" s="6"/>
      <c r="C274" s="5"/>
      <c r="D274" s="5"/>
      <c r="E274" s="5"/>
      <c r="F274" s="9"/>
      <c r="G274" s="4"/>
      <c r="H274" s="4"/>
      <c r="I274" s="20"/>
    </row>
    <row r="275" spans="1:10" x14ac:dyDescent="0.25">
      <c r="A275" s="12" t="s">
        <v>169</v>
      </c>
      <c r="B275" s="13" t="s">
        <v>168</v>
      </c>
      <c r="C275" s="12" t="s">
        <v>104</v>
      </c>
      <c r="D275" s="14">
        <v>45710</v>
      </c>
      <c r="E275" s="13" t="s">
        <v>30</v>
      </c>
      <c r="F275" s="9">
        <f t="shared" si="10"/>
        <v>54817.568918900004</v>
      </c>
      <c r="G275" s="15">
        <v>10</v>
      </c>
      <c r="H275" s="15">
        <v>548175.68918900006</v>
      </c>
      <c r="I275" s="20">
        <f t="shared" si="11"/>
        <v>60299.325810790004</v>
      </c>
      <c r="J275" s="9">
        <f>IF(COUNTIFS(A$2:A275, A275, B$2:B275, B275, D$2:D275, D275, C$2:C275,C275 )=1, MAX(J$1:J274)+1, J274)</f>
        <v>73</v>
      </c>
    </row>
    <row r="276" spans="1:10" x14ac:dyDescent="0.25">
      <c r="A276" s="8" t="s">
        <v>169</v>
      </c>
      <c r="B276" s="9" t="s">
        <v>168</v>
      </c>
      <c r="C276" s="8" t="s">
        <v>104</v>
      </c>
      <c r="D276" s="9"/>
      <c r="E276" s="9" t="s">
        <v>25</v>
      </c>
      <c r="F276" s="9">
        <f t="shared" si="10"/>
        <v>70412.162162199995</v>
      </c>
      <c r="G276" s="11">
        <v>5</v>
      </c>
      <c r="H276" s="11">
        <v>352060.810811</v>
      </c>
      <c r="I276" s="20">
        <f t="shared" si="11"/>
        <v>38726.689189210003</v>
      </c>
      <c r="J276" s="9">
        <f>IF(COUNTIFS(A$2:A276, A276, B$2:B276, B276, D$2:D276, D276, C$2:C276,C276 )=1, MAX(J$1:J275)+1, J275)</f>
        <v>73</v>
      </c>
    </row>
    <row r="277" spans="1:10" x14ac:dyDescent="0.25">
      <c r="A277" s="5"/>
      <c r="B277" s="6"/>
      <c r="C277" s="5"/>
      <c r="D277" s="5"/>
      <c r="E277" s="5"/>
      <c r="F277" s="9"/>
      <c r="G277" s="4"/>
      <c r="H277" s="4"/>
      <c r="I277" s="20"/>
    </row>
    <row r="278" spans="1:10" x14ac:dyDescent="0.25">
      <c r="A278" s="16" t="s">
        <v>169</v>
      </c>
      <c r="B278" s="17" t="s">
        <v>168</v>
      </c>
      <c r="C278" s="16" t="s">
        <v>160</v>
      </c>
      <c r="D278" s="18">
        <v>45714</v>
      </c>
      <c r="E278" s="17" t="s">
        <v>45</v>
      </c>
      <c r="F278" s="9">
        <f t="shared" si="10"/>
        <v>61261.5</v>
      </c>
      <c r="G278" s="19">
        <v>2</v>
      </c>
      <c r="H278" s="19">
        <v>122523</v>
      </c>
      <c r="I278" s="20">
        <f t="shared" si="11"/>
        <v>13477.53</v>
      </c>
      <c r="J278" s="9">
        <f>IF(COUNTIFS(A$2:A278, A278, B$2:B278, B278, D$2:D278, D278, C$2:C278,C278 )=1, MAX(J$1:J277)+1, J277)</f>
        <v>74</v>
      </c>
    </row>
    <row r="279" spans="1:10" x14ac:dyDescent="0.25">
      <c r="A279" s="5"/>
      <c r="B279" s="6"/>
      <c r="C279" s="5"/>
      <c r="D279" s="5"/>
      <c r="E279" s="5"/>
      <c r="F279" s="9"/>
      <c r="G279" s="4"/>
      <c r="H279" s="4"/>
      <c r="I279" s="20"/>
    </row>
    <row r="280" spans="1:10" x14ac:dyDescent="0.25">
      <c r="A280" s="16" t="s">
        <v>169</v>
      </c>
      <c r="B280" s="17" t="s">
        <v>168</v>
      </c>
      <c r="C280" s="16" t="s">
        <v>159</v>
      </c>
      <c r="D280" s="18">
        <v>45698</v>
      </c>
      <c r="E280" s="17" t="s">
        <v>111</v>
      </c>
      <c r="F280" s="9">
        <f t="shared" si="10"/>
        <v>256757</v>
      </c>
      <c r="G280" s="19">
        <v>2</v>
      </c>
      <c r="H280" s="19">
        <v>513514</v>
      </c>
      <c r="I280" s="20">
        <f t="shared" si="11"/>
        <v>56486.54</v>
      </c>
      <c r="J280" s="9">
        <f>IF(COUNTIFS(A$2:A280, A280, B$2:B280, B280, D$2:D280, D280, C$2:C280,C280 )=1, MAX(J$1:J279)+1, J279)</f>
        <v>75</v>
      </c>
    </row>
    <row r="281" spans="1:10" x14ac:dyDescent="0.25">
      <c r="A281" s="5"/>
      <c r="B281" s="6"/>
      <c r="C281" s="5"/>
      <c r="D281" s="5"/>
      <c r="E281" s="5"/>
      <c r="F281" s="9"/>
      <c r="G281" s="4"/>
      <c r="H281" s="4"/>
      <c r="I281" s="20"/>
    </row>
    <row r="282" spans="1:10" x14ac:dyDescent="0.25">
      <c r="A282" s="16" t="s">
        <v>169</v>
      </c>
      <c r="B282" s="17" t="s">
        <v>168</v>
      </c>
      <c r="C282" s="16" t="s">
        <v>158</v>
      </c>
      <c r="D282" s="18">
        <v>45701</v>
      </c>
      <c r="E282" s="17" t="s">
        <v>146</v>
      </c>
      <c r="F282" s="9">
        <f t="shared" si="10"/>
        <v>139639.66666666666</v>
      </c>
      <c r="G282" s="19">
        <v>3</v>
      </c>
      <c r="H282" s="19">
        <v>418919</v>
      </c>
      <c r="I282" s="20">
        <f t="shared" si="11"/>
        <v>46081.090000000004</v>
      </c>
      <c r="J282" s="9">
        <f>IF(COUNTIFS(A$2:A282, A282, B$2:B282, B282, D$2:D282, D282, C$2:C282,C282 )=1, MAX(J$1:J281)+1, J281)</f>
        <v>76</v>
      </c>
    </row>
    <row r="283" spans="1:10" x14ac:dyDescent="0.25">
      <c r="A283" s="5"/>
      <c r="B283" s="6"/>
      <c r="C283" s="5"/>
      <c r="D283" s="5"/>
      <c r="E283" s="5"/>
      <c r="F283" s="9"/>
      <c r="G283" s="4"/>
      <c r="H283" s="4"/>
      <c r="I283" s="20"/>
    </row>
    <row r="284" spans="1:10" x14ac:dyDescent="0.25">
      <c r="A284" s="16" t="s">
        <v>157</v>
      </c>
      <c r="B284" s="17" t="s">
        <v>156</v>
      </c>
      <c r="C284" s="16" t="s">
        <v>155</v>
      </c>
      <c r="D284" s="18">
        <v>45707</v>
      </c>
      <c r="E284" s="17" t="s">
        <v>154</v>
      </c>
      <c r="F284" s="9">
        <f t="shared" si="10"/>
        <v>1008284</v>
      </c>
      <c r="G284" s="19">
        <v>1</v>
      </c>
      <c r="H284" s="19">
        <v>1008284</v>
      </c>
      <c r="I284" s="20">
        <f t="shared" si="11"/>
        <v>110911.24</v>
      </c>
      <c r="J284" s="9">
        <f>IF(COUNTIFS(A$2:A284, A284, B$2:B284, B284, D$2:D284, D284, C$2:C284,C284 )=1, MAX(J$1:J283)+1, J283)</f>
        <v>77</v>
      </c>
    </row>
    <row r="285" spans="1:10" x14ac:dyDescent="0.25">
      <c r="A285" s="5"/>
      <c r="B285" s="6"/>
      <c r="C285" s="5"/>
      <c r="D285" s="5"/>
      <c r="E285" s="5"/>
      <c r="F285" s="9"/>
      <c r="G285" s="4"/>
      <c r="H285" s="4"/>
      <c r="I285" s="20"/>
    </row>
    <row r="286" spans="1:10" x14ac:dyDescent="0.25">
      <c r="A286" s="12" t="s">
        <v>153</v>
      </c>
      <c r="B286" s="13" t="s">
        <v>152</v>
      </c>
      <c r="C286" s="12" t="s">
        <v>91</v>
      </c>
      <c r="D286" s="14">
        <v>45692</v>
      </c>
      <c r="E286" s="13" t="s">
        <v>28</v>
      </c>
      <c r="F286" s="9">
        <f t="shared" si="10"/>
        <v>20063.063315315998</v>
      </c>
      <c r="G286" s="15">
        <v>250</v>
      </c>
      <c r="H286" s="15">
        <v>5015765.8288289998</v>
      </c>
      <c r="I286" s="20">
        <f t="shared" si="11"/>
        <v>551734.24117118993</v>
      </c>
      <c r="J286" s="9">
        <f>IF(COUNTIFS(A$2:A286, A286, B$2:B286, B286, D$2:D286, D286, C$2:C286,C286 )=1, MAX(J$1:J285)+1, J285)</f>
        <v>78</v>
      </c>
    </row>
    <row r="287" spans="1:10" x14ac:dyDescent="0.25">
      <c r="A287" s="8" t="s">
        <v>153</v>
      </c>
      <c r="B287" s="9" t="s">
        <v>152</v>
      </c>
      <c r="C287" s="8" t="s">
        <v>91</v>
      </c>
      <c r="D287" s="9"/>
      <c r="E287" s="9" t="s">
        <v>27</v>
      </c>
      <c r="F287" s="9">
        <f t="shared" si="10"/>
        <v>27184.684684684002</v>
      </c>
      <c r="G287" s="11">
        <v>250</v>
      </c>
      <c r="H287" s="11">
        <v>6796171.1711710002</v>
      </c>
      <c r="I287" s="20">
        <f t="shared" si="11"/>
        <v>747578.82882881002</v>
      </c>
      <c r="J287" s="9">
        <f>IF(COUNTIFS(A$2:A287, A287, B$2:B287, B287, D$2:D287, D287, C$2:C287,C287 )=1, MAX(J$1:J286)+1, J286)</f>
        <v>78</v>
      </c>
    </row>
    <row r="288" spans="1:10" x14ac:dyDescent="0.25">
      <c r="A288" s="5"/>
      <c r="B288" s="6"/>
      <c r="C288" s="5"/>
      <c r="D288" s="5"/>
      <c r="E288" s="5"/>
      <c r="F288" s="9"/>
      <c r="G288" s="4"/>
      <c r="H288" s="4"/>
      <c r="I288" s="20"/>
    </row>
    <row r="289" spans="1:10" x14ac:dyDescent="0.25">
      <c r="A289" s="16" t="s">
        <v>153</v>
      </c>
      <c r="B289" s="17" t="s">
        <v>152</v>
      </c>
      <c r="C289" s="16" t="s">
        <v>85</v>
      </c>
      <c r="D289" s="18">
        <v>45692</v>
      </c>
      <c r="E289" s="17" t="s">
        <v>26</v>
      </c>
      <c r="F289" s="9">
        <f t="shared" si="10"/>
        <v>84081.08</v>
      </c>
      <c r="G289" s="19">
        <v>100</v>
      </c>
      <c r="H289" s="19">
        <v>8408108</v>
      </c>
      <c r="I289" s="20">
        <f t="shared" si="11"/>
        <v>924891.88</v>
      </c>
      <c r="J289" s="9">
        <f>IF(COUNTIFS(A$2:A289, A289, B$2:B289, B289, D$2:D289, D289, C$2:C289,C289 )=1, MAX(J$1:J288)+1, J288)</f>
        <v>79</v>
      </c>
    </row>
    <row r="290" spans="1:10" x14ac:dyDescent="0.25">
      <c r="A290" s="5"/>
      <c r="B290" s="6"/>
      <c r="C290" s="5"/>
      <c r="D290" s="5"/>
      <c r="E290" s="5"/>
      <c r="F290" s="9"/>
      <c r="G290" s="4"/>
      <c r="H290" s="4"/>
      <c r="I290" s="20"/>
    </row>
    <row r="291" spans="1:10" x14ac:dyDescent="0.25">
      <c r="A291" s="12" t="s">
        <v>153</v>
      </c>
      <c r="B291" s="13" t="s">
        <v>152</v>
      </c>
      <c r="C291" s="12" t="s">
        <v>120</v>
      </c>
      <c r="D291" s="14">
        <v>45693</v>
      </c>
      <c r="E291" s="13" t="s">
        <v>47</v>
      </c>
      <c r="F291" s="9">
        <f t="shared" si="10"/>
        <v>282432.30180199997</v>
      </c>
      <c r="G291" s="15">
        <v>2</v>
      </c>
      <c r="H291" s="15">
        <v>564864.60360399995</v>
      </c>
      <c r="I291" s="20">
        <f t="shared" si="11"/>
        <v>62135.106396439995</v>
      </c>
      <c r="J291" s="9">
        <f>IF(COUNTIFS(A$2:A291, A291, B$2:B291, B291, D$2:D291, D291, C$2:C291,C291 )=1, MAX(J$1:J290)+1, J290)</f>
        <v>80</v>
      </c>
    </row>
    <row r="292" spans="1:10" x14ac:dyDescent="0.25">
      <c r="A292" s="5" t="s">
        <v>153</v>
      </c>
      <c r="B292" s="6" t="s">
        <v>152</v>
      </c>
      <c r="C292" s="5" t="s">
        <v>120</v>
      </c>
      <c r="D292" s="6"/>
      <c r="E292" s="6" t="s">
        <v>16</v>
      </c>
      <c r="F292" s="9">
        <f t="shared" si="10"/>
        <v>152000</v>
      </c>
      <c r="G292" s="7">
        <v>3</v>
      </c>
      <c r="H292" s="7">
        <v>456000</v>
      </c>
      <c r="I292" s="20">
        <f t="shared" si="11"/>
        <v>50160</v>
      </c>
      <c r="J292" s="9">
        <f>IF(COUNTIFS(A$2:A292, A292, B$2:B292, B292, D$2:D292, D292, C$2:C292,C292 )=1, MAX(J$1:J291)+1, J291)</f>
        <v>80</v>
      </c>
    </row>
    <row r="293" spans="1:10" x14ac:dyDescent="0.25">
      <c r="A293" s="5" t="s">
        <v>153</v>
      </c>
      <c r="B293" s="6" t="s">
        <v>152</v>
      </c>
      <c r="C293" s="5" t="s">
        <v>120</v>
      </c>
      <c r="D293" s="6"/>
      <c r="E293" s="6" t="s">
        <v>65</v>
      </c>
      <c r="F293" s="9">
        <f t="shared" si="10"/>
        <v>234162.16216219999</v>
      </c>
      <c r="G293" s="7">
        <v>5</v>
      </c>
      <c r="H293" s="7">
        <v>1170810.8108109999</v>
      </c>
      <c r="I293" s="20">
        <f t="shared" si="11"/>
        <v>128789.18918921</v>
      </c>
      <c r="J293" s="9">
        <f>IF(COUNTIFS(A$2:A293, A293, B$2:B293, B293, D$2:D293, D293, C$2:C293,C293 )=1, MAX(J$1:J292)+1, J292)</f>
        <v>80</v>
      </c>
    </row>
    <row r="294" spans="1:10" x14ac:dyDescent="0.25">
      <c r="A294" s="5" t="s">
        <v>153</v>
      </c>
      <c r="B294" s="6" t="s">
        <v>152</v>
      </c>
      <c r="C294" s="5" t="s">
        <v>120</v>
      </c>
      <c r="D294" s="6"/>
      <c r="E294" s="6" t="s">
        <v>151</v>
      </c>
      <c r="F294" s="9">
        <f t="shared" si="10"/>
        <v>136936.93693699999</v>
      </c>
      <c r="G294" s="7">
        <v>1</v>
      </c>
      <c r="H294" s="7">
        <v>136936.93693699999</v>
      </c>
      <c r="I294" s="20">
        <f t="shared" si="11"/>
        <v>15063.06306307</v>
      </c>
      <c r="J294" s="9">
        <f>IF(COUNTIFS(A$2:A294, A294, B$2:B294, B294, D$2:D294, D294, C$2:C294,C294 )=1, MAX(J$1:J293)+1, J293)</f>
        <v>80</v>
      </c>
    </row>
    <row r="295" spans="1:10" x14ac:dyDescent="0.25">
      <c r="A295" s="5" t="s">
        <v>153</v>
      </c>
      <c r="B295" s="6" t="s">
        <v>152</v>
      </c>
      <c r="C295" s="5" t="s">
        <v>120</v>
      </c>
      <c r="D295" s="6"/>
      <c r="E295" s="6" t="s">
        <v>39</v>
      </c>
      <c r="F295" s="9">
        <f t="shared" si="10"/>
        <v>260180.18018</v>
      </c>
      <c r="G295" s="7">
        <v>1</v>
      </c>
      <c r="H295" s="7">
        <v>260180.18018</v>
      </c>
      <c r="I295" s="20">
        <f t="shared" si="11"/>
        <v>28619.819819799999</v>
      </c>
      <c r="J295" s="9">
        <f>IF(COUNTIFS(A$2:A295, A295, B$2:B295, B295, D$2:D295, D295, C$2:C295,C295 )=1, MAX(J$1:J294)+1, J294)</f>
        <v>80</v>
      </c>
    </row>
    <row r="296" spans="1:10" x14ac:dyDescent="0.25">
      <c r="A296" s="5" t="s">
        <v>153</v>
      </c>
      <c r="B296" s="6" t="s">
        <v>152</v>
      </c>
      <c r="C296" s="5" t="s">
        <v>120</v>
      </c>
      <c r="D296" s="6"/>
      <c r="E296" s="6" t="s">
        <v>150</v>
      </c>
      <c r="F296" s="9">
        <f t="shared" si="10"/>
        <v>388216.21621599997</v>
      </c>
      <c r="G296" s="7">
        <v>1</v>
      </c>
      <c r="H296" s="7">
        <v>388216.21621599997</v>
      </c>
      <c r="I296" s="20">
        <f t="shared" si="11"/>
        <v>42703.783783759995</v>
      </c>
      <c r="J296" s="9">
        <f>IF(COUNTIFS(A$2:A296, A296, B$2:B296, B296, D$2:D296, D296, C$2:C296,C296 )=1, MAX(J$1:J295)+1, J295)</f>
        <v>80</v>
      </c>
    </row>
    <row r="297" spans="1:10" x14ac:dyDescent="0.25">
      <c r="A297" s="5" t="s">
        <v>153</v>
      </c>
      <c r="B297" s="6" t="s">
        <v>152</v>
      </c>
      <c r="C297" s="5" t="s">
        <v>120</v>
      </c>
      <c r="D297" s="6"/>
      <c r="E297" s="6" t="s">
        <v>149</v>
      </c>
      <c r="F297" s="9">
        <f t="shared" si="10"/>
        <v>331387.38738700002</v>
      </c>
      <c r="G297" s="7">
        <v>1</v>
      </c>
      <c r="H297" s="7">
        <v>331387.38738700002</v>
      </c>
      <c r="I297" s="20">
        <f t="shared" si="11"/>
        <v>36452.612612570003</v>
      </c>
      <c r="J297" s="9">
        <f>IF(COUNTIFS(A$2:A297, A297, B$2:B297, B297, D$2:D297, D297, C$2:C297,C297 )=1, MAX(J$1:J296)+1, J296)</f>
        <v>80</v>
      </c>
    </row>
    <row r="298" spans="1:10" x14ac:dyDescent="0.25">
      <c r="A298" s="5" t="s">
        <v>153</v>
      </c>
      <c r="B298" s="6" t="s">
        <v>152</v>
      </c>
      <c r="C298" s="5" t="s">
        <v>120</v>
      </c>
      <c r="D298" s="6"/>
      <c r="E298" s="6" t="s">
        <v>6</v>
      </c>
      <c r="F298" s="9">
        <f t="shared" si="10"/>
        <v>354324.32432399999</v>
      </c>
      <c r="G298" s="7">
        <v>1</v>
      </c>
      <c r="H298" s="7">
        <v>354324.32432399999</v>
      </c>
      <c r="I298" s="20">
        <f t="shared" si="11"/>
        <v>38975.675675639999</v>
      </c>
      <c r="J298" s="9">
        <f>IF(COUNTIFS(A$2:A298, A298, B$2:B298, B298, D$2:D298, D298, C$2:C298,C298 )=1, MAX(J$1:J297)+1, J297)</f>
        <v>80</v>
      </c>
    </row>
    <row r="299" spans="1:10" x14ac:dyDescent="0.25">
      <c r="A299" s="5" t="s">
        <v>153</v>
      </c>
      <c r="B299" s="6" t="s">
        <v>152</v>
      </c>
      <c r="C299" s="5" t="s">
        <v>120</v>
      </c>
      <c r="D299" s="6"/>
      <c r="E299" s="6" t="s">
        <v>42</v>
      </c>
      <c r="F299" s="9">
        <f t="shared" si="10"/>
        <v>317094.59459499997</v>
      </c>
      <c r="G299" s="7">
        <v>1</v>
      </c>
      <c r="H299" s="7">
        <v>317094.59459499997</v>
      </c>
      <c r="I299" s="20">
        <f t="shared" si="11"/>
        <v>34880.405405449994</v>
      </c>
      <c r="J299" s="9">
        <f>IF(COUNTIFS(A$2:A299, A299, B$2:B299, B299, D$2:D299, D299, C$2:C299,C299 )=1, MAX(J$1:J298)+1, J298)</f>
        <v>80</v>
      </c>
    </row>
    <row r="300" spans="1:10" x14ac:dyDescent="0.25">
      <c r="A300" s="5" t="s">
        <v>153</v>
      </c>
      <c r="B300" s="6" t="s">
        <v>152</v>
      </c>
      <c r="C300" s="5" t="s">
        <v>120</v>
      </c>
      <c r="D300" s="6"/>
      <c r="E300" s="6" t="s">
        <v>40</v>
      </c>
      <c r="F300" s="9">
        <f t="shared" si="10"/>
        <v>281918.91891900002</v>
      </c>
      <c r="G300" s="7">
        <v>1</v>
      </c>
      <c r="H300" s="7">
        <v>281918.91891900002</v>
      </c>
      <c r="I300" s="20">
        <f t="shared" si="11"/>
        <v>31011.081081090004</v>
      </c>
      <c r="J300" s="9">
        <f>IF(COUNTIFS(A$2:A300, A300, B$2:B300, B300, D$2:D300, D300, C$2:C300,C300 )=1, MAX(J$1:J299)+1, J299)</f>
        <v>80</v>
      </c>
    </row>
    <row r="301" spans="1:10" x14ac:dyDescent="0.25">
      <c r="A301" s="5" t="s">
        <v>153</v>
      </c>
      <c r="B301" s="6" t="s">
        <v>152</v>
      </c>
      <c r="C301" s="5" t="s">
        <v>120</v>
      </c>
      <c r="D301" s="6"/>
      <c r="E301" s="6" t="s">
        <v>48</v>
      </c>
      <c r="F301" s="9">
        <f t="shared" si="10"/>
        <v>155765.765766</v>
      </c>
      <c r="G301" s="7">
        <v>1</v>
      </c>
      <c r="H301" s="7">
        <v>155765.765766</v>
      </c>
      <c r="I301" s="20">
        <f t="shared" si="11"/>
        <v>17134.234234259999</v>
      </c>
      <c r="J301" s="9">
        <f>IF(COUNTIFS(A$2:A301, A301, B$2:B301, B301, D$2:D301, D301, C$2:C301,C301 )=1, MAX(J$1:J300)+1, J300)</f>
        <v>80</v>
      </c>
    </row>
    <row r="302" spans="1:10" x14ac:dyDescent="0.25">
      <c r="A302" s="8" t="s">
        <v>153</v>
      </c>
      <c r="B302" s="9" t="s">
        <v>152</v>
      </c>
      <c r="C302" s="8" t="s">
        <v>120</v>
      </c>
      <c r="D302" s="9"/>
      <c r="E302" s="9" t="s">
        <v>148</v>
      </c>
      <c r="F302" s="9">
        <f t="shared" si="10"/>
        <v>301261.26126100001</v>
      </c>
      <c r="G302" s="11">
        <v>1</v>
      </c>
      <c r="H302" s="11">
        <v>301261.26126100001</v>
      </c>
      <c r="I302" s="20">
        <f t="shared" si="11"/>
        <v>33138.738738710003</v>
      </c>
      <c r="J302" s="9">
        <f>IF(COUNTIFS(A$2:A302, A302, B$2:B302, B302, D$2:D302, D302, C$2:C302,C302 )=1, MAX(J$1:J301)+1, J301)</f>
        <v>80</v>
      </c>
    </row>
    <row r="303" spans="1:10" x14ac:dyDescent="0.25">
      <c r="A303" s="5"/>
      <c r="B303" s="6"/>
      <c r="C303" s="5"/>
      <c r="D303" s="5"/>
      <c r="E303" s="5"/>
      <c r="F303" s="9"/>
      <c r="G303" s="4"/>
      <c r="H303" s="4"/>
      <c r="I303" s="20"/>
    </row>
    <row r="304" spans="1:10" x14ac:dyDescent="0.25">
      <c r="A304" s="12" t="s">
        <v>153</v>
      </c>
      <c r="B304" s="13" t="s">
        <v>152</v>
      </c>
      <c r="C304" s="12" t="s">
        <v>89</v>
      </c>
      <c r="D304" s="14">
        <v>45706</v>
      </c>
      <c r="E304" s="13" t="s">
        <v>108</v>
      </c>
      <c r="F304" s="9">
        <f t="shared" si="10"/>
        <v>180756.756757</v>
      </c>
      <c r="G304" s="15">
        <v>1</v>
      </c>
      <c r="H304" s="15">
        <v>180756.756757</v>
      </c>
      <c r="I304" s="20">
        <f t="shared" si="11"/>
        <v>19883.243243270001</v>
      </c>
      <c r="J304" s="9">
        <f>IF(COUNTIFS(A$2:A304, A304, B$2:B304, B304, D$2:D304, D304, C$2:C304,C304 )=1, MAX(J$1:J303)+1, J303)</f>
        <v>81</v>
      </c>
    </row>
    <row r="305" spans="1:10" x14ac:dyDescent="0.25">
      <c r="A305" s="5" t="s">
        <v>153</v>
      </c>
      <c r="B305" s="6" t="s">
        <v>152</v>
      </c>
      <c r="C305" s="5" t="s">
        <v>89</v>
      </c>
      <c r="D305" s="6"/>
      <c r="E305" s="6" t="s">
        <v>67</v>
      </c>
      <c r="F305" s="9">
        <f t="shared" si="10"/>
        <v>215675.67567570001</v>
      </c>
      <c r="G305" s="7">
        <v>10</v>
      </c>
      <c r="H305" s="7">
        <v>2156756.756757</v>
      </c>
      <c r="I305" s="20">
        <f t="shared" si="11"/>
        <v>237243.24324327</v>
      </c>
      <c r="J305" s="9">
        <f>IF(COUNTIFS(A$2:A305, A305, B$2:B305, B305, D$2:D305, D305, C$2:C305,C305 )=1, MAX(J$1:J304)+1, J304)</f>
        <v>81</v>
      </c>
    </row>
    <row r="306" spans="1:10" x14ac:dyDescent="0.25">
      <c r="A306" s="8" t="s">
        <v>153</v>
      </c>
      <c r="B306" s="9" t="s">
        <v>152</v>
      </c>
      <c r="C306" s="8" t="s">
        <v>89</v>
      </c>
      <c r="D306" s="9"/>
      <c r="E306" s="9" t="s">
        <v>36</v>
      </c>
      <c r="F306" s="9">
        <f t="shared" si="10"/>
        <v>167533.78972974</v>
      </c>
      <c r="G306" s="11">
        <v>50</v>
      </c>
      <c r="H306" s="11">
        <v>8376689.4864870002</v>
      </c>
      <c r="I306" s="20">
        <f t="shared" si="11"/>
        <v>921435.84351357003</v>
      </c>
      <c r="J306" s="9">
        <f>IF(COUNTIFS(A$2:A306, A306, B$2:B306, B306, D$2:D306, D306, C$2:C306,C306 )=1, MAX(J$1:J305)+1, J305)</f>
        <v>81</v>
      </c>
    </row>
    <row r="307" spans="1:10" x14ac:dyDescent="0.25">
      <c r="A307" s="5"/>
      <c r="B307" s="6"/>
      <c r="C307" s="5"/>
      <c r="D307" s="5"/>
      <c r="E307" s="5"/>
      <c r="F307" s="9"/>
      <c r="G307" s="4"/>
      <c r="H307" s="4"/>
      <c r="I307" s="20"/>
    </row>
    <row r="308" spans="1:10" x14ac:dyDescent="0.25">
      <c r="A308" s="16" t="s">
        <v>153</v>
      </c>
      <c r="B308" s="17" t="s">
        <v>152</v>
      </c>
      <c r="C308" s="16" t="s">
        <v>98</v>
      </c>
      <c r="D308" s="18">
        <v>45706</v>
      </c>
      <c r="E308" s="17" t="s">
        <v>125</v>
      </c>
      <c r="F308" s="9">
        <f t="shared" si="10"/>
        <v>1562.16</v>
      </c>
      <c r="G308" s="19">
        <v>100</v>
      </c>
      <c r="H308" s="19">
        <v>156216</v>
      </c>
      <c r="I308" s="20">
        <f t="shared" si="11"/>
        <v>17183.759999999998</v>
      </c>
      <c r="J308" s="9">
        <f>IF(COUNTIFS(A$2:A308, A308, B$2:B308, B308, D$2:D308, D308, C$2:C308,C308 )=1, MAX(J$1:J307)+1, J307)</f>
        <v>82</v>
      </c>
    </row>
    <row r="309" spans="1:10" x14ac:dyDescent="0.25">
      <c r="A309" s="5"/>
      <c r="B309" s="6"/>
      <c r="C309" s="5"/>
      <c r="D309" s="5"/>
      <c r="E309" s="5"/>
      <c r="F309" s="9"/>
      <c r="G309" s="4"/>
      <c r="H309" s="4"/>
      <c r="I309" s="20"/>
    </row>
    <row r="310" spans="1:10" x14ac:dyDescent="0.25">
      <c r="A310" s="16" t="s">
        <v>153</v>
      </c>
      <c r="B310" s="17" t="s">
        <v>152</v>
      </c>
      <c r="C310" s="16" t="s">
        <v>147</v>
      </c>
      <c r="D310" s="18">
        <v>45698</v>
      </c>
      <c r="E310" s="17" t="s">
        <v>146</v>
      </c>
      <c r="F310" s="9">
        <f t="shared" si="10"/>
        <v>139639.63333333333</v>
      </c>
      <c r="G310" s="19">
        <v>30</v>
      </c>
      <c r="H310" s="19">
        <v>4189189</v>
      </c>
      <c r="I310" s="20">
        <f t="shared" si="11"/>
        <v>460810.79</v>
      </c>
      <c r="J310" s="9">
        <f>IF(COUNTIFS(A$2:A310, A310, B$2:B310, B310, D$2:D310, D310, C$2:C310,C310 )=1, MAX(J$1:J309)+1, J309)</f>
        <v>83</v>
      </c>
    </row>
    <row r="311" spans="1:10" x14ac:dyDescent="0.25">
      <c r="A311" s="5"/>
      <c r="B311" s="6"/>
      <c r="C311" s="5"/>
      <c r="D311" s="5"/>
      <c r="E311" s="5"/>
      <c r="F311" s="9"/>
      <c r="G311" s="4"/>
      <c r="H311" s="4"/>
      <c r="I311" s="20"/>
    </row>
    <row r="312" spans="1:10" x14ac:dyDescent="0.25">
      <c r="A312" s="12" t="s">
        <v>145</v>
      </c>
      <c r="B312" s="13" t="s">
        <v>144</v>
      </c>
      <c r="C312" s="12" t="s">
        <v>143</v>
      </c>
      <c r="D312" s="14">
        <v>45695</v>
      </c>
      <c r="E312" s="13" t="s">
        <v>86</v>
      </c>
      <c r="F312" s="9">
        <f t="shared" si="10"/>
        <v>126260.1509009</v>
      </c>
      <c r="G312" s="15">
        <v>30</v>
      </c>
      <c r="H312" s="15">
        <v>3787804.5270270002</v>
      </c>
      <c r="I312" s="20">
        <f t="shared" si="11"/>
        <v>416658.49797297001</v>
      </c>
      <c r="J312" s="9">
        <f>IF(COUNTIFS(A$2:A312, A312, B$2:B312, B312, D$2:D312, D312, C$2:C312,C312 )=1, MAX(J$1:J311)+1, J311)</f>
        <v>84</v>
      </c>
    </row>
    <row r="313" spans="1:10" x14ac:dyDescent="0.25">
      <c r="A313" s="5" t="s">
        <v>145</v>
      </c>
      <c r="B313" s="6" t="s">
        <v>144</v>
      </c>
      <c r="C313" s="5" t="s">
        <v>143</v>
      </c>
      <c r="D313" s="6"/>
      <c r="E313" s="6" t="s">
        <v>103</v>
      </c>
      <c r="F313" s="6">
        <f t="shared" si="10"/>
        <v>214263.51351350002</v>
      </c>
      <c r="G313" s="7">
        <v>10</v>
      </c>
      <c r="H313" s="7">
        <v>2142635.1351350001</v>
      </c>
      <c r="I313" s="21">
        <f t="shared" si="11"/>
        <v>235689.86486485001</v>
      </c>
      <c r="J313" s="9">
        <f>IF(COUNTIFS(A$2:A313, A313, B$2:B313, B313, D$2:D313, D313, C$2:C313,C313 )=1, MAX(J$1:J312)+1, J312)</f>
        <v>84</v>
      </c>
    </row>
    <row r="314" spans="1:10" x14ac:dyDescent="0.25">
      <c r="A314" s="8" t="s">
        <v>145</v>
      </c>
      <c r="B314" s="9" t="s">
        <v>144</v>
      </c>
      <c r="C314" s="8" t="s">
        <v>143</v>
      </c>
      <c r="D314" s="9"/>
      <c r="E314" s="6" t="s">
        <v>51</v>
      </c>
      <c r="F314" s="6">
        <f t="shared" si="10"/>
        <v>3445.9459459500004</v>
      </c>
      <c r="G314" s="7">
        <v>40</v>
      </c>
      <c r="H314" s="7">
        <v>137837.83783800001</v>
      </c>
      <c r="I314" s="21">
        <f t="shared" si="11"/>
        <v>15162.16216218</v>
      </c>
      <c r="J314" s="9">
        <f>IF(COUNTIFS(A$2:A314, A314, B$2:B314, B314, D$2:D314, D314, C$2:C314,C314 )=1, MAX(J$1:J313)+1, J313)</f>
        <v>84</v>
      </c>
    </row>
    <row r="315" spans="1:10" x14ac:dyDescent="0.25">
      <c r="A315" s="5"/>
      <c r="B315" s="6"/>
      <c r="C315" s="5"/>
      <c r="D315" s="5"/>
      <c r="E315" s="5"/>
      <c r="F315" s="6"/>
      <c r="G315" s="4"/>
      <c r="H315" s="4"/>
      <c r="I315" s="21"/>
    </row>
    <row r="316" spans="1:10" x14ac:dyDescent="0.25">
      <c r="A316" s="16" t="s">
        <v>145</v>
      </c>
      <c r="B316" s="17" t="s">
        <v>144</v>
      </c>
      <c r="C316" s="16" t="s">
        <v>142</v>
      </c>
      <c r="D316" s="18">
        <v>45708</v>
      </c>
      <c r="E316" s="6" t="s">
        <v>84</v>
      </c>
      <c r="F316" s="6">
        <f t="shared" si="10"/>
        <v>5505.85</v>
      </c>
      <c r="G316" s="7">
        <v>20</v>
      </c>
      <c r="H316" s="7">
        <v>110117</v>
      </c>
      <c r="I316" s="21">
        <f t="shared" si="11"/>
        <v>12112.87</v>
      </c>
      <c r="J316" s="9">
        <f>IF(COUNTIFS(A$2:A316, A316, B$2:B316, B316, D$2:D316, D316, C$2:C316,C316 )=1, MAX(J$1:J315)+1, J315)</f>
        <v>85</v>
      </c>
    </row>
    <row r="317" spans="1:10" x14ac:dyDescent="0.25">
      <c r="A317" s="5"/>
      <c r="B317" s="6"/>
      <c r="C317" s="5"/>
      <c r="D317" s="5"/>
      <c r="E317" s="5"/>
      <c r="F317" s="6"/>
      <c r="G317" s="4"/>
      <c r="H317" s="4"/>
      <c r="I317" s="21"/>
    </row>
    <row r="318" spans="1:10" x14ac:dyDescent="0.25">
      <c r="A318" s="12" t="s">
        <v>145</v>
      </c>
      <c r="B318" s="13" t="s">
        <v>144</v>
      </c>
      <c r="C318" s="12" t="s">
        <v>141</v>
      </c>
      <c r="D318" s="14">
        <v>45716</v>
      </c>
      <c r="E318" s="6" t="s">
        <v>103</v>
      </c>
      <c r="F318" s="6">
        <f t="shared" si="10"/>
        <v>225540.54774770001</v>
      </c>
      <c r="G318" s="7">
        <v>10</v>
      </c>
      <c r="H318" s="7">
        <v>2255405.4774770001</v>
      </c>
      <c r="I318" s="21">
        <f t="shared" si="11"/>
        <v>248094.60252247</v>
      </c>
      <c r="J318" s="9">
        <f>IF(COUNTIFS(A$2:A318, A318, B$2:B318, B318, D$2:D318, D318, C$2:C318,C318 )=1, MAX(J$1:J317)+1, J317)</f>
        <v>86</v>
      </c>
    </row>
    <row r="319" spans="1:10" x14ac:dyDescent="0.25">
      <c r="A319" s="5" t="s">
        <v>145</v>
      </c>
      <c r="B319" s="6" t="s">
        <v>144</v>
      </c>
      <c r="C319" s="5" t="s">
        <v>141</v>
      </c>
      <c r="D319" s="6"/>
      <c r="E319" s="6" t="s">
        <v>62</v>
      </c>
      <c r="F319" s="6">
        <f t="shared" si="10"/>
        <v>6114.8648648600001</v>
      </c>
      <c r="G319" s="7">
        <v>100</v>
      </c>
      <c r="H319" s="7">
        <v>611486.48648600001</v>
      </c>
      <c r="I319" s="21">
        <f t="shared" si="11"/>
        <v>67263.513513459999</v>
      </c>
      <c r="J319" s="9">
        <f>IF(COUNTIFS(A$2:A319, A319, B$2:B319, B319, D$2:D319, D319, C$2:C319,C319 )=1, MAX(J$1:J318)+1, J318)</f>
        <v>86</v>
      </c>
    </row>
    <row r="320" spans="1:10" x14ac:dyDescent="0.25">
      <c r="A320" s="5" t="s">
        <v>145</v>
      </c>
      <c r="B320" s="6" t="s">
        <v>144</v>
      </c>
      <c r="C320" s="5" t="s">
        <v>141</v>
      </c>
      <c r="D320" s="6"/>
      <c r="E320" s="6" t="s">
        <v>84</v>
      </c>
      <c r="F320" s="6">
        <f t="shared" si="10"/>
        <v>5505.8558558666673</v>
      </c>
      <c r="G320" s="7">
        <v>30</v>
      </c>
      <c r="H320" s="7">
        <v>165175.67567600001</v>
      </c>
      <c r="I320" s="21">
        <f t="shared" si="11"/>
        <v>18169.324324360001</v>
      </c>
      <c r="J320" s="9">
        <f>IF(COUNTIFS(A$2:A320, A320, B$2:B320, B320, D$2:D320, D320, C$2:C320,C320 )=1, MAX(J$1:J319)+1, J319)</f>
        <v>86</v>
      </c>
    </row>
    <row r="321" spans="1:10" x14ac:dyDescent="0.25">
      <c r="A321" s="5" t="s">
        <v>145</v>
      </c>
      <c r="B321" s="6" t="s">
        <v>144</v>
      </c>
      <c r="C321" s="5" t="s">
        <v>141</v>
      </c>
      <c r="D321" s="6"/>
      <c r="E321" s="6" t="s">
        <v>131</v>
      </c>
      <c r="F321" s="6">
        <f t="shared" si="10"/>
        <v>3859.4594594666664</v>
      </c>
      <c r="G321" s="7">
        <v>30</v>
      </c>
      <c r="H321" s="7">
        <v>115783.783784</v>
      </c>
      <c r="I321" s="21">
        <f t="shared" si="11"/>
        <v>12736.21621624</v>
      </c>
      <c r="J321" s="9">
        <f>IF(COUNTIFS(A$2:A321, A321, B$2:B321, B321, D$2:D321, D321, C$2:C321,C321 )=1, MAX(J$1:J320)+1, J320)</f>
        <v>86</v>
      </c>
    </row>
    <row r="322" spans="1:10" x14ac:dyDescent="0.25">
      <c r="A322" s="5" t="s">
        <v>145</v>
      </c>
      <c r="B322" s="6" t="s">
        <v>144</v>
      </c>
      <c r="C322" s="5" t="s">
        <v>141</v>
      </c>
      <c r="D322" s="6"/>
      <c r="E322" s="6" t="s">
        <v>79</v>
      </c>
      <c r="F322" s="6">
        <f t="shared" si="10"/>
        <v>4112.1621621666663</v>
      </c>
      <c r="G322" s="7">
        <v>30</v>
      </c>
      <c r="H322" s="7">
        <v>123364.864865</v>
      </c>
      <c r="I322" s="21">
        <f t="shared" si="11"/>
        <v>13570.13513515</v>
      </c>
      <c r="J322" s="9">
        <f>IF(COUNTIFS(A$2:A322, A322, B$2:B322, B322, D$2:D322, D322, C$2:C322,C322 )=1, MAX(J$1:J321)+1, J321)</f>
        <v>86</v>
      </c>
    </row>
    <row r="323" spans="1:10" x14ac:dyDescent="0.25">
      <c r="A323" s="8" t="s">
        <v>145</v>
      </c>
      <c r="B323" s="9" t="s">
        <v>144</v>
      </c>
      <c r="C323" s="8" t="s">
        <v>141</v>
      </c>
      <c r="D323" s="9"/>
      <c r="E323" s="6" t="s">
        <v>78</v>
      </c>
      <c r="F323" s="6">
        <f t="shared" si="10"/>
        <v>9985.5855855999998</v>
      </c>
      <c r="G323" s="7">
        <v>20</v>
      </c>
      <c r="H323" s="7">
        <v>199711.71171199999</v>
      </c>
      <c r="I323" s="21">
        <f t="shared" si="11"/>
        <v>21968.28828832</v>
      </c>
      <c r="J323" s="9">
        <f>IF(COUNTIFS(A$2:A323, A323, B$2:B323, B323, D$2:D323, D323, C$2:C323,C323 )=1, MAX(J$1:J322)+1, J322)</f>
        <v>86</v>
      </c>
    </row>
    <row r="324" spans="1:10" x14ac:dyDescent="0.25">
      <c r="A324" s="5"/>
      <c r="B324" s="6"/>
      <c r="C324" s="5"/>
      <c r="D324" s="5"/>
      <c r="E324" s="5"/>
      <c r="F324" s="6"/>
      <c r="G324" s="4"/>
      <c r="H324" s="4"/>
      <c r="I324" s="21"/>
    </row>
  </sheetData>
  <autoFilter ref="E1:E324" xr:uid="{B604780D-B0B2-49B0-A7EE-AA90CB23AD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 SMD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2025-03-11T16:49:47Z</dcterms:created>
  <dcterms:modified xsi:type="dcterms:W3CDTF">2025-03-12T03:25:33Z</dcterms:modified>
</cp:coreProperties>
</file>