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P BBN\2025\02 Februari\"/>
    </mc:Choice>
  </mc:AlternateContent>
  <xr:revisionPtr revIDLastSave="0" documentId="13_ncr:1_{B141EB7B-F445-443B-9620-765316A9A025}" xr6:coauthVersionLast="47" xr6:coauthVersionMax="47" xr10:uidLastSave="{00000000-0000-0000-0000-000000000000}"/>
  <bookViews>
    <workbookView xWindow="-120" yWindow="-120" windowWidth="29040" windowHeight="15720" xr2:uid="{3AA60C16-387E-4212-A608-72BC6399BFBB}"/>
  </bookViews>
  <sheets>
    <sheet name="FP SMG" sheetId="1" r:id="rId1"/>
  </sheets>
  <externalReferences>
    <externalReference r:id="rId2"/>
  </externalReferences>
  <definedNames>
    <definedName name="_xlnm._FilterDatabase" localSheetId="0" hidden="1">'FP SMG'!$E$1:$E$1466</definedName>
    <definedName name="JR_PAGE_ANCHOR_0_1">'[1]RAW CN'!#REF!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I2" i="1"/>
  <c r="J2" i="1"/>
  <c r="I4" i="1"/>
  <c r="I5" i="1"/>
  <c r="I6" i="1"/>
  <c r="I7" i="1"/>
  <c r="I8" i="1"/>
  <c r="I9" i="1"/>
  <c r="I10" i="1"/>
  <c r="I11" i="1"/>
  <c r="I13" i="1"/>
  <c r="I15" i="1"/>
  <c r="I16" i="1"/>
  <c r="I18" i="1"/>
  <c r="I19" i="1"/>
  <c r="I21" i="1"/>
  <c r="I23" i="1"/>
  <c r="I25" i="1"/>
  <c r="I27" i="1"/>
  <c r="I29" i="1"/>
  <c r="I31" i="1"/>
  <c r="I33" i="1"/>
  <c r="I34" i="1"/>
  <c r="I35" i="1"/>
  <c r="I36" i="1"/>
  <c r="I37" i="1"/>
  <c r="I38" i="1"/>
  <c r="I40" i="1"/>
  <c r="I41" i="1"/>
  <c r="I43" i="1"/>
  <c r="I44" i="1"/>
  <c r="I45" i="1"/>
  <c r="I47" i="1"/>
  <c r="I48" i="1"/>
  <c r="I49" i="1"/>
  <c r="I51" i="1"/>
  <c r="I52" i="1"/>
  <c r="I53" i="1"/>
  <c r="I54" i="1"/>
  <c r="I55" i="1"/>
  <c r="I56" i="1"/>
  <c r="I58" i="1"/>
  <c r="I60" i="1"/>
  <c r="I61" i="1"/>
  <c r="I62" i="1"/>
  <c r="I63" i="1"/>
  <c r="I64" i="1"/>
  <c r="I65" i="1"/>
  <c r="I66" i="1"/>
  <c r="I67" i="1"/>
  <c r="I68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5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4" i="1"/>
  <c r="I105" i="1"/>
  <c r="I106" i="1"/>
  <c r="I107" i="1"/>
  <c r="I108" i="1"/>
  <c r="I109" i="1"/>
  <c r="I111" i="1"/>
  <c r="I112" i="1"/>
  <c r="I114" i="1"/>
  <c r="I116" i="1"/>
  <c r="I117" i="1"/>
  <c r="I119" i="1"/>
  <c r="I121" i="1"/>
  <c r="F4" i="1"/>
  <c r="F5" i="1"/>
  <c r="F6" i="1"/>
  <c r="F7" i="1"/>
  <c r="F8" i="1"/>
  <c r="F9" i="1"/>
  <c r="F10" i="1"/>
  <c r="F11" i="1"/>
  <c r="F13" i="1"/>
  <c r="F15" i="1"/>
  <c r="F16" i="1"/>
  <c r="F18" i="1"/>
  <c r="F19" i="1"/>
  <c r="F21" i="1"/>
  <c r="F23" i="1"/>
  <c r="F25" i="1"/>
  <c r="F27" i="1"/>
  <c r="F29" i="1"/>
  <c r="F31" i="1"/>
  <c r="F33" i="1"/>
  <c r="F34" i="1"/>
  <c r="F35" i="1"/>
  <c r="F36" i="1"/>
  <c r="F37" i="1"/>
  <c r="F38" i="1"/>
  <c r="F40" i="1"/>
  <c r="F41" i="1"/>
  <c r="F43" i="1"/>
  <c r="F44" i="1"/>
  <c r="F45" i="1"/>
  <c r="F47" i="1"/>
  <c r="F48" i="1"/>
  <c r="F49" i="1"/>
  <c r="F51" i="1"/>
  <c r="F52" i="1"/>
  <c r="F53" i="1"/>
  <c r="F54" i="1"/>
  <c r="F55" i="1"/>
  <c r="F56" i="1"/>
  <c r="F58" i="1"/>
  <c r="F60" i="1"/>
  <c r="F61" i="1"/>
  <c r="F62" i="1"/>
  <c r="F63" i="1"/>
  <c r="F64" i="1"/>
  <c r="F65" i="1"/>
  <c r="F66" i="1"/>
  <c r="F67" i="1"/>
  <c r="F68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5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4" i="1"/>
  <c r="F105" i="1"/>
  <c r="F106" i="1"/>
  <c r="F107" i="1"/>
  <c r="F108" i="1"/>
  <c r="F109" i="1"/>
  <c r="F111" i="1"/>
  <c r="F112" i="1"/>
  <c r="F114" i="1"/>
  <c r="F116" i="1"/>
  <c r="F117" i="1"/>
  <c r="F119" i="1"/>
  <c r="F121" i="1"/>
  <c r="J4" i="1" l="1"/>
  <c r="J5" i="1" s="1"/>
  <c r="J6" i="1" s="1"/>
  <c r="J7" i="1" s="1"/>
  <c r="J8" i="1" s="1"/>
  <c r="J9" i="1" s="1"/>
  <c r="J10" i="1" s="1"/>
  <c r="J11" i="1" s="1"/>
  <c r="J13" i="1" l="1"/>
  <c r="J15" i="1" l="1"/>
  <c r="J16" i="1" s="1"/>
  <c r="J18" i="1" l="1"/>
  <c r="J19" i="1" s="1"/>
  <c r="J21" i="1" l="1"/>
  <c r="J23" i="1" l="1"/>
  <c r="J25" i="1" l="1"/>
  <c r="J27" i="1" l="1"/>
  <c r="J29" i="1" l="1"/>
  <c r="J31" i="1" l="1"/>
  <c r="J33" i="1" l="1"/>
  <c r="J34" i="1" s="1"/>
  <c r="J35" i="1" s="1"/>
  <c r="J36" i="1" s="1"/>
  <c r="J37" i="1" s="1"/>
  <c r="J38" i="1" s="1"/>
  <c r="J40" i="1" s="1"/>
  <c r="J41" i="1" s="1"/>
  <c r="J43" i="1" s="1"/>
  <c r="J44" i="1" s="1"/>
  <c r="J45" i="1" s="1"/>
  <c r="J47" i="1" s="1"/>
  <c r="J48" i="1" s="1"/>
  <c r="J49" i="1" s="1"/>
  <c r="J51" i="1" s="1"/>
  <c r="J52" i="1" s="1"/>
  <c r="J53" i="1" s="1"/>
  <c r="J54" i="1" s="1"/>
  <c r="J55" i="1" s="1"/>
  <c r="J56" i="1" s="1"/>
  <c r="J58" i="1" s="1"/>
  <c r="J60" i="1" s="1"/>
  <c r="J61" i="1" s="1"/>
  <c r="J62" i="1" s="1"/>
  <c r="J63" i="1" s="1"/>
  <c r="J64" i="1" s="1"/>
  <c r="J65" i="1" s="1"/>
  <c r="J66" i="1" s="1"/>
  <c r="J67" i="1" s="1"/>
  <c r="J68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5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4" i="1" s="1"/>
  <c r="J105" i="1" s="1"/>
  <c r="J106" i="1" s="1"/>
  <c r="J107" i="1" s="1"/>
  <c r="J108" i="1" s="1"/>
  <c r="J109" i="1" s="1"/>
  <c r="J111" i="1" s="1"/>
  <c r="J112" i="1" s="1"/>
  <c r="J114" i="1" s="1"/>
  <c r="J116" i="1" s="1"/>
  <c r="J117" i="1" s="1"/>
  <c r="J119" i="1" s="1"/>
  <c r="J121" i="1" s="1"/>
</calcChain>
</file>

<file path=xl/sharedStrings.xml><?xml version="1.0" encoding="utf-8"?>
<sst xmlns="http://schemas.openxmlformats.org/spreadsheetml/2006/main" count="386" uniqueCount="147">
  <si>
    <t>INV2502221</t>
  </si>
  <si>
    <t>Greentek Elektrikal Indonesia</t>
  </si>
  <si>
    <t>P-BB-GRE-JKT</t>
  </si>
  <si>
    <t>TC 4 @ 50</t>
  </si>
  <si>
    <t>INV2502508</t>
  </si>
  <si>
    <t>Tee Dus ADV @ 400</t>
  </si>
  <si>
    <t>Imbodus ADV @ 420</t>
  </si>
  <si>
    <t>INV2502025</t>
  </si>
  <si>
    <t>Leon Terang Abadi ( Fransisca D K ) Yogyakarta</t>
  </si>
  <si>
    <t>P-BS-LTA-YOG</t>
  </si>
  <si>
    <t>SCG Conduit 20 mm</t>
  </si>
  <si>
    <t>INV2502216</t>
  </si>
  <si>
    <t>Elbow 45o AW 1 SCG @ 70</t>
  </si>
  <si>
    <t>Cap DV 6 SCG @ 10</t>
  </si>
  <si>
    <t>INV2502133</t>
  </si>
  <si>
    <t>Tee DV 4 Jaya @ 26</t>
  </si>
  <si>
    <t>Tee DV 3 Jaya @ 60</t>
  </si>
  <si>
    <t>Socket DV 4 x 3 Jaya @ 60</t>
  </si>
  <si>
    <t>Socket DV 4 Jaya @ 76</t>
  </si>
  <si>
    <t>Knee DV 4 Jaya @ 40</t>
  </si>
  <si>
    <t>Knee DV 3 Jaya @ 80</t>
  </si>
  <si>
    <t>INV2502039</t>
  </si>
  <si>
    <t>Talang Kotak Abu Capitol</t>
  </si>
  <si>
    <t>Tee DV 1 1/2 Jaya @ 180</t>
  </si>
  <si>
    <t>Corong Talang Jaya @ 30</t>
  </si>
  <si>
    <t>Socket DV 3 x 2 Jaya @ 160</t>
  </si>
  <si>
    <t>Socket DV 2 1/2 x 2 Jaya @ 225</t>
  </si>
  <si>
    <t>Knee DV 8 Jaya @ 5</t>
  </si>
  <si>
    <t>Knee DV 4 x 45o Jaya @ 50</t>
  </si>
  <si>
    <t>Talang Kotak Putih Ellon</t>
  </si>
  <si>
    <t>SDL w/ Metal Insert AW 1/2 SCG @ 100</t>
  </si>
  <si>
    <t>KDL w/ Metal Insert AW 1/2 SCG @ 80</t>
  </si>
  <si>
    <t>Elbow 45o AW 3/4 SCG @ 150</t>
  </si>
  <si>
    <t>INV2502038</t>
  </si>
  <si>
    <t>CV. Bina Cipta Warna</t>
  </si>
  <si>
    <t>P-BB-BIN-BAN</t>
  </si>
  <si>
    <t>Corong Talang SBG @ 60</t>
  </si>
  <si>
    <t>INV2502437</t>
  </si>
  <si>
    <t>Tutup Talang SBG @ 200</t>
  </si>
  <si>
    <t>Saddle Clip AW 4 SCG @ 25</t>
  </si>
  <si>
    <t>Saddle Clip AW 3 SCG @ 40</t>
  </si>
  <si>
    <t>Saddle Clip AW 2 SCG @ 100</t>
  </si>
  <si>
    <t>Saddle Clip AW 1 SCG @ 200</t>
  </si>
  <si>
    <t>Saddle Clip AW 3/4 SCG @ 300</t>
  </si>
  <si>
    <t>Saddle Clip AW 1/2 SCG @ 400</t>
  </si>
  <si>
    <t>KDD w/ Metal Insert AW 1/2 SCG @ 100</t>
  </si>
  <si>
    <t>Drain Plug DV 1 SCG @ 70</t>
  </si>
  <si>
    <t>Cross TY DV 4 SCG @ 7</t>
  </si>
  <si>
    <t>Clean Out Plug DV 4 SCG @ 8</t>
  </si>
  <si>
    <t>Clean Out Plug DV 2 SCG @ 35</t>
  </si>
  <si>
    <t>Cap DV 8 SCG @ 2</t>
  </si>
  <si>
    <t>INV2502198</t>
  </si>
  <si>
    <t>TC 6 @ 20</t>
  </si>
  <si>
    <t>TC 5 @ 40</t>
  </si>
  <si>
    <t>TC 3 @ 60</t>
  </si>
  <si>
    <t>TC 2 @ 70</t>
  </si>
  <si>
    <t>CAB Duct Wiring 1.7 25 x 40 @10</t>
  </si>
  <si>
    <t>CAB Duct Wiring 1.7 25 x 25 @20</t>
  </si>
  <si>
    <t>CAB Duct Wiring 1.7 16 x 25 @25</t>
  </si>
  <si>
    <t>CAB Duct Wiring 1.7 16 x 16 @40</t>
  </si>
  <si>
    <t>INV2502197</t>
  </si>
  <si>
    <t>CV. Tedja ( Tedja ) Solo</t>
  </si>
  <si>
    <t>P-HS-CV-TED-SOL</t>
  </si>
  <si>
    <t>Elbow AW 1/2 SCG @ 180</t>
  </si>
  <si>
    <t>INV2502077</t>
  </si>
  <si>
    <t>Jelamprang 3 ( Maria Okta Yastia ) Purworejo</t>
  </si>
  <si>
    <t>P-RM-JL3-PUR</t>
  </si>
  <si>
    <t>Clean Out TS 3 Jaya (pcs)</t>
  </si>
  <si>
    <t>Gantungan Talang Oval 6 Cross @ 40</t>
  </si>
  <si>
    <t>Talang Oval Abu 6 HPP</t>
  </si>
  <si>
    <t>Tee AW 1 SCG @ 40</t>
  </si>
  <si>
    <t>Socket AW 3/4 x 1/2 SCG @ 180</t>
  </si>
  <si>
    <t>Elbow DV 1 1/2 SCG @ 50</t>
  </si>
  <si>
    <t>INV2502286</t>
  </si>
  <si>
    <t>Jelamprang ( CV. Wis Pinesti Mukti ) Purworejo</t>
  </si>
  <si>
    <t>P-RM-JEL-PUR</t>
  </si>
  <si>
    <t>Clean Out TS 3 Jaya @ 60</t>
  </si>
  <si>
    <t>Mizu D 3</t>
  </si>
  <si>
    <t>Mizu AW 1/2</t>
  </si>
  <si>
    <t>INV2502446</t>
  </si>
  <si>
    <t>Artomoro Purworejo</t>
  </si>
  <si>
    <t>P-RM-ART-PUR</t>
  </si>
  <si>
    <t>Icon D 4</t>
  </si>
  <si>
    <t>Icon D 3</t>
  </si>
  <si>
    <t>Icon AW 1/2</t>
  </si>
  <si>
    <t>INV2502126</t>
  </si>
  <si>
    <t>Bangunan Bahagia ( Kasidi ) Magelang</t>
  </si>
  <si>
    <t>P-BS-BAN-MAG</t>
  </si>
  <si>
    <t>Icon Putih C 5/8</t>
  </si>
  <si>
    <t>INV2502425</t>
  </si>
  <si>
    <t>Tee Cabang 4 AW 3/4 SCG @ 50</t>
  </si>
  <si>
    <t>Tee Cabang 3 AW 3/4 SCG @ 70</t>
  </si>
  <si>
    <t>Elbow AW 1 x 3/4 SCG @ 80</t>
  </si>
  <si>
    <t>Elbow AW 1 x 1/2 SCG @ 80</t>
  </si>
  <si>
    <t>Elbow AW 3/4 x 1/2 SCG @ 150</t>
  </si>
  <si>
    <t>INV2502180</t>
  </si>
  <si>
    <t>CV. Tirta Agung</t>
  </si>
  <si>
    <t>P-WY-TIR-SEM</t>
  </si>
  <si>
    <t>INV2502240</t>
  </si>
  <si>
    <t>Soetrisno / Super Phone Ungaran</t>
  </si>
  <si>
    <t>P-WY-SOE-UNG</t>
  </si>
  <si>
    <t>INV2502395</t>
  </si>
  <si>
    <t>INV2502355</t>
  </si>
  <si>
    <t>CV. Setia Jaya Sukses Sejati</t>
  </si>
  <si>
    <t>P-WY-SET-SEM</t>
  </si>
  <si>
    <t>INV2502226</t>
  </si>
  <si>
    <t>CV. Kasih Karunia Sejahtera Semarang</t>
  </si>
  <si>
    <t>P-WY-KAS-SEM</t>
  </si>
  <si>
    <t>Saddle Clip AW 1 1/2 SCG @ 200</t>
  </si>
  <si>
    <t>INV2502061</t>
  </si>
  <si>
    <t>Graha Padma Semarang</t>
  </si>
  <si>
    <t>P-WY-GR-SEM</t>
  </si>
  <si>
    <t>INV2502410</t>
  </si>
  <si>
    <t>PT. Cipta Perkasa Usaha Tama</t>
  </si>
  <si>
    <t>P-RG-CIP-SEM</t>
  </si>
  <si>
    <t>INV2502234</t>
  </si>
  <si>
    <t>P-BB-CIP-SEM</t>
  </si>
  <si>
    <t>Knee DV 4 ADV @ 40</t>
  </si>
  <si>
    <t>INV2502428</t>
  </si>
  <si>
    <t>INV2502387</t>
  </si>
  <si>
    <t>Icon AW 3/4</t>
  </si>
  <si>
    <t>Tee AW 1/2 SCG @ 120</t>
  </si>
  <si>
    <t>SDL AW 1 1/2 SCG @ 40</t>
  </si>
  <si>
    <t>Elbow DV 3 SCG @ 10</t>
  </si>
  <si>
    <t>Elbow DV 2 SCG @ 30</t>
  </si>
  <si>
    <t>Knee DV 3 ADV @ 90</t>
  </si>
  <si>
    <t>INV2502383</t>
  </si>
  <si>
    <t>CV. Andarasurya Pratama Boja</t>
  </si>
  <si>
    <t>P-WY-AND-BOJ</t>
  </si>
  <si>
    <t>Ellon Putih C 5/8 2m</t>
  </si>
  <si>
    <t>INV2502237</t>
  </si>
  <si>
    <t>Cinta Listrik (CV. Surya Kencana Electric) Bergas</t>
  </si>
  <si>
    <t>P-WY-CIN-BER</t>
  </si>
  <si>
    <t>Qty</t>
  </si>
  <si>
    <t>Nama Barang</t>
  </si>
  <si>
    <t>Tgl. Faktur</t>
  </si>
  <si>
    <t>No. Faktur</t>
  </si>
  <si>
    <t>Nama Pelanggan</t>
  </si>
  <si>
    <t>No. Pelanggan</t>
  </si>
  <si>
    <t>Selang Beta Superflex 3/4 Inch @ 50m (Biru)</t>
  </si>
  <si>
    <t>Selang Beta Dof 3/4 Inch @ 50m (Biru)</t>
  </si>
  <si>
    <t>Ball Tap Lite 1/2 Inch Rambo @ 10</t>
  </si>
  <si>
    <t>Ball Valve 1/2 Inch Sanwa @ 10</t>
  </si>
  <si>
    <t>Total DPP</t>
  </si>
  <si>
    <t>Harga DPP</t>
  </si>
  <si>
    <t>PPN</t>
  </si>
  <si>
    <t>Baris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</si>
</sst>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dd\ mmm\ yyyy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165" fontId="0" fillId="0" borderId="0" xfId="1" applyNumberFormat="1" applyFont="1"/>
    <xf numFmtId="165" fontId="2" fillId="2" borderId="1" xfId="1" applyNumberFormat="1" applyFont="1" applyFill="1" applyBorder="1"/>
    <xf numFmtId="0" fontId="2" fillId="2" borderId="1" xfId="0" applyFont="1" applyFill="1" applyBorder="1"/>
    <xf numFmtId="165" fontId="2" fillId="0" borderId="1" xfId="1" applyNumberFormat="1" applyFont="1" applyBorder="1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0" fillId="3" borderId="0" xfId="0" applyFill="1"/>
    <xf numFmtId="0" fontId="2" fillId="0" borderId="3" xfId="0" applyFont="1" applyBorder="1"/>
    <xf numFmtId="0" fontId="0" fillId="0" borderId="3" xfId="0" applyBorder="1"/>
    <xf numFmtId="166" fontId="0" fillId="0" borderId="3" xfId="0" applyNumberFormat="1" applyBorder="1"/>
    <xf numFmtId="165" fontId="0" fillId="0" borderId="3" xfId="1" applyNumberFormat="1" applyFont="1" applyBorder="1"/>
    <xf numFmtId="0" fontId="2" fillId="0" borderId="4" xfId="0" applyFont="1" applyBorder="1"/>
    <xf numFmtId="0" fontId="0" fillId="0" borderId="4" xfId="0" applyBorder="1"/>
    <xf numFmtId="166" fontId="0" fillId="0" borderId="4" xfId="0" applyNumberFormat="1" applyBorder="1"/>
    <xf numFmtId="165" fontId="0" fillId="0" borderId="4" xfId="1" applyNumberFormat="1" applyFont="1" applyBorder="1"/>
    <xf numFmtId="0" fontId="2" fillId="0" borderId="2" xfId="0" applyFont="1" applyBorder="1"/>
    <xf numFmtId="0" fontId="0" fillId="0" borderId="2" xfId="0" applyBorder="1"/>
    <xf numFmtId="166" fontId="0" fillId="0" borderId="2" xfId="0" applyNumberFormat="1" applyBorder="1"/>
    <xf numFmtId="165" fontId="0" fillId="0" borderId="2" xfId="1" applyNumberFormat="1" applyFont="1" applyBorder="1"/>
    <xf numFmtId="43" fontId="0" fillId="0" borderId="3" xfId="0" applyNumberFormat="1" applyBorder="1"/>
    <xf numFmtId="43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Bagong%20Berjaya%20N\Tax\Laporan%20Bulanan\B.%20Februari%202025\Perhitungan%20Pajak%20Februari%202025.xlsx" TargetMode="External"/><Relationship Id="rId1" Type="http://schemas.openxmlformats.org/officeDocument/2006/relationships/externalLinkPath" Target="file:///E:\Bagong%20Berjaya%20N\Tax\Laporan%20Bulanan\B.%20Februari%202025\Perhitungan%20Pajak%20Februari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 CN"/>
      <sheetName val="PPN SMG"/>
      <sheetName val="PPN SBY"/>
      <sheetName val="PPN SMD"/>
      <sheetName val="TOTAL PPN"/>
      <sheetName val="CEK NOTA"/>
      <sheetName val="EXCLUDE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4780D-B0B2-49B0-A7EE-AA90CB23ADA8}">
  <dimension ref="A1:J1466"/>
  <sheetViews>
    <sheetView tabSelected="1" workbookViewId="0">
      <pane ySplit="1" topLeftCell="A2" activePane="bottomLeft" state="frozen"/>
      <selection activeCell="E11" sqref="E11"/>
      <selection pane="bottomLeft" activeCell="E8" sqref="E8"/>
    </sheetView>
  </sheetViews>
  <sheetFormatPr defaultColWidth="8.85546875" defaultRowHeight="15" x14ac:dyDescent="0.25"/>
  <cols>
    <col min="1" max="1" width="17.5703125" bestFit="1" customWidth="1"/>
    <col min="2" max="2" width="43.85546875" bestFit="1" customWidth="1"/>
    <col min="3" max="3" width="22.42578125" bestFit="1" customWidth="1"/>
    <col min="4" max="4" width="11" bestFit="1" customWidth="1"/>
    <col min="5" max="5" width="51.85546875" bestFit="1" customWidth="1"/>
    <col min="6" max="6" width="14.42578125" customWidth="1"/>
    <col min="7" max="7" width="7" style="1" bestFit="1" customWidth="1"/>
    <col min="8" max="8" width="12.5703125" style="1" bestFit="1" customWidth="1"/>
    <col min="9" max="9" width="13.28515625" bestFit="1" customWidth="1"/>
    <col min="10" max="10" width="8.85546875" style="10"/>
  </cols>
  <sheetData>
    <row r="1" spans="1:10" x14ac:dyDescent="0.25">
      <c r="A1" s="3" t="s">
        <v>138</v>
      </c>
      <c r="B1" s="3" t="s">
        <v>137</v>
      </c>
      <c r="C1" s="3" t="s">
        <v>136</v>
      </c>
      <c r="D1" s="3" t="s">
        <v>135</v>
      </c>
      <c r="E1" s="3" t="s">
        <v>134</v>
      </c>
      <c r="F1" s="3" t="s">
        <v>144</v>
      </c>
      <c r="G1" s="2" t="s">
        <v>133</v>
      </c>
      <c r="H1" s="2" t="s">
        <v>143</v>
      </c>
      <c r="I1" s="3" t="s">
        <v>145</v>
      </c>
      <c r="J1" s="3" t="s">
        <v>146</v>
      </c>
    </row>
    <row r="2" spans="1:10" x14ac:dyDescent="0.25">
      <c r="A2" s="9" t="s">
        <v>132</v>
      </c>
      <c r="B2" s="10" t="s">
        <v>131</v>
      </c>
      <c r="C2" s="9" t="s">
        <v>130</v>
      </c>
      <c r="D2" s="11">
        <v>45703</v>
      </c>
      <c r="E2" s="10" t="s">
        <v>129</v>
      </c>
      <c r="F2" s="10">
        <f>H2/G2</f>
        <v>2030.6249499999999</v>
      </c>
      <c r="G2" s="12">
        <v>5000</v>
      </c>
      <c r="H2" s="12">
        <v>10153124.75</v>
      </c>
      <c r="I2" s="21">
        <f>H2*0.11</f>
        <v>1116843.7224999999</v>
      </c>
      <c r="J2" s="10">
        <f>IF(COUNTIFS(A$2:A2, A2, B$2:B2, B2, D$2:D2, D2, C$2:C2,C2 )=1, MAX(J$1:J1)+1, J1)</f>
        <v>1</v>
      </c>
    </row>
    <row r="3" spans="1:10" x14ac:dyDescent="0.25">
      <c r="A3" s="5"/>
      <c r="B3" s="6"/>
      <c r="C3" s="5"/>
      <c r="D3" s="5"/>
      <c r="E3" s="5"/>
      <c r="F3" s="10"/>
      <c r="G3" s="4"/>
      <c r="H3" s="4"/>
      <c r="I3" s="21"/>
    </row>
    <row r="4" spans="1:10" x14ac:dyDescent="0.25">
      <c r="A4" s="13" t="s">
        <v>128</v>
      </c>
      <c r="B4" s="14" t="s">
        <v>127</v>
      </c>
      <c r="C4" s="13" t="s">
        <v>126</v>
      </c>
      <c r="D4" s="15">
        <v>45709</v>
      </c>
      <c r="E4" s="14" t="s">
        <v>125</v>
      </c>
      <c r="F4" s="10">
        <f t="shared" ref="F4:F66" si="0">H4/G4</f>
        <v>322358.10810810002</v>
      </c>
      <c r="G4" s="16">
        <v>10</v>
      </c>
      <c r="H4" s="16">
        <v>3223581.0810810002</v>
      </c>
      <c r="I4" s="21">
        <f t="shared" ref="I4:I66" si="1">H4*0.11</f>
        <v>354593.91891891003</v>
      </c>
      <c r="J4" s="10">
        <f>IF(COUNTIFS(A$2:A4, A4, B$2:B4, B4, D$2:D4, D4, C$2:C4,C4 )=1, MAX(J$1:J3)+1, J3)</f>
        <v>2</v>
      </c>
    </row>
    <row r="5" spans="1:10" x14ac:dyDescent="0.25">
      <c r="A5" s="5" t="s">
        <v>128</v>
      </c>
      <c r="B5" s="6" t="s">
        <v>127</v>
      </c>
      <c r="C5" s="5" t="s">
        <v>126</v>
      </c>
      <c r="D5" s="6"/>
      <c r="E5" s="6" t="s">
        <v>117</v>
      </c>
      <c r="F5" s="10">
        <f t="shared" si="0"/>
        <v>258810.81081066665</v>
      </c>
      <c r="G5" s="7">
        <v>3</v>
      </c>
      <c r="H5" s="7">
        <v>776432.43243199994</v>
      </c>
      <c r="I5" s="21">
        <f t="shared" si="1"/>
        <v>85407.567567519989</v>
      </c>
      <c r="J5" s="10">
        <f>IF(COUNTIFS(A$2:A5, A5, B$2:B5, B5, D$2:D5, D5, C$2:C5,C5 )=1, MAX(J$1:J4)+1, J4)</f>
        <v>2</v>
      </c>
    </row>
    <row r="6" spans="1:10" x14ac:dyDescent="0.25">
      <c r="A6" s="5" t="s">
        <v>128</v>
      </c>
      <c r="B6" s="6" t="s">
        <v>127</v>
      </c>
      <c r="C6" s="5" t="s">
        <v>126</v>
      </c>
      <c r="D6" s="6"/>
      <c r="E6" s="6" t="s">
        <v>63</v>
      </c>
      <c r="F6" s="10">
        <f t="shared" si="0"/>
        <v>262926.36486500001</v>
      </c>
      <c r="G6" s="7">
        <v>2</v>
      </c>
      <c r="H6" s="7">
        <v>525852.72973000002</v>
      </c>
      <c r="I6" s="21">
        <f t="shared" si="1"/>
        <v>57843.800270300002</v>
      </c>
      <c r="J6" s="10">
        <f>IF(COUNTIFS(A$2:A6, A6, B$2:B6, B6, D$2:D6, D6, C$2:C6,C6 )=1, MAX(J$1:J5)+1, J5)</f>
        <v>2</v>
      </c>
    </row>
    <row r="7" spans="1:10" x14ac:dyDescent="0.25">
      <c r="A7" s="5" t="s">
        <v>128</v>
      </c>
      <c r="B7" s="6" t="s">
        <v>127</v>
      </c>
      <c r="C7" s="5" t="s">
        <v>126</v>
      </c>
      <c r="D7" s="6"/>
      <c r="E7" s="6" t="s">
        <v>124</v>
      </c>
      <c r="F7" s="10">
        <f t="shared" si="0"/>
        <v>120031.601351</v>
      </c>
      <c r="G7" s="7">
        <v>1</v>
      </c>
      <c r="H7" s="7">
        <v>120031.601351</v>
      </c>
      <c r="I7" s="21">
        <f t="shared" si="1"/>
        <v>13203.476148610001</v>
      </c>
      <c r="J7" s="10">
        <f>IF(COUNTIFS(A$2:A7, A7, B$2:B7, B7, D$2:D7, D7, C$2:C7,C7 )=1, MAX(J$1:J6)+1, J6)</f>
        <v>2</v>
      </c>
    </row>
    <row r="8" spans="1:10" x14ac:dyDescent="0.25">
      <c r="A8" s="5" t="s">
        <v>128</v>
      </c>
      <c r="B8" s="6" t="s">
        <v>127</v>
      </c>
      <c r="C8" s="5" t="s">
        <v>126</v>
      </c>
      <c r="D8" s="6"/>
      <c r="E8" s="6" t="s">
        <v>123</v>
      </c>
      <c r="F8" s="10">
        <f t="shared" si="0"/>
        <v>93357.912161999993</v>
      </c>
      <c r="G8" s="7">
        <v>1</v>
      </c>
      <c r="H8" s="7">
        <v>93357.912161999993</v>
      </c>
      <c r="I8" s="21">
        <f t="shared" si="1"/>
        <v>10269.370337819999</v>
      </c>
      <c r="J8" s="10">
        <f>IF(COUNTIFS(A$2:A8, A8, B$2:B8, B8, D$2:D8, D8, C$2:C8,C8 )=1, MAX(J$1:J7)+1, J7)</f>
        <v>2</v>
      </c>
    </row>
    <row r="9" spans="1:10" x14ac:dyDescent="0.25">
      <c r="A9" s="5" t="s">
        <v>128</v>
      </c>
      <c r="B9" s="6" t="s">
        <v>127</v>
      </c>
      <c r="C9" s="5" t="s">
        <v>126</v>
      </c>
      <c r="D9" s="6"/>
      <c r="E9" s="6" t="s">
        <v>122</v>
      </c>
      <c r="F9" s="10">
        <f t="shared" si="0"/>
        <v>195607.05405400001</v>
      </c>
      <c r="G9" s="7">
        <v>1</v>
      </c>
      <c r="H9" s="7">
        <v>195607.05405400001</v>
      </c>
      <c r="I9" s="21">
        <f t="shared" si="1"/>
        <v>21516.77594594</v>
      </c>
      <c r="J9" s="10">
        <f>IF(COUNTIFS(A$2:A9, A9, B$2:B9, B9, D$2:D9, D9, C$2:C9,C9 )=1, MAX(J$1:J8)+1, J8)</f>
        <v>2</v>
      </c>
    </row>
    <row r="10" spans="1:10" x14ac:dyDescent="0.25">
      <c r="A10" s="5" t="s">
        <v>128</v>
      </c>
      <c r="B10" s="6" t="s">
        <v>127</v>
      </c>
      <c r="C10" s="5" t="s">
        <v>126</v>
      </c>
      <c r="D10" s="6"/>
      <c r="E10" s="6" t="s">
        <v>121</v>
      </c>
      <c r="F10" s="10">
        <f t="shared" si="0"/>
        <v>221010.56756749999</v>
      </c>
      <c r="G10" s="7">
        <v>2</v>
      </c>
      <c r="H10" s="7">
        <v>442021.13513499999</v>
      </c>
      <c r="I10" s="21">
        <f t="shared" si="1"/>
        <v>48622.324864850001</v>
      </c>
      <c r="J10" s="10">
        <f>IF(COUNTIFS(A$2:A10, A10, B$2:B10, B10, D$2:D10, D10, C$2:C10,C10 )=1, MAX(J$1:J9)+1, J9)</f>
        <v>2</v>
      </c>
    </row>
    <row r="11" spans="1:10" x14ac:dyDescent="0.25">
      <c r="A11" s="9" t="s">
        <v>128</v>
      </c>
      <c r="B11" s="10" t="s">
        <v>127</v>
      </c>
      <c r="C11" s="9" t="s">
        <v>126</v>
      </c>
      <c r="D11" s="10"/>
      <c r="E11" s="10" t="s">
        <v>120</v>
      </c>
      <c r="F11" s="10">
        <f t="shared" si="0"/>
        <v>12329.988468108</v>
      </c>
      <c r="G11" s="12">
        <v>500</v>
      </c>
      <c r="H11" s="12">
        <v>6164994.2340540001</v>
      </c>
      <c r="I11" s="21">
        <f t="shared" si="1"/>
        <v>678149.36574594001</v>
      </c>
      <c r="J11" s="10">
        <f>IF(COUNTIFS(A$2:A11, A11, B$2:B11, B11, D$2:D11, D11, C$2:C11,C11 )=1, MAX(J$1:J10)+1, J10)</f>
        <v>2</v>
      </c>
    </row>
    <row r="12" spans="1:10" x14ac:dyDescent="0.25">
      <c r="A12" s="5"/>
      <c r="B12" s="6"/>
      <c r="C12" s="5"/>
      <c r="D12" s="5"/>
      <c r="E12" s="5"/>
      <c r="F12" s="10"/>
      <c r="G12" s="4"/>
      <c r="H12" s="4"/>
      <c r="I12" s="21"/>
    </row>
    <row r="13" spans="1:10" x14ac:dyDescent="0.25">
      <c r="A13" s="17" t="s">
        <v>128</v>
      </c>
      <c r="B13" s="18" t="s">
        <v>127</v>
      </c>
      <c r="C13" s="17" t="s">
        <v>119</v>
      </c>
      <c r="D13" s="19">
        <v>45709</v>
      </c>
      <c r="E13" s="18" t="s">
        <v>83</v>
      </c>
      <c r="F13" s="10">
        <f t="shared" si="0"/>
        <v>43982.298666666662</v>
      </c>
      <c r="G13" s="20">
        <v>300</v>
      </c>
      <c r="H13" s="20">
        <v>13194689.6</v>
      </c>
      <c r="I13" s="21">
        <f t="shared" si="1"/>
        <v>1451415.8559999999</v>
      </c>
      <c r="J13" s="10">
        <f>IF(COUNTIFS(A$2:A13, A13, B$2:B13, B13, D$2:D13, D13, C$2:C13,C13 )=1, MAX(J$1:J12)+1, J12)</f>
        <v>3</v>
      </c>
    </row>
    <row r="14" spans="1:10" x14ac:dyDescent="0.25">
      <c r="A14" s="5"/>
      <c r="B14" s="6"/>
      <c r="C14" s="5"/>
      <c r="D14" s="5"/>
      <c r="E14" s="5"/>
      <c r="F14" s="10"/>
      <c r="G14" s="4"/>
      <c r="H14" s="4"/>
      <c r="I14" s="21"/>
    </row>
    <row r="15" spans="1:10" x14ac:dyDescent="0.25">
      <c r="A15" s="13" t="s">
        <v>128</v>
      </c>
      <c r="B15" s="14" t="s">
        <v>127</v>
      </c>
      <c r="C15" s="13" t="s">
        <v>118</v>
      </c>
      <c r="D15" s="15">
        <v>45712</v>
      </c>
      <c r="E15" s="14" t="s">
        <v>117</v>
      </c>
      <c r="F15" s="10">
        <f t="shared" si="0"/>
        <v>258810.810811</v>
      </c>
      <c r="G15" s="16">
        <v>2</v>
      </c>
      <c r="H15" s="16">
        <v>517621.62162200001</v>
      </c>
      <c r="I15" s="21">
        <f t="shared" si="1"/>
        <v>56938.378378419999</v>
      </c>
      <c r="J15" s="10">
        <f>IF(COUNTIFS(A$2:A15, A15, B$2:B15, B15, D$2:D15, D15, C$2:C15,C15 )=1, MAX(J$1:J14)+1, J14)</f>
        <v>4</v>
      </c>
    </row>
    <row r="16" spans="1:10" x14ac:dyDescent="0.25">
      <c r="A16" s="9" t="s">
        <v>128</v>
      </c>
      <c r="B16" s="10" t="s">
        <v>127</v>
      </c>
      <c r="C16" s="9" t="s">
        <v>118</v>
      </c>
      <c r="D16" s="10"/>
      <c r="E16" s="10" t="s">
        <v>29</v>
      </c>
      <c r="F16" s="10">
        <f t="shared" si="0"/>
        <v>52686.483783780001</v>
      </c>
      <c r="G16" s="12">
        <v>100</v>
      </c>
      <c r="H16" s="12">
        <v>5268648.3783780001</v>
      </c>
      <c r="I16" s="21">
        <f t="shared" si="1"/>
        <v>579551.32162158005</v>
      </c>
      <c r="J16" s="10">
        <f>IF(COUNTIFS(A$2:A16, A16, B$2:B16, B16, D$2:D16, D16, C$2:C16,C16 )=1, MAX(J$1:J15)+1, J15)</f>
        <v>4</v>
      </c>
    </row>
    <row r="17" spans="1:10" x14ac:dyDescent="0.25">
      <c r="A17" s="5"/>
      <c r="B17" s="6"/>
      <c r="C17" s="5"/>
      <c r="D17" s="5"/>
      <c r="E17" s="5"/>
      <c r="F17" s="10"/>
      <c r="G17" s="4"/>
      <c r="H17" s="4"/>
      <c r="I17" s="21"/>
    </row>
    <row r="18" spans="1:10" x14ac:dyDescent="0.25">
      <c r="A18" s="13" t="s">
        <v>116</v>
      </c>
      <c r="B18" s="14" t="s">
        <v>113</v>
      </c>
      <c r="C18" s="13" t="s">
        <v>115</v>
      </c>
      <c r="D18" s="15">
        <v>45702</v>
      </c>
      <c r="E18" s="14" t="s">
        <v>19</v>
      </c>
      <c r="F18" s="10">
        <f t="shared" si="0"/>
        <v>417297.1216215</v>
      </c>
      <c r="G18" s="16">
        <v>2</v>
      </c>
      <c r="H18" s="16">
        <v>834594.243243</v>
      </c>
      <c r="I18" s="21">
        <f t="shared" si="1"/>
        <v>91805.36675673</v>
      </c>
      <c r="J18" s="10">
        <f>IF(COUNTIFS(A$2:A18, A18, B$2:B18, B18, D$2:D18, D18, C$2:C18,C18 )=1, MAX(J$1:J17)+1, J17)</f>
        <v>5</v>
      </c>
    </row>
    <row r="19" spans="1:10" x14ac:dyDescent="0.25">
      <c r="A19" s="9" t="s">
        <v>116</v>
      </c>
      <c r="B19" s="10" t="s">
        <v>113</v>
      </c>
      <c r="C19" s="9" t="s">
        <v>115</v>
      </c>
      <c r="D19" s="10"/>
      <c r="E19" s="10" t="s">
        <v>15</v>
      </c>
      <c r="F19" s="10">
        <f t="shared" si="0"/>
        <v>345378.3783785</v>
      </c>
      <c r="G19" s="12">
        <v>2</v>
      </c>
      <c r="H19" s="12">
        <v>690756.756757</v>
      </c>
      <c r="I19" s="21">
        <f t="shared" si="1"/>
        <v>75983.243243270001</v>
      </c>
      <c r="J19" s="10">
        <f>IF(COUNTIFS(A$2:A19, A19, B$2:B19, B19, D$2:D19, D19, C$2:C19,C19 )=1, MAX(J$1:J18)+1, J18)</f>
        <v>5</v>
      </c>
    </row>
    <row r="20" spans="1:10" x14ac:dyDescent="0.25">
      <c r="A20" s="5"/>
      <c r="B20" s="6"/>
      <c r="C20" s="5"/>
      <c r="D20" s="5"/>
      <c r="E20" s="5"/>
      <c r="F20" s="10"/>
      <c r="G20" s="4"/>
      <c r="H20" s="4"/>
      <c r="I20" s="21"/>
    </row>
    <row r="21" spans="1:10" x14ac:dyDescent="0.25">
      <c r="A21" s="17" t="s">
        <v>114</v>
      </c>
      <c r="B21" s="18" t="s">
        <v>113</v>
      </c>
      <c r="C21" s="17" t="s">
        <v>112</v>
      </c>
      <c r="D21" s="19">
        <v>45710</v>
      </c>
      <c r="E21" s="18" t="s">
        <v>20</v>
      </c>
      <c r="F21" s="10">
        <f t="shared" si="0"/>
        <v>437838</v>
      </c>
      <c r="G21" s="20">
        <v>3</v>
      </c>
      <c r="H21" s="20">
        <v>1313514</v>
      </c>
      <c r="I21" s="21">
        <f t="shared" si="1"/>
        <v>144486.54</v>
      </c>
      <c r="J21" s="10">
        <f>IF(COUNTIFS(A$2:A21, A21, B$2:B21, B21, D$2:D21, D21, C$2:C21,C21 )=1, MAX(J$1:J20)+1, J20)</f>
        <v>6</v>
      </c>
    </row>
    <row r="22" spans="1:10" x14ac:dyDescent="0.25">
      <c r="A22" s="5"/>
      <c r="B22" s="6"/>
      <c r="C22" s="5"/>
      <c r="D22" s="5"/>
      <c r="E22" s="5"/>
      <c r="F22" s="10"/>
      <c r="G22" s="4"/>
      <c r="H22" s="4"/>
      <c r="I22" s="21"/>
    </row>
    <row r="23" spans="1:10" x14ac:dyDescent="0.25">
      <c r="A23" s="17" t="s">
        <v>111</v>
      </c>
      <c r="B23" s="18" t="s">
        <v>110</v>
      </c>
      <c r="C23" s="17" t="s">
        <v>109</v>
      </c>
      <c r="D23" s="19">
        <v>45692</v>
      </c>
      <c r="E23" s="18" t="s">
        <v>108</v>
      </c>
      <c r="F23" s="10">
        <f t="shared" si="0"/>
        <v>405932.33333333331</v>
      </c>
      <c r="G23" s="20">
        <v>3</v>
      </c>
      <c r="H23" s="20">
        <v>1217797</v>
      </c>
      <c r="I23" s="21">
        <f t="shared" si="1"/>
        <v>133957.67000000001</v>
      </c>
      <c r="J23" s="10">
        <f>IF(COUNTIFS(A$2:A23, A23, B$2:B23, B23, D$2:D23, D23, C$2:C23,C23 )=1, MAX(J$1:J22)+1, J22)</f>
        <v>7</v>
      </c>
    </row>
    <row r="24" spans="1:10" x14ac:dyDescent="0.25">
      <c r="A24" s="5"/>
      <c r="B24" s="6"/>
      <c r="C24" s="5"/>
      <c r="D24" s="5"/>
      <c r="E24" s="5"/>
      <c r="F24" s="10"/>
      <c r="G24" s="4"/>
      <c r="H24" s="4"/>
      <c r="I24" s="21"/>
    </row>
    <row r="25" spans="1:10" x14ac:dyDescent="0.25">
      <c r="A25" s="17" t="s">
        <v>107</v>
      </c>
      <c r="B25" s="18" t="s">
        <v>106</v>
      </c>
      <c r="C25" s="17" t="s">
        <v>105</v>
      </c>
      <c r="D25" s="19">
        <v>45702</v>
      </c>
      <c r="E25" s="18" t="s">
        <v>59</v>
      </c>
      <c r="F25" s="10">
        <f t="shared" si="0"/>
        <v>143027</v>
      </c>
      <c r="G25" s="20">
        <v>2</v>
      </c>
      <c r="H25" s="20">
        <v>286054</v>
      </c>
      <c r="I25" s="21">
        <f t="shared" si="1"/>
        <v>31465.94</v>
      </c>
      <c r="J25" s="10">
        <f>IF(COUNTIFS(A$2:A25, A25, B$2:B25, B25, D$2:D25, D25, C$2:C25,C25 )=1, MAX(J$1:J24)+1, J24)</f>
        <v>8</v>
      </c>
    </row>
    <row r="26" spans="1:10" x14ac:dyDescent="0.25">
      <c r="A26" s="5"/>
      <c r="B26" s="6"/>
      <c r="C26" s="5"/>
      <c r="D26" s="5"/>
      <c r="E26" s="5"/>
      <c r="F26" s="10"/>
      <c r="G26" s="4"/>
      <c r="H26" s="4"/>
      <c r="I26" s="21"/>
    </row>
    <row r="27" spans="1:10" x14ac:dyDescent="0.25">
      <c r="A27" s="17" t="s">
        <v>104</v>
      </c>
      <c r="B27" s="18" t="s">
        <v>103</v>
      </c>
      <c r="C27" s="17" t="s">
        <v>102</v>
      </c>
      <c r="D27" s="19">
        <v>45710</v>
      </c>
      <c r="E27" s="18" t="s">
        <v>139</v>
      </c>
      <c r="F27" s="10">
        <f t="shared" si="0"/>
        <v>382534.3775</v>
      </c>
      <c r="G27" s="20">
        <v>2</v>
      </c>
      <c r="H27" s="20">
        <v>765068.755</v>
      </c>
      <c r="I27" s="21">
        <f t="shared" si="1"/>
        <v>84157.563049999997</v>
      </c>
      <c r="J27" s="10">
        <f>IF(COUNTIFS(A$2:A27, A27, B$2:B27, B27, D$2:D27, D27, C$2:C27,C27 )=1, MAX(J$1:J26)+1, J26)</f>
        <v>9</v>
      </c>
    </row>
    <row r="28" spans="1:10" x14ac:dyDescent="0.25">
      <c r="A28" s="5"/>
      <c r="B28" s="6"/>
      <c r="C28" s="5"/>
      <c r="D28" s="5"/>
      <c r="E28" s="5"/>
      <c r="F28" s="10"/>
      <c r="G28" s="4"/>
      <c r="H28" s="4"/>
      <c r="I28" s="21"/>
    </row>
    <row r="29" spans="1:10" x14ac:dyDescent="0.25">
      <c r="A29" s="17" t="s">
        <v>104</v>
      </c>
      <c r="B29" s="18" t="s">
        <v>103</v>
      </c>
      <c r="C29" s="17" t="s">
        <v>101</v>
      </c>
      <c r="D29" s="19">
        <v>45710</v>
      </c>
      <c r="E29" s="18" t="s">
        <v>140</v>
      </c>
      <c r="F29" s="10">
        <f t="shared" si="0"/>
        <v>208337.111</v>
      </c>
      <c r="G29" s="20">
        <v>2</v>
      </c>
      <c r="H29" s="20">
        <v>416674.22200000001</v>
      </c>
      <c r="I29" s="21">
        <f t="shared" si="1"/>
        <v>45834.164420000001</v>
      </c>
      <c r="J29" s="10">
        <f>IF(COUNTIFS(A$2:A29, A29, B$2:B29, B29, D$2:D29, D29, C$2:C29,C29 )=1, MAX(J$1:J28)+1, J28)</f>
        <v>10</v>
      </c>
    </row>
    <row r="30" spans="1:10" x14ac:dyDescent="0.25">
      <c r="A30" s="5"/>
      <c r="B30" s="6"/>
      <c r="C30" s="5"/>
      <c r="D30" s="5"/>
      <c r="E30" s="5"/>
      <c r="F30" s="10"/>
      <c r="G30" s="4"/>
      <c r="H30" s="4"/>
      <c r="I30" s="21"/>
    </row>
    <row r="31" spans="1:10" x14ac:dyDescent="0.25">
      <c r="A31" s="17" t="s">
        <v>100</v>
      </c>
      <c r="B31" s="18" t="s">
        <v>99</v>
      </c>
      <c r="C31" s="17" t="s">
        <v>98</v>
      </c>
      <c r="D31" s="19">
        <v>45703</v>
      </c>
      <c r="E31" s="18" t="s">
        <v>141</v>
      </c>
      <c r="F31" s="10">
        <f t="shared" si="0"/>
        <v>243309.125</v>
      </c>
      <c r="G31" s="20">
        <v>2</v>
      </c>
      <c r="H31" s="20">
        <v>486618.25</v>
      </c>
      <c r="I31" s="21">
        <f t="shared" si="1"/>
        <v>53528.0075</v>
      </c>
      <c r="J31" s="10">
        <f>IF(COUNTIFS(A$2:A31, A31, B$2:B31, B31, D$2:D31, D31, C$2:C31,C31 )=1, MAX(J$1:J30)+1, J30)</f>
        <v>11</v>
      </c>
    </row>
    <row r="32" spans="1:10" x14ac:dyDescent="0.25">
      <c r="A32" s="5"/>
      <c r="B32" s="6"/>
      <c r="C32" s="5"/>
      <c r="D32" s="5"/>
      <c r="E32" s="5"/>
      <c r="F32" s="10"/>
      <c r="G32" s="4"/>
      <c r="H32" s="4"/>
      <c r="I32" s="21"/>
    </row>
    <row r="33" spans="1:10" x14ac:dyDescent="0.25">
      <c r="A33" s="13" t="s">
        <v>97</v>
      </c>
      <c r="B33" s="14" t="s">
        <v>96</v>
      </c>
      <c r="C33" s="13" t="s">
        <v>95</v>
      </c>
      <c r="D33" s="15">
        <v>45699</v>
      </c>
      <c r="E33" s="14" t="s">
        <v>94</v>
      </c>
      <c r="F33" s="10">
        <f t="shared" si="0"/>
        <v>485842.19594599999</v>
      </c>
      <c r="G33" s="16">
        <v>1</v>
      </c>
      <c r="H33" s="16">
        <v>485842.19594599999</v>
      </c>
      <c r="I33" s="21">
        <f t="shared" si="1"/>
        <v>53442.641554059999</v>
      </c>
      <c r="J33" s="10">
        <f>IF(COUNTIFS(A$2:A33, A33, B$2:B33, B33, D$2:D33, D33, C$2:C33,C33 )=1, MAX(J$1:J32)+1, J32)</f>
        <v>12</v>
      </c>
    </row>
    <row r="34" spans="1:10" x14ac:dyDescent="0.25">
      <c r="A34" s="5" t="s">
        <v>97</v>
      </c>
      <c r="B34" s="6" t="s">
        <v>96</v>
      </c>
      <c r="C34" s="5" t="s">
        <v>95</v>
      </c>
      <c r="D34" s="6"/>
      <c r="E34" s="6" t="s">
        <v>93</v>
      </c>
      <c r="F34" s="10">
        <f t="shared" si="0"/>
        <v>365810.59459499997</v>
      </c>
      <c r="G34" s="7">
        <v>1</v>
      </c>
      <c r="H34" s="7">
        <v>365810.59459499997</v>
      </c>
      <c r="I34" s="21">
        <f t="shared" si="1"/>
        <v>40239.165405449996</v>
      </c>
      <c r="J34" s="10">
        <f>IF(COUNTIFS(A$2:A34, A34, B$2:B34, B34, D$2:D34, D34, C$2:C34,C34 )=1, MAX(J$1:J33)+1, J33)</f>
        <v>12</v>
      </c>
    </row>
    <row r="35" spans="1:10" x14ac:dyDescent="0.25">
      <c r="A35" s="5" t="s">
        <v>97</v>
      </c>
      <c r="B35" s="6" t="s">
        <v>96</v>
      </c>
      <c r="C35" s="5" t="s">
        <v>95</v>
      </c>
      <c r="D35" s="6"/>
      <c r="E35" s="6" t="s">
        <v>92</v>
      </c>
      <c r="F35" s="10">
        <f t="shared" si="0"/>
        <v>375972</v>
      </c>
      <c r="G35" s="7">
        <v>1</v>
      </c>
      <c r="H35" s="7">
        <v>375972</v>
      </c>
      <c r="I35" s="21">
        <f t="shared" si="1"/>
        <v>41356.92</v>
      </c>
      <c r="J35" s="10">
        <f>IF(COUNTIFS(A$2:A35, A35, B$2:B35, B35, D$2:D35, D35, C$2:C35,C35 )=1, MAX(J$1:J34)+1, J34)</f>
        <v>12</v>
      </c>
    </row>
    <row r="36" spans="1:10" x14ac:dyDescent="0.25">
      <c r="A36" s="5" t="s">
        <v>97</v>
      </c>
      <c r="B36" s="6" t="s">
        <v>96</v>
      </c>
      <c r="C36" s="5" t="s">
        <v>95</v>
      </c>
      <c r="D36" s="6"/>
      <c r="E36" s="6" t="s">
        <v>91</v>
      </c>
      <c r="F36" s="10">
        <f t="shared" si="0"/>
        <v>253400.04729700001</v>
      </c>
      <c r="G36" s="7">
        <v>1</v>
      </c>
      <c r="H36" s="7">
        <v>253400.04729700001</v>
      </c>
      <c r="I36" s="21">
        <f t="shared" si="1"/>
        <v>27874.005202670003</v>
      </c>
      <c r="J36" s="10">
        <f>IF(COUNTIFS(A$2:A36, A36, B$2:B36, B36, D$2:D36, D36, C$2:C36,C36 )=1, MAX(J$1:J35)+1, J35)</f>
        <v>12</v>
      </c>
    </row>
    <row r="37" spans="1:10" x14ac:dyDescent="0.25">
      <c r="A37" s="5" t="s">
        <v>97</v>
      </c>
      <c r="B37" s="6" t="s">
        <v>96</v>
      </c>
      <c r="C37" s="5" t="s">
        <v>95</v>
      </c>
      <c r="D37" s="6"/>
      <c r="E37" s="6" t="s">
        <v>90</v>
      </c>
      <c r="F37" s="10">
        <f t="shared" si="0"/>
        <v>206403.54729700001</v>
      </c>
      <c r="G37" s="7">
        <v>1</v>
      </c>
      <c r="H37" s="7">
        <v>206403.54729700001</v>
      </c>
      <c r="I37" s="21">
        <f t="shared" si="1"/>
        <v>22704.390202670002</v>
      </c>
      <c r="J37" s="10">
        <f>IF(COUNTIFS(A$2:A37, A37, B$2:B37, B37, D$2:D37, D37, C$2:C37,C37 )=1, MAX(J$1:J36)+1, J36)</f>
        <v>12</v>
      </c>
    </row>
    <row r="38" spans="1:10" x14ac:dyDescent="0.25">
      <c r="A38" s="9" t="s">
        <v>97</v>
      </c>
      <c r="B38" s="10" t="s">
        <v>96</v>
      </c>
      <c r="C38" s="9" t="s">
        <v>95</v>
      </c>
      <c r="D38" s="10"/>
      <c r="E38" s="10" t="s">
        <v>29</v>
      </c>
      <c r="F38" s="10">
        <f t="shared" si="0"/>
        <v>52686.478059125002</v>
      </c>
      <c r="G38" s="12">
        <v>40</v>
      </c>
      <c r="H38" s="12">
        <v>2107459.1223650002</v>
      </c>
      <c r="I38" s="21">
        <f t="shared" si="1"/>
        <v>231820.50346015001</v>
      </c>
      <c r="J38" s="10">
        <f>IF(COUNTIFS(A$2:A38, A38, B$2:B38, B38, D$2:D38, D38, C$2:C38,C38 )=1, MAX(J$1:J37)+1, J37)</f>
        <v>12</v>
      </c>
    </row>
    <row r="39" spans="1:10" x14ac:dyDescent="0.25">
      <c r="A39" s="5"/>
      <c r="B39" s="6"/>
      <c r="C39" s="5"/>
      <c r="D39" s="5"/>
      <c r="E39" s="5"/>
      <c r="F39" s="10"/>
      <c r="G39" s="4"/>
      <c r="H39" s="4"/>
      <c r="I39" s="21"/>
    </row>
    <row r="40" spans="1:10" x14ac:dyDescent="0.25">
      <c r="A40" s="13" t="s">
        <v>97</v>
      </c>
      <c r="B40" s="14" t="s">
        <v>96</v>
      </c>
      <c r="C40" s="13" t="s">
        <v>89</v>
      </c>
      <c r="D40" s="15">
        <v>45712</v>
      </c>
      <c r="E40" s="14" t="s">
        <v>88</v>
      </c>
      <c r="F40" s="10">
        <f t="shared" si="0"/>
        <v>4430.255855856667</v>
      </c>
      <c r="G40" s="16">
        <v>300</v>
      </c>
      <c r="H40" s="16">
        <v>1329076.756757</v>
      </c>
      <c r="I40" s="21">
        <f t="shared" si="1"/>
        <v>146198.44324327001</v>
      </c>
      <c r="J40" s="10">
        <f>IF(COUNTIFS(A$2:A40, A40, B$2:B40, B40, D$2:D40, D40, C$2:C40,C40 )=1, MAX(J$1:J39)+1, J39)</f>
        <v>13</v>
      </c>
    </row>
    <row r="41" spans="1:10" x14ac:dyDescent="0.25">
      <c r="A41" s="9" t="s">
        <v>97</v>
      </c>
      <c r="B41" s="10" t="s">
        <v>96</v>
      </c>
      <c r="C41" s="9" t="s">
        <v>89</v>
      </c>
      <c r="D41" s="10"/>
      <c r="E41" s="10" t="s">
        <v>29</v>
      </c>
      <c r="F41" s="10">
        <f t="shared" si="0"/>
        <v>52686.486081075003</v>
      </c>
      <c r="G41" s="12">
        <v>40</v>
      </c>
      <c r="H41" s="12">
        <v>2107459.4432430002</v>
      </c>
      <c r="I41" s="21">
        <f t="shared" si="1"/>
        <v>231820.53875673003</v>
      </c>
      <c r="J41" s="10">
        <f>IF(COUNTIFS(A$2:A41, A41, B$2:B41, B41, D$2:D41, D41, C$2:C41,C41 )=1, MAX(J$1:J40)+1, J40)</f>
        <v>13</v>
      </c>
    </row>
    <row r="42" spans="1:10" x14ac:dyDescent="0.25">
      <c r="A42" s="5"/>
      <c r="B42" s="6"/>
      <c r="C42" s="5"/>
      <c r="D42" s="5"/>
      <c r="E42" s="5"/>
      <c r="F42" s="10"/>
      <c r="G42" s="4"/>
      <c r="H42" s="4"/>
      <c r="I42" s="21"/>
    </row>
    <row r="43" spans="1:10" x14ac:dyDescent="0.25">
      <c r="A43" s="13" t="s">
        <v>87</v>
      </c>
      <c r="B43" s="14" t="s">
        <v>86</v>
      </c>
      <c r="C43" s="13" t="s">
        <v>85</v>
      </c>
      <c r="D43" s="15">
        <v>45696</v>
      </c>
      <c r="E43" s="14" t="s">
        <v>84</v>
      </c>
      <c r="F43" s="10">
        <f t="shared" si="0"/>
        <v>10461.805434240001</v>
      </c>
      <c r="G43" s="16">
        <v>50</v>
      </c>
      <c r="H43" s="16">
        <v>523090.27171200002</v>
      </c>
      <c r="I43" s="21">
        <f t="shared" si="1"/>
        <v>57539.929888320003</v>
      </c>
      <c r="J43" s="10">
        <f>IF(COUNTIFS(A$2:A43, A43, B$2:B43, B43, D$2:D43, D43, C$2:C43,C43 )=1, MAX(J$1:J42)+1, J42)</f>
        <v>14</v>
      </c>
    </row>
    <row r="44" spans="1:10" x14ac:dyDescent="0.25">
      <c r="A44" s="5" t="s">
        <v>87</v>
      </c>
      <c r="B44" s="6" t="s">
        <v>86</v>
      </c>
      <c r="C44" s="5" t="s">
        <v>85</v>
      </c>
      <c r="D44" s="6"/>
      <c r="E44" s="6" t="s">
        <v>83</v>
      </c>
      <c r="F44" s="10">
        <f t="shared" si="0"/>
        <v>43982.299099099997</v>
      </c>
      <c r="G44" s="7">
        <v>50</v>
      </c>
      <c r="H44" s="7">
        <v>2199114.954955</v>
      </c>
      <c r="I44" s="21">
        <f t="shared" si="1"/>
        <v>241902.64504504998</v>
      </c>
      <c r="J44" s="10">
        <f>IF(COUNTIFS(A$2:A44, A44, B$2:B44, B44, D$2:D44, D44, C$2:C44,C44 )=1, MAX(J$1:J43)+1, J43)</f>
        <v>14</v>
      </c>
    </row>
    <row r="45" spans="1:10" x14ac:dyDescent="0.25">
      <c r="A45" s="9" t="s">
        <v>87</v>
      </c>
      <c r="B45" s="10" t="s">
        <v>86</v>
      </c>
      <c r="C45" s="9" t="s">
        <v>85</v>
      </c>
      <c r="D45" s="10"/>
      <c r="E45" s="10" t="s">
        <v>82</v>
      </c>
      <c r="F45" s="10">
        <f t="shared" si="0"/>
        <v>61222.933333299996</v>
      </c>
      <c r="G45" s="12">
        <v>10</v>
      </c>
      <c r="H45" s="12">
        <v>612229.33333299996</v>
      </c>
      <c r="I45" s="21">
        <f t="shared" si="1"/>
        <v>67345.226666629998</v>
      </c>
      <c r="J45" s="10">
        <f>IF(COUNTIFS(A$2:A45, A45, B$2:B45, B45, D$2:D45, D45, C$2:C45,C45 )=1, MAX(J$1:J44)+1, J44)</f>
        <v>14</v>
      </c>
    </row>
    <row r="46" spans="1:10" x14ac:dyDescent="0.25">
      <c r="A46" s="5"/>
      <c r="B46" s="6"/>
      <c r="C46" s="5"/>
      <c r="D46" s="5"/>
      <c r="E46" s="5"/>
      <c r="F46" s="10"/>
      <c r="G46" s="4"/>
      <c r="H46" s="4"/>
      <c r="I46" s="21"/>
    </row>
    <row r="47" spans="1:10" x14ac:dyDescent="0.25">
      <c r="A47" s="13" t="s">
        <v>81</v>
      </c>
      <c r="B47" s="14" t="s">
        <v>80</v>
      </c>
      <c r="C47" s="13" t="s">
        <v>79</v>
      </c>
      <c r="D47" s="15">
        <v>45713</v>
      </c>
      <c r="E47" s="14" t="s">
        <v>78</v>
      </c>
      <c r="F47" s="10">
        <f t="shared" si="0"/>
        <v>12252.537254049999</v>
      </c>
      <c r="G47" s="16">
        <v>100</v>
      </c>
      <c r="H47" s="16">
        <v>1225253.7254049999</v>
      </c>
      <c r="I47" s="21">
        <f t="shared" si="1"/>
        <v>134777.90979454998</v>
      </c>
      <c r="J47" s="10">
        <f>IF(COUNTIFS(A$2:A47, A47, B$2:B47, B47, D$2:D47, D47, C$2:C47,C47 )=1, MAX(J$1:J46)+1, J46)</f>
        <v>15</v>
      </c>
    </row>
    <row r="48" spans="1:10" x14ac:dyDescent="0.25">
      <c r="A48" s="5" t="s">
        <v>81</v>
      </c>
      <c r="B48" s="6" t="s">
        <v>80</v>
      </c>
      <c r="C48" s="5" t="s">
        <v>79</v>
      </c>
      <c r="D48" s="6"/>
      <c r="E48" s="6" t="s">
        <v>77</v>
      </c>
      <c r="F48" s="10">
        <f t="shared" si="0"/>
        <v>56759.607207200002</v>
      </c>
      <c r="G48" s="7">
        <v>30</v>
      </c>
      <c r="H48" s="7">
        <v>1702788.216216</v>
      </c>
      <c r="I48" s="21">
        <f t="shared" si="1"/>
        <v>187306.70378375999</v>
      </c>
      <c r="J48" s="10">
        <f>IF(COUNTIFS(A$2:A48, A48, B$2:B48, B48, D$2:D48, D48, C$2:C48,C48 )=1, MAX(J$1:J47)+1, J47)</f>
        <v>15</v>
      </c>
    </row>
    <row r="49" spans="1:10" x14ac:dyDescent="0.25">
      <c r="A49" s="9" t="s">
        <v>81</v>
      </c>
      <c r="B49" s="10" t="s">
        <v>80</v>
      </c>
      <c r="C49" s="9" t="s">
        <v>79</v>
      </c>
      <c r="D49" s="10"/>
      <c r="E49" s="10" t="s">
        <v>76</v>
      </c>
      <c r="F49" s="10">
        <f t="shared" si="0"/>
        <v>358378.37837799999</v>
      </c>
      <c r="G49" s="12">
        <v>1</v>
      </c>
      <c r="H49" s="12">
        <v>358378.37837799999</v>
      </c>
      <c r="I49" s="21">
        <f t="shared" si="1"/>
        <v>39421.621621580001</v>
      </c>
      <c r="J49" s="10">
        <f>IF(COUNTIFS(A$2:A49, A49, B$2:B49, B49, D$2:D49, D49, C$2:C49,C49 )=1, MAX(J$1:J48)+1, J48)</f>
        <v>15</v>
      </c>
    </row>
    <row r="50" spans="1:10" x14ac:dyDescent="0.25">
      <c r="A50" s="5"/>
      <c r="B50" s="6"/>
      <c r="C50" s="5"/>
      <c r="D50" s="5"/>
      <c r="E50" s="5"/>
      <c r="F50" s="10"/>
      <c r="G50" s="4"/>
      <c r="H50" s="4"/>
      <c r="I50" s="21"/>
    </row>
    <row r="51" spans="1:10" x14ac:dyDescent="0.25">
      <c r="A51" s="13" t="s">
        <v>75</v>
      </c>
      <c r="B51" s="14" t="s">
        <v>74</v>
      </c>
      <c r="C51" s="13" t="s">
        <v>73</v>
      </c>
      <c r="D51" s="15">
        <v>45707</v>
      </c>
      <c r="E51" s="14" t="s">
        <v>72</v>
      </c>
      <c r="F51" s="10">
        <f t="shared" si="0"/>
        <v>123842.12837799999</v>
      </c>
      <c r="G51" s="16">
        <v>1</v>
      </c>
      <c r="H51" s="16">
        <v>123842.12837799999</v>
      </c>
      <c r="I51" s="21">
        <f t="shared" si="1"/>
        <v>13622.63412158</v>
      </c>
      <c r="J51" s="10">
        <f>IF(COUNTIFS(A$2:A51, A51, B$2:B51, B51, D$2:D51, D51, C$2:C51,C51 )=1, MAX(J$1:J50)+1, J50)</f>
        <v>16</v>
      </c>
    </row>
    <row r="52" spans="1:10" x14ac:dyDescent="0.25">
      <c r="A52" s="5" t="s">
        <v>75</v>
      </c>
      <c r="B52" s="6" t="s">
        <v>74</v>
      </c>
      <c r="C52" s="5" t="s">
        <v>73</v>
      </c>
      <c r="D52" s="6"/>
      <c r="E52" s="6" t="s">
        <v>71</v>
      </c>
      <c r="F52" s="10">
        <f t="shared" si="0"/>
        <v>274357.94594599999</v>
      </c>
      <c r="G52" s="7">
        <v>1</v>
      </c>
      <c r="H52" s="7">
        <v>274357.94594599999</v>
      </c>
      <c r="I52" s="21">
        <f t="shared" si="1"/>
        <v>30179.374054060001</v>
      </c>
      <c r="J52" s="10">
        <f>IF(COUNTIFS(A$2:A52, A52, B$2:B52, B52, D$2:D52, D52, C$2:C52,C52 )=1, MAX(J$1:J51)+1, J51)</f>
        <v>16</v>
      </c>
    </row>
    <row r="53" spans="1:10" x14ac:dyDescent="0.25">
      <c r="A53" s="5" t="s">
        <v>75</v>
      </c>
      <c r="B53" s="6" t="s">
        <v>74</v>
      </c>
      <c r="C53" s="5" t="s">
        <v>73</v>
      </c>
      <c r="D53" s="6"/>
      <c r="E53" s="6" t="s">
        <v>70</v>
      </c>
      <c r="F53" s="10">
        <f t="shared" si="0"/>
        <v>160042.37276999999</v>
      </c>
      <c r="G53" s="7">
        <v>1</v>
      </c>
      <c r="H53" s="7">
        <v>160042.37276999999</v>
      </c>
      <c r="I53" s="21">
        <f t="shared" si="1"/>
        <v>17604.661004699999</v>
      </c>
      <c r="J53" s="10">
        <f>IF(COUNTIFS(A$2:A53, A53, B$2:B53, B53, D$2:D53, D53, C$2:C53,C53 )=1, MAX(J$1:J52)+1, J52)</f>
        <v>16</v>
      </c>
    </row>
    <row r="54" spans="1:10" x14ac:dyDescent="0.25">
      <c r="A54" s="5" t="s">
        <v>75</v>
      </c>
      <c r="B54" s="6" t="s">
        <v>74</v>
      </c>
      <c r="C54" s="5" t="s">
        <v>73</v>
      </c>
      <c r="D54" s="6"/>
      <c r="E54" s="6" t="s">
        <v>69</v>
      </c>
      <c r="F54" s="10">
        <f t="shared" si="0"/>
        <v>35124.324324319998</v>
      </c>
      <c r="G54" s="7">
        <v>25</v>
      </c>
      <c r="H54" s="7">
        <v>878108.10810800001</v>
      </c>
      <c r="I54" s="21">
        <f t="shared" si="1"/>
        <v>96591.891891880005</v>
      </c>
      <c r="J54" s="10">
        <f>IF(COUNTIFS(A$2:A54, A54, B$2:B54, B54, D$2:D54, D54, C$2:C54,C54 )=1, MAX(J$1:J53)+1, J53)</f>
        <v>16</v>
      </c>
    </row>
    <row r="55" spans="1:10" x14ac:dyDescent="0.25">
      <c r="A55" s="5" t="s">
        <v>75</v>
      </c>
      <c r="B55" s="6" t="s">
        <v>74</v>
      </c>
      <c r="C55" s="5" t="s">
        <v>73</v>
      </c>
      <c r="D55" s="6"/>
      <c r="E55" s="6" t="s">
        <v>68</v>
      </c>
      <c r="F55" s="10">
        <f t="shared" si="0"/>
        <v>317094.59459466668</v>
      </c>
      <c r="G55" s="7">
        <v>3</v>
      </c>
      <c r="H55" s="7">
        <v>951283.78378399997</v>
      </c>
      <c r="I55" s="21">
        <f t="shared" si="1"/>
        <v>104641.21621623999</v>
      </c>
      <c r="J55" s="10">
        <f>IF(COUNTIFS(A$2:A55, A55, B$2:B55, B55, D$2:D55, D55, C$2:C55,C55 )=1, MAX(J$1:J54)+1, J54)</f>
        <v>16</v>
      </c>
    </row>
    <row r="56" spans="1:10" x14ac:dyDescent="0.25">
      <c r="A56" s="9" t="s">
        <v>75</v>
      </c>
      <c r="B56" s="10" t="s">
        <v>74</v>
      </c>
      <c r="C56" s="9" t="s">
        <v>73</v>
      </c>
      <c r="D56" s="10"/>
      <c r="E56" s="10" t="s">
        <v>67</v>
      </c>
      <c r="F56" s="10">
        <f t="shared" si="0"/>
        <v>7167.5675676000001</v>
      </c>
      <c r="G56" s="12">
        <v>15</v>
      </c>
      <c r="H56" s="12">
        <v>107513.51351400001</v>
      </c>
      <c r="I56" s="21">
        <f t="shared" si="1"/>
        <v>11826.486486540001</v>
      </c>
      <c r="J56" s="10">
        <f>IF(COUNTIFS(A$2:A56, A56, B$2:B56, B56, D$2:D56, D56, C$2:C56,C56 )=1, MAX(J$1:J55)+1, J55)</f>
        <v>16</v>
      </c>
    </row>
    <row r="57" spans="1:10" x14ac:dyDescent="0.25">
      <c r="A57" s="5"/>
      <c r="B57" s="6"/>
      <c r="C57" s="5"/>
      <c r="D57" s="5"/>
      <c r="E57" s="5"/>
      <c r="F57" s="10"/>
      <c r="G57" s="4"/>
      <c r="H57" s="4"/>
      <c r="I57" s="21"/>
    </row>
    <row r="58" spans="1:10" x14ac:dyDescent="0.25">
      <c r="A58" s="17" t="s">
        <v>66</v>
      </c>
      <c r="B58" s="18" t="s">
        <v>65</v>
      </c>
      <c r="C58" s="17" t="s">
        <v>64</v>
      </c>
      <c r="D58" s="19">
        <v>45695</v>
      </c>
      <c r="E58" s="18" t="s">
        <v>63</v>
      </c>
      <c r="F58" s="10">
        <f t="shared" si="0"/>
        <v>271058.5</v>
      </c>
      <c r="G58" s="20">
        <v>1</v>
      </c>
      <c r="H58" s="20">
        <v>271058.5</v>
      </c>
      <c r="I58" s="21">
        <f t="shared" si="1"/>
        <v>29816.435000000001</v>
      </c>
      <c r="J58" s="10">
        <f>IF(COUNTIFS(A$2:A58, A58, B$2:B58, B58, D$2:D58, D58, C$2:C58,C58 )=1, MAX(J$1:J57)+1, J57)</f>
        <v>17</v>
      </c>
    </row>
    <row r="59" spans="1:10" x14ac:dyDescent="0.25">
      <c r="A59" s="5"/>
      <c r="B59" s="6"/>
      <c r="C59" s="5"/>
      <c r="D59" s="5"/>
      <c r="E59" s="5"/>
      <c r="F59" s="10"/>
      <c r="G59" s="4"/>
      <c r="H59" s="4"/>
      <c r="I59" s="21"/>
    </row>
    <row r="60" spans="1:10" x14ac:dyDescent="0.25">
      <c r="A60" s="13" t="s">
        <v>62</v>
      </c>
      <c r="B60" s="14" t="s">
        <v>61</v>
      </c>
      <c r="C60" s="13" t="s">
        <v>60</v>
      </c>
      <c r="D60" s="15">
        <v>45700</v>
      </c>
      <c r="E60" s="14" t="s">
        <v>59</v>
      </c>
      <c r="F60" s="10">
        <f t="shared" si="0"/>
        <v>138648.61936933335</v>
      </c>
      <c r="G60" s="16">
        <v>3</v>
      </c>
      <c r="H60" s="16">
        <v>415945.85810800001</v>
      </c>
      <c r="I60" s="21">
        <f t="shared" si="1"/>
        <v>45754.044391880001</v>
      </c>
      <c r="J60" s="10">
        <f>IF(COUNTIFS(A$2:A60, A60, B$2:B60, B60, D$2:D60, D60, C$2:C60,C60 )=1, MAX(J$1:J59)+1, J59)</f>
        <v>18</v>
      </c>
    </row>
    <row r="61" spans="1:10" x14ac:dyDescent="0.25">
      <c r="A61" s="5" t="s">
        <v>62</v>
      </c>
      <c r="B61" s="6" t="s">
        <v>61</v>
      </c>
      <c r="C61" s="5" t="s">
        <v>60</v>
      </c>
      <c r="D61" s="6"/>
      <c r="E61" s="6" t="s">
        <v>58</v>
      </c>
      <c r="F61" s="10">
        <f t="shared" si="0"/>
        <v>127094.5945945</v>
      </c>
      <c r="G61" s="7">
        <v>4</v>
      </c>
      <c r="H61" s="7">
        <v>508378.37837799999</v>
      </c>
      <c r="I61" s="21">
        <f t="shared" si="1"/>
        <v>55921.621621580001</v>
      </c>
      <c r="J61" s="10">
        <f>IF(COUNTIFS(A$2:A61, A61, B$2:B61, B61, D$2:D61, D61, C$2:C61,C61 )=1, MAX(J$1:J60)+1, J60)</f>
        <v>18</v>
      </c>
    </row>
    <row r="62" spans="1:10" x14ac:dyDescent="0.25">
      <c r="A62" s="5" t="s">
        <v>62</v>
      </c>
      <c r="B62" s="6" t="s">
        <v>61</v>
      </c>
      <c r="C62" s="5" t="s">
        <v>60</v>
      </c>
      <c r="D62" s="6"/>
      <c r="E62" s="6" t="s">
        <v>57</v>
      </c>
      <c r="F62" s="10">
        <f t="shared" si="0"/>
        <v>134027.027027</v>
      </c>
      <c r="G62" s="7">
        <v>4</v>
      </c>
      <c r="H62" s="7">
        <v>536108.10810800001</v>
      </c>
      <c r="I62" s="21">
        <f t="shared" si="1"/>
        <v>58971.891891880005</v>
      </c>
      <c r="J62" s="10">
        <f>IF(COUNTIFS(A$2:A62, A62, B$2:B62, B62, D$2:D62, D62, C$2:C62,C62 )=1, MAX(J$1:J61)+1, J61)</f>
        <v>18</v>
      </c>
    </row>
    <row r="63" spans="1:10" x14ac:dyDescent="0.25">
      <c r="A63" s="5" t="s">
        <v>62</v>
      </c>
      <c r="B63" s="6" t="s">
        <v>61</v>
      </c>
      <c r="C63" s="5" t="s">
        <v>60</v>
      </c>
      <c r="D63" s="6"/>
      <c r="E63" s="6" t="s">
        <v>56</v>
      </c>
      <c r="F63" s="10">
        <f t="shared" si="0"/>
        <v>88966.216216200002</v>
      </c>
      <c r="G63" s="7">
        <v>5</v>
      </c>
      <c r="H63" s="7">
        <v>444831.08108099998</v>
      </c>
      <c r="I63" s="21">
        <f t="shared" si="1"/>
        <v>48931.41891891</v>
      </c>
      <c r="J63" s="10">
        <f>IF(COUNTIFS(A$2:A63, A63, B$2:B63, B63, D$2:D63, D63, C$2:C63,C63 )=1, MAX(J$1:J62)+1, J62)</f>
        <v>18</v>
      </c>
    </row>
    <row r="64" spans="1:10" x14ac:dyDescent="0.25">
      <c r="A64" s="5" t="s">
        <v>62</v>
      </c>
      <c r="B64" s="6" t="s">
        <v>61</v>
      </c>
      <c r="C64" s="5" t="s">
        <v>60</v>
      </c>
      <c r="D64" s="6"/>
      <c r="E64" s="6" t="s">
        <v>55</v>
      </c>
      <c r="F64" s="10">
        <f t="shared" si="0"/>
        <v>222415.54054099999</v>
      </c>
      <c r="G64" s="7">
        <v>1</v>
      </c>
      <c r="H64" s="7">
        <v>222415.54054099999</v>
      </c>
      <c r="I64" s="21">
        <f t="shared" si="1"/>
        <v>24465.709459509999</v>
      </c>
      <c r="J64" s="10">
        <f>IF(COUNTIFS(A$2:A64, A64, B$2:B64, B64, D$2:D64, D64, C$2:C64,C64 )=1, MAX(J$1:J63)+1, J63)</f>
        <v>18</v>
      </c>
    </row>
    <row r="65" spans="1:10" x14ac:dyDescent="0.25">
      <c r="A65" s="5" t="s">
        <v>62</v>
      </c>
      <c r="B65" s="6" t="s">
        <v>61</v>
      </c>
      <c r="C65" s="5" t="s">
        <v>60</v>
      </c>
      <c r="D65" s="6"/>
      <c r="E65" s="6" t="s">
        <v>54</v>
      </c>
      <c r="F65" s="10">
        <f t="shared" si="0"/>
        <v>242635.13513499999</v>
      </c>
      <c r="G65" s="7">
        <v>1</v>
      </c>
      <c r="H65" s="7">
        <v>242635.13513499999</v>
      </c>
      <c r="I65" s="21">
        <f t="shared" si="1"/>
        <v>26689.864864849998</v>
      </c>
      <c r="J65" s="10">
        <f>IF(COUNTIFS(A$2:A65, A65, B$2:B65, B65, D$2:D65, D65, C$2:C65,C65 )=1, MAX(J$1:J64)+1, J64)</f>
        <v>18</v>
      </c>
    </row>
    <row r="66" spans="1:10" x14ac:dyDescent="0.25">
      <c r="A66" s="5" t="s">
        <v>62</v>
      </c>
      <c r="B66" s="6" t="s">
        <v>61</v>
      </c>
      <c r="C66" s="5" t="s">
        <v>60</v>
      </c>
      <c r="D66" s="6"/>
      <c r="E66" s="6" t="s">
        <v>3</v>
      </c>
      <c r="F66" s="10">
        <f t="shared" si="0"/>
        <v>254189.189189</v>
      </c>
      <c r="G66" s="7">
        <v>2</v>
      </c>
      <c r="H66" s="7">
        <v>508378.37837799999</v>
      </c>
      <c r="I66" s="21">
        <f t="shared" si="1"/>
        <v>55921.621621580001</v>
      </c>
      <c r="J66" s="10">
        <f>IF(COUNTIFS(A$2:A66, A66, B$2:B66, B66, D$2:D66, D66, C$2:C66,C66 )=1, MAX(J$1:J65)+1, J65)</f>
        <v>18</v>
      </c>
    </row>
    <row r="67" spans="1:10" x14ac:dyDescent="0.25">
      <c r="A67" s="5" t="s">
        <v>62</v>
      </c>
      <c r="B67" s="6" t="s">
        <v>61</v>
      </c>
      <c r="C67" s="5" t="s">
        <v>60</v>
      </c>
      <c r="D67" s="6"/>
      <c r="E67" s="6" t="s">
        <v>53</v>
      </c>
      <c r="F67" s="10">
        <f t="shared" ref="F67:F121" si="2">H67/G67</f>
        <v>235702.70270299999</v>
      </c>
      <c r="G67" s="7">
        <v>1</v>
      </c>
      <c r="H67" s="7">
        <v>235702.70270299999</v>
      </c>
      <c r="I67" s="21">
        <f t="shared" ref="I67:I121" si="3">H67*0.11</f>
        <v>25927.297297329998</v>
      </c>
      <c r="J67" s="10">
        <f>IF(COUNTIFS(A$2:A67, A67, B$2:B67, B67, D$2:D67, D67, C$2:C67,C67 )=1, MAX(J$1:J66)+1, J66)</f>
        <v>18</v>
      </c>
    </row>
    <row r="68" spans="1:10" x14ac:dyDescent="0.25">
      <c r="A68" s="9" t="s">
        <v>62</v>
      </c>
      <c r="B68" s="10" t="s">
        <v>61</v>
      </c>
      <c r="C68" s="9" t="s">
        <v>60</v>
      </c>
      <c r="D68" s="10"/>
      <c r="E68" s="10" t="s">
        <v>52</v>
      </c>
      <c r="F68" s="10">
        <f t="shared" si="2"/>
        <v>124783.783784</v>
      </c>
      <c r="G68" s="12">
        <v>2</v>
      </c>
      <c r="H68" s="12">
        <v>249567.567568</v>
      </c>
      <c r="I68" s="21">
        <f t="shared" si="3"/>
        <v>27452.43243248</v>
      </c>
      <c r="J68" s="10">
        <f>IF(COUNTIFS(A$2:A68, A68, B$2:B68, B68, D$2:D68, D68, C$2:C68,C68 )=1, MAX(J$1:J67)+1, J67)</f>
        <v>18</v>
      </c>
    </row>
    <row r="69" spans="1:10" x14ac:dyDescent="0.25">
      <c r="A69" s="5"/>
      <c r="B69" s="6"/>
      <c r="C69" s="5"/>
      <c r="D69" s="5"/>
      <c r="E69" s="5"/>
      <c r="F69" s="10"/>
      <c r="G69" s="4"/>
      <c r="H69" s="4"/>
      <c r="I69" s="21"/>
    </row>
    <row r="70" spans="1:10" x14ac:dyDescent="0.25">
      <c r="A70" s="13" t="s">
        <v>62</v>
      </c>
      <c r="B70" s="14" t="s">
        <v>61</v>
      </c>
      <c r="C70" s="13" t="s">
        <v>51</v>
      </c>
      <c r="D70" s="15">
        <v>45700</v>
      </c>
      <c r="E70" s="14" t="s">
        <v>13</v>
      </c>
      <c r="F70" s="10">
        <f t="shared" si="2"/>
        <v>399470.25</v>
      </c>
      <c r="G70" s="16">
        <v>1</v>
      </c>
      <c r="H70" s="16">
        <v>399470.25</v>
      </c>
      <c r="I70" s="21">
        <f t="shared" si="3"/>
        <v>43941.727500000001</v>
      </c>
      <c r="J70" s="10">
        <f>IF(COUNTIFS(A$2:A70, A70, B$2:B70, B70, D$2:D70, D70, C$2:C70,C70 )=1, MAX(J$1:J69)+1, J69)</f>
        <v>19</v>
      </c>
    </row>
    <row r="71" spans="1:10" x14ac:dyDescent="0.25">
      <c r="A71" s="5" t="s">
        <v>62</v>
      </c>
      <c r="B71" s="6" t="s">
        <v>61</v>
      </c>
      <c r="C71" s="5" t="s">
        <v>51</v>
      </c>
      <c r="D71" s="6"/>
      <c r="E71" s="6" t="s">
        <v>50</v>
      </c>
      <c r="F71" s="10">
        <f t="shared" si="2"/>
        <v>106948.79189199999</v>
      </c>
      <c r="G71" s="7">
        <v>1</v>
      </c>
      <c r="H71" s="7">
        <v>106948.79189199999</v>
      </c>
      <c r="I71" s="21">
        <f t="shared" si="3"/>
        <v>11764.367108119999</v>
      </c>
      <c r="J71" s="10">
        <f>IF(COUNTIFS(A$2:A71, A71, B$2:B71, B71, D$2:D71, D71, C$2:C71,C71 )=1, MAX(J$1:J70)+1, J70)</f>
        <v>19</v>
      </c>
    </row>
    <row r="72" spans="1:10" x14ac:dyDescent="0.25">
      <c r="A72" s="5" t="s">
        <v>62</v>
      </c>
      <c r="B72" s="6" t="s">
        <v>61</v>
      </c>
      <c r="C72" s="5" t="s">
        <v>51</v>
      </c>
      <c r="D72" s="6"/>
      <c r="E72" s="6" t="s">
        <v>49</v>
      </c>
      <c r="F72" s="10">
        <f t="shared" si="2"/>
        <v>322307.07770299999</v>
      </c>
      <c r="G72" s="7">
        <v>1</v>
      </c>
      <c r="H72" s="7">
        <v>322307.07770299999</v>
      </c>
      <c r="I72" s="21">
        <f t="shared" si="3"/>
        <v>35453.778547329995</v>
      </c>
      <c r="J72" s="10">
        <f>IF(COUNTIFS(A$2:A72, A72, B$2:B72, B72, D$2:D72, D72, C$2:C72,C72 )=1, MAX(J$1:J71)+1, J71)</f>
        <v>19</v>
      </c>
    </row>
    <row r="73" spans="1:10" x14ac:dyDescent="0.25">
      <c r="A73" s="5" t="s">
        <v>62</v>
      </c>
      <c r="B73" s="6" t="s">
        <v>61</v>
      </c>
      <c r="C73" s="5" t="s">
        <v>51</v>
      </c>
      <c r="D73" s="6"/>
      <c r="E73" s="6" t="s">
        <v>48</v>
      </c>
      <c r="F73" s="10">
        <f t="shared" si="2"/>
        <v>146832.308108</v>
      </c>
      <c r="G73" s="7">
        <v>1</v>
      </c>
      <c r="H73" s="7">
        <v>146832.308108</v>
      </c>
      <c r="I73" s="21">
        <f t="shared" si="3"/>
        <v>16151.553891879999</v>
      </c>
      <c r="J73" s="10">
        <f>IF(COUNTIFS(A$2:A73, A73, B$2:B73, B73, D$2:D73, D73, C$2:C73,C73 )=1, MAX(J$1:J72)+1, J72)</f>
        <v>19</v>
      </c>
    </row>
    <row r="74" spans="1:10" x14ac:dyDescent="0.25">
      <c r="A74" s="5" t="s">
        <v>62</v>
      </c>
      <c r="B74" s="6" t="s">
        <v>61</v>
      </c>
      <c r="C74" s="5" t="s">
        <v>51</v>
      </c>
      <c r="D74" s="6"/>
      <c r="E74" s="6" t="s">
        <v>47</v>
      </c>
      <c r="F74" s="10">
        <f t="shared" si="2"/>
        <v>439671.31013499998</v>
      </c>
      <c r="G74" s="7">
        <v>1</v>
      </c>
      <c r="H74" s="7">
        <v>439671.31013499998</v>
      </c>
      <c r="I74" s="21">
        <f t="shared" si="3"/>
        <v>48363.844114849999</v>
      </c>
      <c r="J74" s="10">
        <f>IF(COUNTIFS(A$2:A74, A74, B$2:B74, B74, D$2:D74, D74, C$2:C74,C74 )=1, MAX(J$1:J73)+1, J73)</f>
        <v>19</v>
      </c>
    </row>
    <row r="75" spans="1:10" x14ac:dyDescent="0.25">
      <c r="A75" s="5" t="s">
        <v>62</v>
      </c>
      <c r="B75" s="6" t="s">
        <v>61</v>
      </c>
      <c r="C75" s="5" t="s">
        <v>51</v>
      </c>
      <c r="D75" s="6"/>
      <c r="E75" s="6" t="s">
        <v>46</v>
      </c>
      <c r="F75" s="10">
        <f t="shared" si="2"/>
        <v>320084.27026999998</v>
      </c>
      <c r="G75" s="7">
        <v>1</v>
      </c>
      <c r="H75" s="7">
        <v>320084.27026999998</v>
      </c>
      <c r="I75" s="21">
        <f t="shared" si="3"/>
        <v>35209.269729699998</v>
      </c>
      <c r="J75" s="10">
        <f>IF(COUNTIFS(A$2:A75, A75, B$2:B75, B75, D$2:D75, D75, C$2:C75,C75 )=1, MAX(J$1:J74)+1, J74)</f>
        <v>19</v>
      </c>
    </row>
    <row r="76" spans="1:10" x14ac:dyDescent="0.25">
      <c r="A76" s="5" t="s">
        <v>62</v>
      </c>
      <c r="B76" s="6" t="s">
        <v>61</v>
      </c>
      <c r="C76" s="5" t="s">
        <v>51</v>
      </c>
      <c r="D76" s="6"/>
      <c r="E76" s="6" t="s">
        <v>45</v>
      </c>
      <c r="F76" s="10">
        <f t="shared" si="2"/>
        <v>654140.83832400001</v>
      </c>
      <c r="G76" s="7">
        <v>1</v>
      </c>
      <c r="H76" s="7">
        <v>654140.83832400001</v>
      </c>
      <c r="I76" s="21">
        <f t="shared" si="3"/>
        <v>71955.492215639999</v>
      </c>
      <c r="J76" s="10">
        <f>IF(COUNTIFS(A$2:A76, A76, B$2:B76, B76, D$2:D76, D76, C$2:C76,C76 )=1, MAX(J$1:J75)+1, J75)</f>
        <v>19</v>
      </c>
    </row>
    <row r="77" spans="1:10" x14ac:dyDescent="0.25">
      <c r="A77" s="5" t="s">
        <v>62</v>
      </c>
      <c r="B77" s="6" t="s">
        <v>61</v>
      </c>
      <c r="C77" s="5" t="s">
        <v>51</v>
      </c>
      <c r="D77" s="6"/>
      <c r="E77" s="6" t="s">
        <v>44</v>
      </c>
      <c r="F77" s="10">
        <f t="shared" si="2"/>
        <v>203228.10810799999</v>
      </c>
      <c r="G77" s="7">
        <v>1</v>
      </c>
      <c r="H77" s="7">
        <v>203228.10810799999</v>
      </c>
      <c r="I77" s="21">
        <f t="shared" si="3"/>
        <v>22355.091891879998</v>
      </c>
      <c r="J77" s="10">
        <f>IF(COUNTIFS(A$2:A77, A77, B$2:B77, B77, D$2:D77, D77, C$2:C77,C77 )=1, MAX(J$1:J76)+1, J76)</f>
        <v>19</v>
      </c>
    </row>
    <row r="78" spans="1:10" x14ac:dyDescent="0.25">
      <c r="A78" s="5" t="s">
        <v>62</v>
      </c>
      <c r="B78" s="6" t="s">
        <v>61</v>
      </c>
      <c r="C78" s="5" t="s">
        <v>51</v>
      </c>
      <c r="D78" s="6"/>
      <c r="E78" s="6" t="s">
        <v>43</v>
      </c>
      <c r="F78" s="10">
        <f t="shared" si="2"/>
        <v>171473.716216</v>
      </c>
      <c r="G78" s="7">
        <v>1</v>
      </c>
      <c r="H78" s="7">
        <v>171473.716216</v>
      </c>
      <c r="I78" s="21">
        <f t="shared" si="3"/>
        <v>18862.108783759999</v>
      </c>
      <c r="J78" s="10">
        <f>IF(COUNTIFS(A$2:A78, A78, B$2:B78, B78, D$2:D78, D78, C$2:C78,C78 )=1, MAX(J$1:J77)+1, J77)</f>
        <v>19</v>
      </c>
    </row>
    <row r="79" spans="1:10" x14ac:dyDescent="0.25">
      <c r="A79" s="5" t="s">
        <v>62</v>
      </c>
      <c r="B79" s="6" t="s">
        <v>61</v>
      </c>
      <c r="C79" s="5" t="s">
        <v>51</v>
      </c>
      <c r="D79" s="6"/>
      <c r="E79" s="6" t="s">
        <v>42</v>
      </c>
      <c r="F79" s="10">
        <f t="shared" si="2"/>
        <v>177824.594595</v>
      </c>
      <c r="G79" s="7">
        <v>1</v>
      </c>
      <c r="H79" s="7">
        <v>177824.594595</v>
      </c>
      <c r="I79" s="21">
        <f t="shared" si="3"/>
        <v>19560.70540545</v>
      </c>
      <c r="J79" s="10">
        <f>IF(COUNTIFS(A$2:A79, A79, B$2:B79, B79, D$2:D79, D79, C$2:C79,C79 )=1, MAX(J$1:J78)+1, J78)</f>
        <v>19</v>
      </c>
    </row>
    <row r="80" spans="1:10" x14ac:dyDescent="0.25">
      <c r="A80" s="5" t="s">
        <v>62</v>
      </c>
      <c r="B80" s="6" t="s">
        <v>61</v>
      </c>
      <c r="C80" s="5" t="s">
        <v>51</v>
      </c>
      <c r="D80" s="6"/>
      <c r="E80" s="6" t="s">
        <v>41</v>
      </c>
      <c r="F80" s="10">
        <f t="shared" si="2"/>
        <v>317543.91891900002</v>
      </c>
      <c r="G80" s="7">
        <v>1</v>
      </c>
      <c r="H80" s="7">
        <v>317543.91891900002</v>
      </c>
      <c r="I80" s="21">
        <f t="shared" si="3"/>
        <v>34929.83108109</v>
      </c>
      <c r="J80" s="10">
        <f>IF(COUNTIFS(A$2:A80, A80, B$2:B80, B80, D$2:D80, D80, C$2:C80,C80 )=1, MAX(J$1:J79)+1, J79)</f>
        <v>19</v>
      </c>
    </row>
    <row r="81" spans="1:10" x14ac:dyDescent="0.25">
      <c r="A81" s="5" t="s">
        <v>62</v>
      </c>
      <c r="B81" s="6" t="s">
        <v>61</v>
      </c>
      <c r="C81" s="5" t="s">
        <v>51</v>
      </c>
      <c r="D81" s="6"/>
      <c r="E81" s="6" t="s">
        <v>40</v>
      </c>
      <c r="F81" s="10">
        <f t="shared" si="2"/>
        <v>320084.27026999998</v>
      </c>
      <c r="G81" s="7">
        <v>1</v>
      </c>
      <c r="H81" s="7">
        <v>320084.27026999998</v>
      </c>
      <c r="I81" s="21">
        <f t="shared" si="3"/>
        <v>35209.269729699998</v>
      </c>
      <c r="J81" s="10">
        <f>IF(COUNTIFS(A$2:A81, A81, B$2:B81, B81, D$2:D81, D81, C$2:C81,C81 )=1, MAX(J$1:J80)+1, J80)</f>
        <v>19</v>
      </c>
    </row>
    <row r="82" spans="1:10" x14ac:dyDescent="0.25">
      <c r="A82" s="5" t="s">
        <v>62</v>
      </c>
      <c r="B82" s="6" t="s">
        <v>61</v>
      </c>
      <c r="C82" s="5" t="s">
        <v>51</v>
      </c>
      <c r="D82" s="6"/>
      <c r="E82" s="6" t="s">
        <v>39</v>
      </c>
      <c r="F82" s="10">
        <f t="shared" si="2"/>
        <v>298491.28378400003</v>
      </c>
      <c r="G82" s="7">
        <v>1</v>
      </c>
      <c r="H82" s="7">
        <v>298491.28378400003</v>
      </c>
      <c r="I82" s="21">
        <f t="shared" si="3"/>
        <v>32834.041216240003</v>
      </c>
      <c r="J82" s="10">
        <f>IF(COUNTIFS(A$2:A82, A82, B$2:B82, B82, D$2:D82, D82, C$2:C82,C82 )=1, MAX(J$1:J81)+1, J81)</f>
        <v>19</v>
      </c>
    </row>
    <row r="83" spans="1:10" x14ac:dyDescent="0.25">
      <c r="A83" s="9" t="s">
        <v>62</v>
      </c>
      <c r="B83" s="10" t="s">
        <v>61</v>
      </c>
      <c r="C83" s="9" t="s">
        <v>51</v>
      </c>
      <c r="D83" s="10"/>
      <c r="E83" s="10" t="s">
        <v>38</v>
      </c>
      <c r="F83" s="10">
        <f t="shared" si="2"/>
        <v>358175.67567600001</v>
      </c>
      <c r="G83" s="12">
        <v>1</v>
      </c>
      <c r="H83" s="12">
        <v>358175.67567600001</v>
      </c>
      <c r="I83" s="21">
        <f t="shared" si="3"/>
        <v>39399.324324360001</v>
      </c>
      <c r="J83" s="10">
        <f>IF(COUNTIFS(A$2:A83, A83, B$2:B83, B83, D$2:D83, D83, C$2:C83,C83 )=1, MAX(J$1:J82)+1, J82)</f>
        <v>19</v>
      </c>
    </row>
    <row r="84" spans="1:10" x14ac:dyDescent="0.25">
      <c r="A84" s="5"/>
      <c r="B84" s="6"/>
      <c r="C84" s="5"/>
      <c r="D84" s="5"/>
      <c r="E84" s="5"/>
      <c r="F84" s="10"/>
      <c r="G84" s="4"/>
      <c r="H84" s="4"/>
      <c r="I84" s="21"/>
    </row>
    <row r="85" spans="1:10" x14ac:dyDescent="0.25">
      <c r="A85" s="17" t="s">
        <v>62</v>
      </c>
      <c r="B85" s="18" t="s">
        <v>61</v>
      </c>
      <c r="C85" s="17" t="s">
        <v>37</v>
      </c>
      <c r="D85" s="19">
        <v>45713</v>
      </c>
      <c r="E85" s="18" t="s">
        <v>36</v>
      </c>
      <c r="F85" s="10">
        <f t="shared" si="2"/>
        <v>301560.5</v>
      </c>
      <c r="G85" s="20">
        <v>1</v>
      </c>
      <c r="H85" s="20">
        <v>301560.5</v>
      </c>
      <c r="I85" s="21">
        <f t="shared" si="3"/>
        <v>33171.654999999999</v>
      </c>
      <c r="J85" s="10">
        <f>IF(COUNTIFS(A$2:A85, A85, B$2:B85, B85, D$2:D85, D85, C$2:C85,C85 )=1, MAX(J$1:J84)+1, J84)</f>
        <v>20</v>
      </c>
    </row>
    <row r="86" spans="1:10" x14ac:dyDescent="0.25">
      <c r="A86" s="5"/>
      <c r="B86" s="6"/>
      <c r="C86" s="5"/>
      <c r="D86" s="5"/>
      <c r="E86" s="5"/>
      <c r="F86" s="10"/>
      <c r="G86" s="4"/>
      <c r="H86" s="4"/>
      <c r="I86" s="21"/>
    </row>
    <row r="87" spans="1:10" x14ac:dyDescent="0.25">
      <c r="A87" s="13" t="s">
        <v>35</v>
      </c>
      <c r="B87" s="14" t="s">
        <v>34</v>
      </c>
      <c r="C87" s="13" t="s">
        <v>33</v>
      </c>
      <c r="D87" s="15">
        <v>45691</v>
      </c>
      <c r="E87" s="14" t="s">
        <v>32</v>
      </c>
      <c r="F87" s="10">
        <f t="shared" si="2"/>
        <v>346256.75675666664</v>
      </c>
      <c r="G87" s="16">
        <v>3</v>
      </c>
      <c r="H87" s="16">
        <v>1038770.27027</v>
      </c>
      <c r="I87" s="21">
        <f t="shared" si="3"/>
        <v>114264.7297297</v>
      </c>
      <c r="J87" s="10">
        <f>IF(COUNTIFS(A$2:A87, A87, B$2:B87, B87, D$2:D87, D87, C$2:C87,C87 )=1, MAX(J$1:J86)+1, J86)</f>
        <v>21</v>
      </c>
    </row>
    <row r="88" spans="1:10" x14ac:dyDescent="0.25">
      <c r="A88" s="5" t="s">
        <v>35</v>
      </c>
      <c r="B88" s="6" t="s">
        <v>34</v>
      </c>
      <c r="C88" s="5" t="s">
        <v>33</v>
      </c>
      <c r="D88" s="6"/>
      <c r="E88" s="6" t="s">
        <v>12</v>
      </c>
      <c r="F88" s="10">
        <f t="shared" si="2"/>
        <v>215448.64864900001</v>
      </c>
      <c r="G88" s="7">
        <v>1</v>
      </c>
      <c r="H88" s="7">
        <v>215448.64864900001</v>
      </c>
      <c r="I88" s="21">
        <f t="shared" si="3"/>
        <v>23699.35135139</v>
      </c>
      <c r="J88" s="10">
        <f>IF(COUNTIFS(A$2:A88, A88, B$2:B88, B88, D$2:D88, D88, C$2:C88,C88 )=1, MAX(J$1:J87)+1, J87)</f>
        <v>21</v>
      </c>
    </row>
    <row r="89" spans="1:10" x14ac:dyDescent="0.25">
      <c r="A89" s="5" t="s">
        <v>35</v>
      </c>
      <c r="B89" s="6" t="s">
        <v>34</v>
      </c>
      <c r="C89" s="5" t="s">
        <v>33</v>
      </c>
      <c r="D89" s="6"/>
      <c r="E89" s="6" t="s">
        <v>31</v>
      </c>
      <c r="F89" s="10">
        <f t="shared" si="2"/>
        <v>1046464.864865</v>
      </c>
      <c r="G89" s="7">
        <v>1</v>
      </c>
      <c r="H89" s="7">
        <v>1046464.864865</v>
      </c>
      <c r="I89" s="21">
        <f t="shared" si="3"/>
        <v>115111.13513515001</v>
      </c>
      <c r="J89" s="10">
        <f>IF(COUNTIFS(A$2:A89, A89, B$2:B89, B89, D$2:D89, D89, C$2:C89,C89 )=1, MAX(J$1:J88)+1, J88)</f>
        <v>21</v>
      </c>
    </row>
    <row r="90" spans="1:10" x14ac:dyDescent="0.25">
      <c r="A90" s="5" t="s">
        <v>35</v>
      </c>
      <c r="B90" s="6" t="s">
        <v>34</v>
      </c>
      <c r="C90" s="5" t="s">
        <v>33</v>
      </c>
      <c r="D90" s="6"/>
      <c r="E90" s="6" t="s">
        <v>30</v>
      </c>
      <c r="F90" s="10">
        <f t="shared" si="2"/>
        <v>893756.756757</v>
      </c>
      <c r="G90" s="7">
        <v>1</v>
      </c>
      <c r="H90" s="7">
        <v>893756.756757</v>
      </c>
      <c r="I90" s="21">
        <f t="shared" si="3"/>
        <v>98313.243243270001</v>
      </c>
      <c r="J90" s="10">
        <f>IF(COUNTIFS(A$2:A90, A90, B$2:B90, B90, D$2:D90, D90, C$2:C90,C90 )=1, MAX(J$1:J89)+1, J89)</f>
        <v>21</v>
      </c>
    </row>
    <row r="91" spans="1:10" x14ac:dyDescent="0.25">
      <c r="A91" s="5" t="s">
        <v>35</v>
      </c>
      <c r="B91" s="6" t="s">
        <v>34</v>
      </c>
      <c r="C91" s="5" t="s">
        <v>33</v>
      </c>
      <c r="D91" s="6"/>
      <c r="E91" s="6" t="s">
        <v>10</v>
      </c>
      <c r="F91" s="10">
        <f t="shared" si="2"/>
        <v>8783.7840720719996</v>
      </c>
      <c r="G91" s="7">
        <v>1000</v>
      </c>
      <c r="H91" s="7">
        <v>8783784.0720719993</v>
      </c>
      <c r="I91" s="21">
        <f t="shared" si="3"/>
        <v>966216.24792791996</v>
      </c>
      <c r="J91" s="10">
        <f>IF(COUNTIFS(A$2:A91, A91, B$2:B91, B91, D$2:D91, D91, C$2:C91,C91 )=1, MAX(J$1:J90)+1, J90)</f>
        <v>21</v>
      </c>
    </row>
    <row r="92" spans="1:10" x14ac:dyDescent="0.25">
      <c r="A92" s="5" t="s">
        <v>35</v>
      </c>
      <c r="B92" s="6" t="s">
        <v>34</v>
      </c>
      <c r="C92" s="5" t="s">
        <v>33</v>
      </c>
      <c r="D92" s="6"/>
      <c r="E92" s="6" t="s">
        <v>29</v>
      </c>
      <c r="F92" s="10">
        <f t="shared" si="2"/>
        <v>46832.432432424997</v>
      </c>
      <c r="G92" s="7">
        <v>40</v>
      </c>
      <c r="H92" s="7">
        <v>1873297.297297</v>
      </c>
      <c r="I92" s="21">
        <f t="shared" si="3"/>
        <v>206062.70270267001</v>
      </c>
      <c r="J92" s="10">
        <f>IF(COUNTIFS(A$2:A92, A92, B$2:B92, B92, D$2:D92, D92, C$2:C92,C92 )=1, MAX(J$1:J91)+1, J91)</f>
        <v>21</v>
      </c>
    </row>
    <row r="93" spans="1:10" x14ac:dyDescent="0.25">
      <c r="A93" s="5" t="s">
        <v>35</v>
      </c>
      <c r="B93" s="6" t="s">
        <v>34</v>
      </c>
      <c r="C93" s="5" t="s">
        <v>33</v>
      </c>
      <c r="D93" s="6"/>
      <c r="E93" s="6" t="s">
        <v>20</v>
      </c>
      <c r="F93" s="10">
        <f t="shared" si="2"/>
        <v>379459.45945939998</v>
      </c>
      <c r="G93" s="7">
        <v>5</v>
      </c>
      <c r="H93" s="7">
        <v>1897297.297297</v>
      </c>
      <c r="I93" s="21">
        <f t="shared" si="3"/>
        <v>208702.70270267001</v>
      </c>
      <c r="J93" s="10">
        <f>IF(COUNTIFS(A$2:A93, A93, B$2:B93, B93, D$2:D93, D93, C$2:C93,C93 )=1, MAX(J$1:J92)+1, J92)</f>
        <v>21</v>
      </c>
    </row>
    <row r="94" spans="1:10" x14ac:dyDescent="0.25">
      <c r="A94" s="5" t="s">
        <v>35</v>
      </c>
      <c r="B94" s="6" t="s">
        <v>34</v>
      </c>
      <c r="C94" s="5" t="s">
        <v>33</v>
      </c>
      <c r="D94" s="6"/>
      <c r="E94" s="6" t="s">
        <v>28</v>
      </c>
      <c r="F94" s="10">
        <f t="shared" si="2"/>
        <v>370090.09009000001</v>
      </c>
      <c r="G94" s="7">
        <v>1</v>
      </c>
      <c r="H94" s="7">
        <v>370090.09009000001</v>
      </c>
      <c r="I94" s="21">
        <f t="shared" si="3"/>
        <v>40709.909909900001</v>
      </c>
      <c r="J94" s="10">
        <f>IF(COUNTIFS(A$2:A94, A94, B$2:B94, B94, D$2:D94, D94, C$2:C94,C94 )=1, MAX(J$1:J93)+1, J93)</f>
        <v>21</v>
      </c>
    </row>
    <row r="95" spans="1:10" x14ac:dyDescent="0.25">
      <c r="A95" s="5" t="s">
        <v>35</v>
      </c>
      <c r="B95" s="6" t="s">
        <v>34</v>
      </c>
      <c r="C95" s="5" t="s">
        <v>33</v>
      </c>
      <c r="D95" s="6"/>
      <c r="E95" s="6" t="s">
        <v>27</v>
      </c>
      <c r="F95" s="10">
        <f t="shared" si="2"/>
        <v>434211.71171150001</v>
      </c>
      <c r="G95" s="7">
        <v>2</v>
      </c>
      <c r="H95" s="7">
        <v>868423.42342300003</v>
      </c>
      <c r="I95" s="21">
        <f t="shared" si="3"/>
        <v>95526.576576530002</v>
      </c>
      <c r="J95" s="10">
        <f>IF(COUNTIFS(A$2:A95, A95, B$2:B95, B95, D$2:D95, D95, C$2:C95,C95 )=1, MAX(J$1:J94)+1, J94)</f>
        <v>21</v>
      </c>
    </row>
    <row r="96" spans="1:10" x14ac:dyDescent="0.25">
      <c r="A96" s="5" t="s">
        <v>35</v>
      </c>
      <c r="B96" s="6" t="s">
        <v>34</v>
      </c>
      <c r="C96" s="5" t="s">
        <v>33</v>
      </c>
      <c r="D96" s="6"/>
      <c r="E96" s="6" t="s">
        <v>26</v>
      </c>
      <c r="F96" s="10">
        <f t="shared" si="2"/>
        <v>725979.72972950002</v>
      </c>
      <c r="G96" s="7">
        <v>2</v>
      </c>
      <c r="H96" s="7">
        <v>1451959.459459</v>
      </c>
      <c r="I96" s="21">
        <f t="shared" si="3"/>
        <v>159715.54054049001</v>
      </c>
      <c r="J96" s="10">
        <f>IF(COUNTIFS(A$2:A96, A96, B$2:B96, B96, D$2:D96, D96, C$2:C96,C96 )=1, MAX(J$1:J95)+1, J95)</f>
        <v>21</v>
      </c>
    </row>
    <row r="97" spans="1:10" x14ac:dyDescent="0.25">
      <c r="A97" s="5" t="s">
        <v>35</v>
      </c>
      <c r="B97" s="6" t="s">
        <v>34</v>
      </c>
      <c r="C97" s="5" t="s">
        <v>33</v>
      </c>
      <c r="D97" s="6"/>
      <c r="E97" s="6" t="s">
        <v>25</v>
      </c>
      <c r="F97" s="10">
        <f t="shared" si="2"/>
        <v>599639.63963999995</v>
      </c>
      <c r="G97" s="7">
        <v>1</v>
      </c>
      <c r="H97" s="7">
        <v>599639.63963999995</v>
      </c>
      <c r="I97" s="21">
        <f t="shared" si="3"/>
        <v>65960.360360399995</v>
      </c>
      <c r="J97" s="10">
        <f>IF(COUNTIFS(A$2:A97, A97, B$2:B97, B97, D$2:D97, D97, C$2:C97,C97 )=1, MAX(J$1:J96)+1, J96)</f>
        <v>21</v>
      </c>
    </row>
    <row r="98" spans="1:10" x14ac:dyDescent="0.25">
      <c r="A98" s="5" t="s">
        <v>35</v>
      </c>
      <c r="B98" s="6" t="s">
        <v>34</v>
      </c>
      <c r="C98" s="5" t="s">
        <v>33</v>
      </c>
      <c r="D98" s="6"/>
      <c r="E98" s="6" t="s">
        <v>24</v>
      </c>
      <c r="F98" s="10">
        <f t="shared" si="2"/>
        <v>361189.189189</v>
      </c>
      <c r="G98" s="7">
        <v>1</v>
      </c>
      <c r="H98" s="7">
        <v>361189.189189</v>
      </c>
      <c r="I98" s="21">
        <f t="shared" si="3"/>
        <v>39730.810810789997</v>
      </c>
      <c r="J98" s="10">
        <f>IF(COUNTIFS(A$2:A98, A98, B$2:B98, B98, D$2:D98, D98, C$2:C98,C98 )=1, MAX(J$1:J97)+1, J97)</f>
        <v>21</v>
      </c>
    </row>
    <row r="99" spans="1:10" x14ac:dyDescent="0.25">
      <c r="A99" s="5" t="s">
        <v>35</v>
      </c>
      <c r="B99" s="6" t="s">
        <v>34</v>
      </c>
      <c r="C99" s="5" t="s">
        <v>33</v>
      </c>
      <c r="D99" s="6"/>
      <c r="E99" s="6" t="s">
        <v>23</v>
      </c>
      <c r="F99" s="10">
        <f t="shared" si="2"/>
        <v>294081.08108099998</v>
      </c>
      <c r="G99" s="7">
        <v>1</v>
      </c>
      <c r="H99" s="7">
        <v>294081.08108099998</v>
      </c>
      <c r="I99" s="21">
        <f t="shared" si="3"/>
        <v>32348.91891891</v>
      </c>
      <c r="J99" s="10">
        <f>IF(COUNTIFS(A$2:A99, A99, B$2:B99, B99, D$2:D99, D99, C$2:C99,C99 )=1, MAX(J$1:J98)+1, J98)</f>
        <v>21</v>
      </c>
    </row>
    <row r="100" spans="1:10" x14ac:dyDescent="0.25">
      <c r="A100" s="5" t="s">
        <v>35</v>
      </c>
      <c r="B100" s="6" t="s">
        <v>34</v>
      </c>
      <c r="C100" s="5" t="s">
        <v>33</v>
      </c>
      <c r="D100" s="6"/>
      <c r="E100" s="6" t="s">
        <v>16</v>
      </c>
      <c r="F100" s="10">
        <f t="shared" si="2"/>
        <v>390000</v>
      </c>
      <c r="G100" s="7">
        <v>5</v>
      </c>
      <c r="H100" s="7">
        <v>1950000</v>
      </c>
      <c r="I100" s="21">
        <f t="shared" si="3"/>
        <v>214500</v>
      </c>
      <c r="J100" s="10">
        <f>IF(COUNTIFS(A$2:A100, A100, B$2:B100, B100, D$2:D100, D100, C$2:C100,C100 )=1, MAX(J$1:J99)+1, J99)</f>
        <v>21</v>
      </c>
    </row>
    <row r="101" spans="1:10" x14ac:dyDescent="0.25">
      <c r="A101" s="5" t="s">
        <v>35</v>
      </c>
      <c r="B101" s="6" t="s">
        <v>34</v>
      </c>
      <c r="C101" s="5" t="s">
        <v>33</v>
      </c>
      <c r="D101" s="6"/>
      <c r="E101" s="6" t="s">
        <v>15</v>
      </c>
      <c r="F101" s="10">
        <f t="shared" si="2"/>
        <v>299327.92792799999</v>
      </c>
      <c r="G101" s="7">
        <v>5</v>
      </c>
      <c r="H101" s="7">
        <v>1496639.63964</v>
      </c>
      <c r="I101" s="21">
        <f t="shared" si="3"/>
        <v>164630.36036039999</v>
      </c>
      <c r="J101" s="10">
        <f>IF(COUNTIFS(A$2:A101, A101, B$2:B101, B101, D$2:D101, D101, C$2:C101,C101 )=1, MAX(J$1:J100)+1, J100)</f>
        <v>21</v>
      </c>
    </row>
    <row r="102" spans="1:10" x14ac:dyDescent="0.25">
      <c r="A102" s="9" t="s">
        <v>35</v>
      </c>
      <c r="B102" s="10" t="s">
        <v>34</v>
      </c>
      <c r="C102" s="9" t="s">
        <v>33</v>
      </c>
      <c r="D102" s="10"/>
      <c r="E102" s="10" t="s">
        <v>22</v>
      </c>
      <c r="F102" s="10">
        <f t="shared" si="2"/>
        <v>36756.756756750001</v>
      </c>
      <c r="G102" s="12">
        <v>40</v>
      </c>
      <c r="H102" s="12">
        <v>1470270.27027</v>
      </c>
      <c r="I102" s="21">
        <f t="shared" si="3"/>
        <v>161729.72972969999</v>
      </c>
      <c r="J102" s="10">
        <f>IF(COUNTIFS(A$2:A102, A102, B$2:B102, B102, D$2:D102, D102, C$2:C102,C102 )=1, MAX(J$1:J101)+1, J101)</f>
        <v>21</v>
      </c>
    </row>
    <row r="103" spans="1:10" x14ac:dyDescent="0.25">
      <c r="A103" s="5"/>
      <c r="B103" s="6"/>
      <c r="C103" s="5"/>
      <c r="D103" s="5"/>
      <c r="E103" s="5"/>
      <c r="F103" s="10"/>
      <c r="G103" s="4"/>
      <c r="H103" s="4"/>
      <c r="I103" s="21"/>
    </row>
    <row r="104" spans="1:10" x14ac:dyDescent="0.25">
      <c r="A104" s="13" t="s">
        <v>35</v>
      </c>
      <c r="B104" s="14" t="s">
        <v>34</v>
      </c>
      <c r="C104" s="13" t="s">
        <v>21</v>
      </c>
      <c r="D104" s="15">
        <v>45691</v>
      </c>
      <c r="E104" s="14" t="s">
        <v>20</v>
      </c>
      <c r="F104" s="10">
        <f t="shared" si="2"/>
        <v>379459.45945950004</v>
      </c>
      <c r="G104" s="16">
        <v>10</v>
      </c>
      <c r="H104" s="16">
        <v>3794594.5945950001</v>
      </c>
      <c r="I104" s="21">
        <f t="shared" si="3"/>
        <v>417405.40540545003</v>
      </c>
      <c r="J104" s="10">
        <f>IF(COUNTIFS(A$2:A104, A104, B$2:B104, B104, D$2:D104, D104, C$2:C104,C104 )=1, MAX(J$1:J103)+1, J103)</f>
        <v>22</v>
      </c>
    </row>
    <row r="105" spans="1:10" x14ac:dyDescent="0.25">
      <c r="A105" s="5" t="s">
        <v>35</v>
      </c>
      <c r="B105" s="6" t="s">
        <v>34</v>
      </c>
      <c r="C105" s="5" t="s">
        <v>21</v>
      </c>
      <c r="D105" s="6"/>
      <c r="E105" s="6" t="s">
        <v>19</v>
      </c>
      <c r="F105" s="10">
        <f t="shared" si="2"/>
        <v>361657.65765770001</v>
      </c>
      <c r="G105" s="7">
        <v>10</v>
      </c>
      <c r="H105" s="7">
        <v>3616576.5765769999</v>
      </c>
      <c r="I105" s="21">
        <f t="shared" si="3"/>
        <v>397823.42342347</v>
      </c>
      <c r="J105" s="10">
        <f>IF(COUNTIFS(A$2:A105, A105, B$2:B105, B105, D$2:D105, D105, C$2:C105,C105 )=1, MAX(J$1:J104)+1, J104)</f>
        <v>22</v>
      </c>
    </row>
    <row r="106" spans="1:10" x14ac:dyDescent="0.25">
      <c r="A106" s="5" t="s">
        <v>35</v>
      </c>
      <c r="B106" s="6" t="s">
        <v>34</v>
      </c>
      <c r="C106" s="5" t="s">
        <v>21</v>
      </c>
      <c r="D106" s="6"/>
      <c r="E106" s="6" t="s">
        <v>18</v>
      </c>
      <c r="F106" s="10">
        <f t="shared" si="2"/>
        <v>374282.88288300001</v>
      </c>
      <c r="G106" s="7">
        <v>3</v>
      </c>
      <c r="H106" s="7">
        <v>1122848.6486490001</v>
      </c>
      <c r="I106" s="21">
        <f t="shared" si="3"/>
        <v>123513.35135139001</v>
      </c>
      <c r="J106" s="10">
        <f>IF(COUNTIFS(A$2:A106, A106, B$2:B106, B106, D$2:D106, D106, C$2:C106,C106 )=1, MAX(J$1:J105)+1, J105)</f>
        <v>22</v>
      </c>
    </row>
    <row r="107" spans="1:10" x14ac:dyDescent="0.25">
      <c r="A107" s="5" t="s">
        <v>35</v>
      </c>
      <c r="B107" s="6" t="s">
        <v>34</v>
      </c>
      <c r="C107" s="5" t="s">
        <v>21</v>
      </c>
      <c r="D107" s="6"/>
      <c r="E107" s="6" t="s">
        <v>17</v>
      </c>
      <c r="F107" s="10">
        <f t="shared" si="2"/>
        <v>373486.48648640001</v>
      </c>
      <c r="G107" s="7">
        <v>5</v>
      </c>
      <c r="H107" s="7">
        <v>1867432.4324320001</v>
      </c>
      <c r="I107" s="21">
        <f t="shared" si="3"/>
        <v>205417.56756752002</v>
      </c>
      <c r="J107" s="10">
        <f>IF(COUNTIFS(A$2:A107, A107, B$2:B107, B107, D$2:D107, D107, C$2:C107,C107 )=1, MAX(J$1:J106)+1, J106)</f>
        <v>22</v>
      </c>
    </row>
    <row r="108" spans="1:10" x14ac:dyDescent="0.25">
      <c r="A108" s="5" t="s">
        <v>35</v>
      </c>
      <c r="B108" s="6" t="s">
        <v>34</v>
      </c>
      <c r="C108" s="5" t="s">
        <v>21</v>
      </c>
      <c r="D108" s="6"/>
      <c r="E108" s="6" t="s">
        <v>16</v>
      </c>
      <c r="F108" s="10">
        <f t="shared" si="2"/>
        <v>390000</v>
      </c>
      <c r="G108" s="7">
        <v>10</v>
      </c>
      <c r="H108" s="7">
        <v>3900000</v>
      </c>
      <c r="I108" s="21">
        <f t="shared" si="3"/>
        <v>429000</v>
      </c>
      <c r="J108" s="10">
        <f>IF(COUNTIFS(A$2:A108, A108, B$2:B108, B108, D$2:D108, D108, C$2:C108,C108 )=1, MAX(J$1:J107)+1, J107)</f>
        <v>22</v>
      </c>
    </row>
    <row r="109" spans="1:10" x14ac:dyDescent="0.25">
      <c r="A109" s="9" t="s">
        <v>35</v>
      </c>
      <c r="B109" s="10" t="s">
        <v>34</v>
      </c>
      <c r="C109" s="9" t="s">
        <v>21</v>
      </c>
      <c r="D109" s="10"/>
      <c r="E109" s="10" t="s">
        <v>15</v>
      </c>
      <c r="F109" s="10">
        <f t="shared" si="2"/>
        <v>299327.97477480001</v>
      </c>
      <c r="G109" s="12">
        <v>10</v>
      </c>
      <c r="H109" s="12">
        <v>2993279.7477480001</v>
      </c>
      <c r="I109" s="21">
        <f t="shared" si="3"/>
        <v>329260.77225228003</v>
      </c>
      <c r="J109" s="10">
        <f>IF(COUNTIFS(A$2:A109, A109, B$2:B109, B109, D$2:D109, D109, C$2:C109,C109 )=1, MAX(J$1:J108)+1, J108)</f>
        <v>22</v>
      </c>
    </row>
    <row r="110" spans="1:10" x14ac:dyDescent="0.25">
      <c r="A110" s="5"/>
      <c r="B110" s="6"/>
      <c r="C110" s="5"/>
      <c r="D110" s="5"/>
      <c r="E110" s="5"/>
      <c r="F110" s="10"/>
      <c r="G110" s="4"/>
      <c r="H110" s="4"/>
      <c r="I110" s="21"/>
    </row>
    <row r="111" spans="1:10" x14ac:dyDescent="0.25">
      <c r="A111" s="13" t="s">
        <v>35</v>
      </c>
      <c r="B111" s="14" t="s">
        <v>34</v>
      </c>
      <c r="C111" s="13" t="s">
        <v>14</v>
      </c>
      <c r="D111" s="15">
        <v>45696</v>
      </c>
      <c r="E111" s="14" t="s">
        <v>13</v>
      </c>
      <c r="F111" s="10">
        <f t="shared" si="2"/>
        <v>372299.92567575001</v>
      </c>
      <c r="G111" s="16">
        <v>4</v>
      </c>
      <c r="H111" s="16">
        <v>1489199.702703</v>
      </c>
      <c r="I111" s="21">
        <f t="shared" si="3"/>
        <v>163811.96729733</v>
      </c>
      <c r="J111" s="10">
        <f>IF(COUNTIFS(A$2:A111, A111, B$2:B111, B111, D$2:D111, D111, C$2:C111,C111 )=1, MAX(J$1:J110)+1, J110)</f>
        <v>23</v>
      </c>
    </row>
    <row r="112" spans="1:10" x14ac:dyDescent="0.25">
      <c r="A112" s="9" t="s">
        <v>35</v>
      </c>
      <c r="B112" s="10" t="s">
        <v>34</v>
      </c>
      <c r="C112" s="9" t="s">
        <v>14</v>
      </c>
      <c r="D112" s="10"/>
      <c r="E112" s="10" t="s">
        <v>12</v>
      </c>
      <c r="F112" s="10">
        <f t="shared" si="2"/>
        <v>215448.64864850001</v>
      </c>
      <c r="G112" s="12">
        <v>2</v>
      </c>
      <c r="H112" s="12">
        <v>430897.29729700001</v>
      </c>
      <c r="I112" s="21">
        <f t="shared" si="3"/>
        <v>47398.702702670002</v>
      </c>
      <c r="J112" s="10">
        <f>IF(COUNTIFS(A$2:A112, A112, B$2:B112, B112, D$2:D112, D112, C$2:C112,C112 )=1, MAX(J$1:J111)+1, J111)</f>
        <v>23</v>
      </c>
    </row>
    <row r="113" spans="1:10" x14ac:dyDescent="0.25">
      <c r="A113" s="5"/>
      <c r="B113" s="6"/>
      <c r="C113" s="5"/>
      <c r="D113" s="5"/>
      <c r="E113" s="5"/>
      <c r="F113" s="10"/>
      <c r="G113" s="4"/>
      <c r="H113" s="4"/>
      <c r="I113" s="21"/>
    </row>
    <row r="114" spans="1:10" x14ac:dyDescent="0.25">
      <c r="A114" s="17" t="s">
        <v>35</v>
      </c>
      <c r="B114" s="18" t="s">
        <v>34</v>
      </c>
      <c r="C114" s="17" t="s">
        <v>11</v>
      </c>
      <c r="D114" s="19">
        <v>45696</v>
      </c>
      <c r="E114" s="6" t="s">
        <v>10</v>
      </c>
      <c r="F114" s="6">
        <f t="shared" si="2"/>
        <v>8783.7800000000007</v>
      </c>
      <c r="G114" s="7">
        <v>50</v>
      </c>
      <c r="H114" s="7">
        <v>439189</v>
      </c>
      <c r="I114" s="22">
        <f t="shared" si="3"/>
        <v>48310.79</v>
      </c>
      <c r="J114" s="6">
        <f>IF(COUNTIFS(A$2:A114, A114, B$2:B114, B114, D$2:D114, D114, C$2:C114,C114 )=1, MAX(J$1:J113)+1, J113)</f>
        <v>24</v>
      </c>
    </row>
    <row r="115" spans="1:10" x14ac:dyDescent="0.25">
      <c r="A115" s="5"/>
      <c r="B115" s="6"/>
      <c r="C115" s="5"/>
      <c r="D115" s="5"/>
      <c r="E115" s="5"/>
      <c r="F115" s="6"/>
      <c r="G115" s="4"/>
      <c r="H115" s="4"/>
      <c r="I115" s="22"/>
      <c r="J115" s="6"/>
    </row>
    <row r="116" spans="1:10" x14ac:dyDescent="0.25">
      <c r="A116" s="13" t="s">
        <v>9</v>
      </c>
      <c r="B116" s="14" t="s">
        <v>8</v>
      </c>
      <c r="C116" s="13" t="s">
        <v>7</v>
      </c>
      <c r="D116" s="15">
        <v>45691</v>
      </c>
      <c r="E116" s="6" t="s">
        <v>6</v>
      </c>
      <c r="F116" s="6">
        <f t="shared" si="2"/>
        <v>174697.310811</v>
      </c>
      <c r="G116" s="7">
        <v>2</v>
      </c>
      <c r="H116" s="7">
        <v>349394.62162200001</v>
      </c>
      <c r="I116" s="22">
        <f t="shared" si="3"/>
        <v>38433.408378419997</v>
      </c>
      <c r="J116" s="6">
        <f>IF(COUNTIFS(A$2:A116, A116, B$2:B116, B116, D$2:D116, D116, C$2:C116,C116 )=1, MAX(J$1:J115)+1, J115)</f>
        <v>25</v>
      </c>
    </row>
    <row r="117" spans="1:10" x14ac:dyDescent="0.25">
      <c r="A117" s="9" t="s">
        <v>9</v>
      </c>
      <c r="B117" s="10" t="s">
        <v>8</v>
      </c>
      <c r="C117" s="9" t="s">
        <v>7</v>
      </c>
      <c r="D117" s="10"/>
      <c r="E117" s="6" t="s">
        <v>5</v>
      </c>
      <c r="F117" s="6">
        <f t="shared" si="2"/>
        <v>254189.189189</v>
      </c>
      <c r="G117" s="7">
        <v>2</v>
      </c>
      <c r="H117" s="7">
        <v>508378.37837799999</v>
      </c>
      <c r="I117" s="22">
        <f t="shared" si="3"/>
        <v>55921.621621580001</v>
      </c>
      <c r="J117" s="6">
        <f>IF(COUNTIFS(A$2:A117, A117, B$2:B117, B117, D$2:D117, D117, C$2:C117,C117 )=1, MAX(J$1:J116)+1, J116)</f>
        <v>25</v>
      </c>
    </row>
    <row r="118" spans="1:10" x14ac:dyDescent="0.25">
      <c r="A118" s="5"/>
      <c r="B118" s="6"/>
      <c r="C118" s="5"/>
      <c r="D118" s="5"/>
      <c r="E118" s="5"/>
      <c r="F118" s="6"/>
      <c r="G118" s="4"/>
      <c r="H118" s="4"/>
      <c r="I118" s="22"/>
      <c r="J118" s="6"/>
    </row>
    <row r="119" spans="1:10" x14ac:dyDescent="0.25">
      <c r="A119" s="17" t="s">
        <v>9</v>
      </c>
      <c r="B119" s="18" t="s">
        <v>8</v>
      </c>
      <c r="C119" s="17" t="s">
        <v>4</v>
      </c>
      <c r="D119" s="19">
        <v>45715</v>
      </c>
      <c r="E119" s="6" t="s">
        <v>3</v>
      </c>
      <c r="F119" s="6">
        <f t="shared" si="2"/>
        <v>254189</v>
      </c>
      <c r="G119" s="7">
        <v>2</v>
      </c>
      <c r="H119" s="7">
        <v>508378</v>
      </c>
      <c r="I119" s="22">
        <f t="shared" si="3"/>
        <v>55921.58</v>
      </c>
      <c r="J119" s="6">
        <f>IF(COUNTIFS(A$2:A119, A119, B$2:B119, B119, D$2:D119, D119, C$2:C119,C119 )=1, MAX(J$1:J118)+1, J118)</f>
        <v>26</v>
      </c>
    </row>
    <row r="120" spans="1:10" x14ac:dyDescent="0.25">
      <c r="A120" s="5"/>
      <c r="B120" s="6"/>
      <c r="C120" s="5"/>
      <c r="D120" s="5"/>
      <c r="E120" s="5"/>
      <c r="F120" s="6"/>
      <c r="G120" s="4"/>
      <c r="H120" s="4"/>
      <c r="I120" s="22"/>
      <c r="J120" s="6"/>
    </row>
    <row r="121" spans="1:10" x14ac:dyDescent="0.25">
      <c r="A121" s="17" t="s">
        <v>2</v>
      </c>
      <c r="B121" s="18" t="s">
        <v>1</v>
      </c>
      <c r="C121" s="17" t="s">
        <v>0</v>
      </c>
      <c r="D121" s="19">
        <v>45702</v>
      </c>
      <c r="E121" s="6" t="s">
        <v>142</v>
      </c>
      <c r="F121" s="6">
        <f t="shared" si="2"/>
        <v>765766</v>
      </c>
      <c r="G121" s="7">
        <v>1</v>
      </c>
      <c r="H121" s="7">
        <v>765766</v>
      </c>
      <c r="I121" s="22">
        <f t="shared" si="3"/>
        <v>84234.26</v>
      </c>
      <c r="J121" s="6">
        <f>IF(COUNTIFS(A$2:A121, A121, B$2:B121, B121, D$2:D121, D121, C$2:C121,C121 )=1, MAX(J$1:J120)+1, J120)</f>
        <v>27</v>
      </c>
    </row>
    <row r="122" spans="1:10" x14ac:dyDescent="0.25">
      <c r="A122" s="5"/>
      <c r="B122" s="6"/>
      <c r="C122" s="5"/>
      <c r="D122" s="5"/>
      <c r="E122" s="5"/>
      <c r="F122" s="6"/>
      <c r="G122" s="4"/>
      <c r="H122" s="4"/>
      <c r="I122" s="22"/>
      <c r="J122" s="6"/>
    </row>
    <row r="123" spans="1:10" x14ac:dyDescent="0.25">
      <c r="J123" s="18"/>
    </row>
    <row r="1465" spans="1:10" s="8" customFormat="1" x14ac:dyDescent="0.25">
      <c r="A1465"/>
      <c r="B1465"/>
      <c r="C1465"/>
      <c r="D1465"/>
      <c r="E1465"/>
      <c r="F1465"/>
      <c r="G1465" s="1"/>
      <c r="H1465" s="1"/>
      <c r="I1465"/>
      <c r="J1465" s="10"/>
    </row>
    <row r="1466" spans="1:10" s="8" customFormat="1" x14ac:dyDescent="0.25">
      <c r="A1466"/>
      <c r="B1466"/>
      <c r="C1466"/>
      <c r="D1466"/>
      <c r="E1466"/>
      <c r="F1466"/>
      <c r="G1466" s="1"/>
      <c r="H1466" s="1"/>
      <c r="I1466"/>
      <c r="J1466" s="10"/>
    </row>
  </sheetData>
  <autoFilter ref="E1:E1466" xr:uid="{B604780D-B0B2-49B0-A7EE-AA90CB23ADA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FP SMG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15112</dc:creator>
  <cp:lastModifiedBy>Syah Bandi</cp:lastModifiedBy>
  <dcterms:created xsi:type="dcterms:W3CDTF">2025-03-11T16:49:47Z</dcterms:created>
  <dcterms:modified xsi:type="dcterms:W3CDTF">2025-03-12T03:21:27Z</dcterms:modified>
</cp:coreProperties>
</file>