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P BBN\2025\03 Maret\"/>
    </mc:Choice>
  </mc:AlternateContent>
  <xr:revisionPtr revIDLastSave="0" documentId="13_ncr:1_{317A5847-F0C6-4A0D-AF64-B2453DCB7275}" xr6:coauthVersionLast="47" xr6:coauthVersionMax="47" xr10:uidLastSave="{00000000-0000-0000-0000-000000000000}"/>
  <bookViews>
    <workbookView xWindow="-120" yWindow="-120" windowWidth="29040" windowHeight="15720" xr2:uid="{2DBB1220-AA20-4512-BFF2-147C05B76603}"/>
  </bookViews>
  <sheets>
    <sheet name="FP SMD" sheetId="8" r:id="rId1"/>
    <sheet name="Analyst" sheetId="4" r:id="rId2"/>
  </sheets>
  <externalReferences>
    <externalReference r:id="rId3"/>
  </externalReferences>
  <definedNames>
    <definedName name="_xlnm._FilterDatabase" localSheetId="0" hidden="1">'FP SMD'!$G$1:$G$129</definedName>
    <definedName name="JR_PAGE_ANCHOR_0_1">'[1]RAW CN'!#REF!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C23" i="4"/>
  <c r="B23" i="4"/>
  <c r="C15" i="4"/>
  <c r="D15" i="4"/>
  <c r="B15" i="4"/>
  <c r="J2" i="8" l="1"/>
  <c r="J3" i="8" s="1"/>
  <c r="J5" i="8" s="1"/>
  <c r="J7" i="8" s="1"/>
  <c r="J9" i="8" s="1"/>
  <c r="J10" i="8" s="1"/>
  <c r="J12" i="8" s="1"/>
  <c r="J14" i="8" s="1"/>
  <c r="J16" i="8" s="1"/>
  <c r="J17" i="8" s="1"/>
  <c r="J19" i="8" s="1"/>
  <c r="J21" i="8" s="1"/>
  <c r="J23" i="8" s="1"/>
  <c r="J25" i="8" s="1"/>
  <c r="J26" i="8" s="1"/>
  <c r="J27" i="8" s="1"/>
  <c r="J28" i="8" s="1"/>
  <c r="J29" i="8" s="1"/>
  <c r="J31" i="8" s="1"/>
  <c r="J33" i="8" s="1"/>
  <c r="J34" i="8" s="1"/>
  <c r="J35" i="8" s="1"/>
  <c r="J36" i="8" s="1"/>
  <c r="J37" i="8" s="1"/>
  <c r="J38" i="8" s="1"/>
  <c r="J40" i="8" s="1"/>
  <c r="J42" i="8" s="1"/>
  <c r="J44" i="8" s="1"/>
  <c r="J46" i="8" s="1"/>
  <c r="J47" i="8" s="1"/>
  <c r="J49" i="8" s="1"/>
  <c r="J50" i="8" s="1"/>
  <c r="J52" i="8" s="1"/>
  <c r="J53" i="8" s="1"/>
  <c r="J54" i="8" s="1"/>
  <c r="J56" i="8" s="1"/>
  <c r="J57" i="8" s="1"/>
  <c r="J58" i="8" s="1"/>
  <c r="J59" i="8" s="1"/>
  <c r="J60" i="8" s="1"/>
  <c r="J62" i="8" s="1"/>
  <c r="J64" i="8" s="1"/>
  <c r="J66" i="8" s="1"/>
  <c r="J68" i="8" s="1"/>
  <c r="J70" i="8" s="1"/>
  <c r="J72" i="8" s="1"/>
  <c r="J74" i="8" s="1"/>
  <c r="J76" i="8" s="1"/>
  <c r="J77" i="8" s="1"/>
  <c r="J79" i="8" s="1"/>
  <c r="J81" i="8" s="1"/>
  <c r="J83" i="8" s="1"/>
  <c r="J84" i="8" s="1"/>
  <c r="J85" i="8" s="1"/>
  <c r="J86" i="8" s="1"/>
  <c r="J87" i="8" s="1"/>
  <c r="J88" i="8" s="1"/>
  <c r="J89" i="8" s="1"/>
  <c r="J91" i="8" s="1"/>
  <c r="J93" i="8" s="1"/>
  <c r="J94" i="8" s="1"/>
  <c r="J95" i="8" s="1"/>
  <c r="J96" i="8" s="1"/>
  <c r="J97" i="8" s="1"/>
  <c r="J98" i="8" s="1"/>
  <c r="J99" i="8" s="1"/>
  <c r="J100" i="8" s="1"/>
  <c r="J101" i="8" s="1"/>
  <c r="J103" i="8" s="1"/>
  <c r="J105" i="8" s="1"/>
  <c r="J106" i="8" s="1"/>
  <c r="J107" i="8" s="1"/>
  <c r="J108" i="8" s="1"/>
  <c r="J109" i="8" s="1"/>
  <c r="J110" i="8" s="1"/>
  <c r="J112" i="8" s="1"/>
  <c r="J113" i="8" s="1"/>
  <c r="J114" i="8" s="1"/>
  <c r="J116" i="8" s="1"/>
  <c r="J117" i="8" s="1"/>
  <c r="J119" i="8" s="1"/>
  <c r="J120" i="8" s="1"/>
  <c r="J121" i="8" s="1"/>
  <c r="J122" i="8" s="1"/>
  <c r="J123" i="8" s="1"/>
  <c r="J124" i="8" s="1"/>
  <c r="J126" i="8" s="1"/>
  <c r="J12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C21" authorId="0" shapeId="0" xr:uid="{2E901F26-366D-47AF-8A71-553B6C7ECA09}">
      <text>
        <r>
          <rPr>
            <b/>
            <sz val="9"/>
            <color indexed="81"/>
            <rFont val="Tahoma"/>
            <charset val="1"/>
          </rPr>
          <t>PT BBN:</t>
        </r>
        <r>
          <rPr>
            <sz val="9"/>
            <color indexed="81"/>
            <rFont val="Tahoma"/>
            <charset val="1"/>
          </rPr>
          <t xml:space="preserve">
Jaya Utama</t>
        </r>
      </text>
    </comment>
    <comment ref="C22" authorId="0" shapeId="0" xr:uid="{88F7E8E1-7404-42C0-8A63-D000443CA87A}">
      <text>
        <r>
          <rPr>
            <b/>
            <sz val="9"/>
            <color indexed="81"/>
            <rFont val="Tahoma"/>
            <charset val="1"/>
          </rPr>
          <t>PT BBN:</t>
        </r>
        <r>
          <rPr>
            <sz val="9"/>
            <color indexed="81"/>
            <rFont val="Tahoma"/>
            <charset val="1"/>
          </rPr>
          <t xml:space="preserve">
Bahtera Buana</t>
        </r>
      </text>
    </comment>
  </commentList>
</comments>
</file>

<file path=xl/sharedStrings.xml><?xml version="1.0" encoding="utf-8"?>
<sst xmlns="http://schemas.openxmlformats.org/spreadsheetml/2006/main" count="379" uniqueCount="165">
  <si>
    <t>No. Pelanggan</t>
  </si>
  <si>
    <t>Nama Pelanggan</t>
  </si>
  <si>
    <t>No. Faktur</t>
  </si>
  <si>
    <t>Tgl. Faktur</t>
  </si>
  <si>
    <t>Nama Barang</t>
  </si>
  <si>
    <t>Qty</t>
  </si>
  <si>
    <t>DPP</t>
  </si>
  <si>
    <t>Knee DV 4 Jaya @ 40</t>
  </si>
  <si>
    <t>Tee DV 3 Jaya @ 60</t>
  </si>
  <si>
    <t>Elbow AW 1/2 SCG @ 180</t>
  </si>
  <si>
    <t>Elbow AW 1 SCG @ 60</t>
  </si>
  <si>
    <t>Elbow DV 3 SCG @ 10</t>
  </si>
  <si>
    <t>Tee DV 3 SCG @ 15</t>
  </si>
  <si>
    <t>Elbow DV 2 SCG @ 30</t>
  </si>
  <si>
    <t>Mizu D 3</t>
  </si>
  <si>
    <t>Knee TS 3/4 Jaya @ 250</t>
  </si>
  <si>
    <t>INV2503227</t>
  </si>
  <si>
    <t>Mizu C 5/8</t>
  </si>
  <si>
    <t>Icon D 3</t>
  </si>
  <si>
    <t>Icon D 4</t>
  </si>
  <si>
    <t>Knee DV 3 Jaya @ 80</t>
  </si>
  <si>
    <t>Icon AW 3/4</t>
  </si>
  <si>
    <t>Icon D 2</t>
  </si>
  <si>
    <t>Mizu D 2 1/2</t>
  </si>
  <si>
    <t>Tee TS 3/4 Jaya @ 175</t>
  </si>
  <si>
    <t>Socket TS 1/2 Jaya @ 475</t>
  </si>
  <si>
    <t>SDD TS 1/2 Jaya @ 500</t>
  </si>
  <si>
    <t>Talang Seng 30 @ 45m</t>
  </si>
  <si>
    <t>INV2503026</t>
  </si>
  <si>
    <t>Mizu AW 3</t>
  </si>
  <si>
    <t>Mizu AW 4</t>
  </si>
  <si>
    <t>Mizu AW 1/2</t>
  </si>
  <si>
    <t>INV2503261</t>
  </si>
  <si>
    <t>Mizu AW 1 1/2</t>
  </si>
  <si>
    <t>Mizu D 2</t>
  </si>
  <si>
    <t>INV2503163</t>
  </si>
  <si>
    <t>Socket TS 3/4 Jaya @ 375</t>
  </si>
  <si>
    <t>Knee DV 2 Jaya (pcs)</t>
  </si>
  <si>
    <t>Knee DV 3 Jaya (pcs)</t>
  </si>
  <si>
    <t>SCG AW 4</t>
  </si>
  <si>
    <t>INV2503085</t>
  </si>
  <si>
    <t>KDD TS 1/2 Jaya (pcs)</t>
  </si>
  <si>
    <t>INVB2503039</t>
  </si>
  <si>
    <t>Kawat Bendrat 20 kg</t>
  </si>
  <si>
    <t>Icon AW 1/2</t>
  </si>
  <si>
    <t>INV2503128</t>
  </si>
  <si>
    <t>Knee DV 2 1/2 Jaya @ 125</t>
  </si>
  <si>
    <t>Icon C 5/8</t>
  </si>
  <si>
    <t>Knee TS 1 Jaya (pcs)</t>
  </si>
  <si>
    <t>INVB2503013</t>
  </si>
  <si>
    <t>Knee DV 4 Jaya (pcs)</t>
  </si>
  <si>
    <t>INV2503200</t>
  </si>
  <si>
    <t>Mizu AW 2</t>
  </si>
  <si>
    <t>INV2503160</t>
  </si>
  <si>
    <t>Elbow DV 2 1/2 SCG @ 12</t>
  </si>
  <si>
    <t>Elbow DV 4 SCG @ 10</t>
  </si>
  <si>
    <t>INV2503180</t>
  </si>
  <si>
    <t>INV2503212</t>
  </si>
  <si>
    <t>INV2503248</t>
  </si>
  <si>
    <t>INV2503146</t>
  </si>
  <si>
    <t>SDD TS 3/4 Jaya @ 400</t>
  </si>
  <si>
    <t>Tee DV 2 Jaya (pcs)</t>
  </si>
  <si>
    <t>INV2503237</t>
  </si>
  <si>
    <t>Socket AW 2 1/2 x 3/4 SCG @ 15</t>
  </si>
  <si>
    <t>Socket AW 2 1/2 x 1 SCG @ 15</t>
  </si>
  <si>
    <t>Tali Tambang Puso PE 4 mm (rol)</t>
  </si>
  <si>
    <t>Selang Puso Super Dof 5/8" @ 50m</t>
  </si>
  <si>
    <t>SCG AW 1/2</t>
  </si>
  <si>
    <t>SCG D 2</t>
  </si>
  <si>
    <t>Tee DV 4 SCG @ 7</t>
  </si>
  <si>
    <t>SCG Conduit 20 mm</t>
  </si>
  <si>
    <t>SDD AW 3/4 SCG @ 90</t>
  </si>
  <si>
    <t>INV2503136</t>
  </si>
  <si>
    <t>Tali Tambang Puso PE 6 mm (rol)</t>
  </si>
  <si>
    <t>P-AU-ANE-BSE</t>
  </si>
  <si>
    <t>Aneka Sambungan Balikpapan Selatan</t>
  </si>
  <si>
    <t>INV/BPP/2503048</t>
  </si>
  <si>
    <t>INV/BPP/2503069</t>
  </si>
  <si>
    <t>Tee AW 3 x 3/4 SCG @ 7</t>
  </si>
  <si>
    <t>P-AU-BUM-BUT</t>
  </si>
  <si>
    <t>Bumi Karya Mentari Balikpapan Utara</t>
  </si>
  <si>
    <t>INVB/BPP/2503004</t>
  </si>
  <si>
    <t>Kawat Duri Berkat 100m</t>
  </si>
  <si>
    <t>P-AU-RAR-BUT</t>
  </si>
  <si>
    <t>Rara Bangunan Jaya</t>
  </si>
  <si>
    <t>INV/BPP/2503060</t>
  </si>
  <si>
    <t>P-MA-BER-BUT</t>
  </si>
  <si>
    <t>Berkah Ikhsan (Marhen Prayogo) Balikpapan Utara</t>
  </si>
  <si>
    <t>INV/BPP/2503062</t>
  </si>
  <si>
    <t>P-MA-RAF-BUT</t>
  </si>
  <si>
    <t>Raf Jaya (Fauzan Azim) Balikpapan Utara</t>
  </si>
  <si>
    <t>INV/BPP/2503003</t>
  </si>
  <si>
    <t>Elbow AW 2 SCG @ 15</t>
  </si>
  <si>
    <t>INV/BPP/2503036</t>
  </si>
  <si>
    <t>INV/BPP/2503051</t>
  </si>
  <si>
    <t>P-MA-VEG-BUT</t>
  </si>
  <si>
    <t>Vega Milenial (Suhartini) Balikpapan Utara</t>
  </si>
  <si>
    <t>INV/BPP/2503028</t>
  </si>
  <si>
    <t>Ball Valve AW 1/2 SCG @ 30</t>
  </si>
  <si>
    <t>INV/BPP/2503081</t>
  </si>
  <si>
    <t>P-AS-DYL-LJA</t>
  </si>
  <si>
    <t>Dylan Jaya Abadi (Marutha Wahyu Sewanta) Loa Janan</t>
  </si>
  <si>
    <t>INVB2503052</t>
  </si>
  <si>
    <t>P-AD-AZZ-SAM</t>
  </si>
  <si>
    <t>Az Ziyadah (Oky Perdana Saputra) Sambutan</t>
  </si>
  <si>
    <t>P-AD-IME-SIL</t>
  </si>
  <si>
    <t>Imeng Jaya (Ni Putu Lida Wati) Samarinda Ilir</t>
  </si>
  <si>
    <t>INV2503037</t>
  </si>
  <si>
    <t>P-AD-RAG-SAM</t>
  </si>
  <si>
    <t>Ragil (Istriyono) Sambutan</t>
  </si>
  <si>
    <t>INV2503042</t>
  </si>
  <si>
    <t>Cap DV 2 1/2 SCG @ 50</t>
  </si>
  <si>
    <t>SDL AW 1/2 SCG @ 300</t>
  </si>
  <si>
    <t>P-AS-BER-SPI</t>
  </si>
  <si>
    <t>Berkat Usaha (Amir Hasan) Sungai Pinang</t>
  </si>
  <si>
    <t>INV2503167</t>
  </si>
  <si>
    <t>P-AS-KAL-SKO</t>
  </si>
  <si>
    <t>Kaltim Abadi Perkasa Samarinda Kota</t>
  </si>
  <si>
    <t>INV2503267</t>
  </si>
  <si>
    <t>P-AS-PRI-SUT</t>
  </si>
  <si>
    <t>Prima Kawat Samarinda Utara</t>
  </si>
  <si>
    <t>INVB2503008</t>
  </si>
  <si>
    <t>INVB2503014</t>
  </si>
  <si>
    <t>INVB2503015</t>
  </si>
  <si>
    <t>INVB2503046</t>
  </si>
  <si>
    <t>P-AS-SAR-SUL</t>
  </si>
  <si>
    <t>Sartha Samarinda Ulu</t>
  </si>
  <si>
    <t>P-AS-TIM-PAL</t>
  </si>
  <si>
    <t>Timur Berkah Abadi Palaran</t>
  </si>
  <si>
    <t>INVB2503019</t>
  </si>
  <si>
    <t>P-AS-UTA-SSE</t>
  </si>
  <si>
    <t>Utama Karya Steel (Sabhamzani) Samarinda Seberang</t>
  </si>
  <si>
    <t>INV2503262</t>
  </si>
  <si>
    <t>P-BB-MEG-SPI</t>
  </si>
  <si>
    <t>CV. Panca Wira Cemerlang (Mega Perkasa Lestari)</t>
  </si>
  <si>
    <t>INV2503035</t>
  </si>
  <si>
    <t>P-EK-MAJ-SUT</t>
  </si>
  <si>
    <t>MA Jaya Teknik Samarinda Utara</t>
  </si>
  <si>
    <t>INV2503027</t>
  </si>
  <si>
    <t>SCG AW 1</t>
  </si>
  <si>
    <t>P-RI-SIN-SPI</t>
  </si>
  <si>
    <t>Sinar Telaga Sungai Pinang</t>
  </si>
  <si>
    <t>INV2503224</t>
  </si>
  <si>
    <t>Knee TS 3 Jaya @ 16</t>
  </si>
  <si>
    <t>Knee TS 4 Jaya @ 7</t>
  </si>
  <si>
    <t>P-AS-FAE-BUT</t>
  </si>
  <si>
    <t>Faeyza Jaya (Dahlya Sugiarti) Bontang Utara</t>
  </si>
  <si>
    <t>Socket DV 3 Jaya (pcs)</t>
  </si>
  <si>
    <t>Tali Tambang Puso PE 5 mm @ 5 rol</t>
  </si>
  <si>
    <t>P-EK-HOS-KAU</t>
  </si>
  <si>
    <t>Hosana Gunung Kapur (Cen Cin Kui) Kaubun</t>
  </si>
  <si>
    <t>INV2503044</t>
  </si>
  <si>
    <t>SMG</t>
  </si>
  <si>
    <t>SBY</t>
  </si>
  <si>
    <t>SMD</t>
  </si>
  <si>
    <t>Harga DPP</t>
  </si>
  <si>
    <t>PPN</t>
  </si>
  <si>
    <t>Baris</t>
  </si>
  <si>
    <t>Total FP (Pcs)</t>
  </si>
  <si>
    <t>Sum DPP Awal</t>
  </si>
  <si>
    <t>SR</t>
  </si>
  <si>
    <t xml:space="preserve">Total Akhir FP </t>
  </si>
  <si>
    <t>Sudah Dibuat</t>
  </si>
  <si>
    <t>Sum Ulang DPP</t>
  </si>
  <si>
    <t>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</si>
</sst>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 mmm\ yyyy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166" fontId="0" fillId="0" borderId="1" xfId="0" applyNumberFormat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0" fillId="0" borderId="0" xfId="1" applyNumberFormat="1" applyFont="1"/>
    <xf numFmtId="0" fontId="2" fillId="2" borderId="2" xfId="0" applyFont="1" applyFill="1" applyBorder="1"/>
    <xf numFmtId="0" fontId="2" fillId="2" borderId="3" xfId="0" applyFont="1" applyFill="1" applyBorder="1"/>
    <xf numFmtId="165" fontId="2" fillId="2" borderId="3" xfId="1" applyNumberFormat="1" applyFont="1" applyFill="1" applyBorder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agong%20Berjaya%20N\Tax\Laporan%20Bulanan\C.%20Maret%202025\Perhitungan%20Pajak%20BBN%20Maret%202025.xlsx" TargetMode="External"/><Relationship Id="rId1" Type="http://schemas.openxmlformats.org/officeDocument/2006/relationships/externalLinkPath" Target="file:///E:\Bagong%20Berjaya%20N\Tax\Laporan%20Bulanan\C.%20Maret%202025\Perhitungan%20Pajak%20BBN%20Mare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CN"/>
      <sheetName val="PPN SMG"/>
      <sheetName val="FP SMG"/>
      <sheetName val="PPN SBY"/>
      <sheetName val="FP SBY"/>
      <sheetName val="PPN SMD"/>
      <sheetName val="FP SMD"/>
      <sheetName val="TOTAL PPN"/>
      <sheetName val="CEK NOTA"/>
      <sheetName val="EXCLUDE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CDE1-89AE-4983-907D-C0F1CFA4171F}">
  <dimension ref="A1:J129"/>
  <sheetViews>
    <sheetView tabSelected="1" workbookViewId="0">
      <pane ySplit="1" topLeftCell="A32" activePane="bottomLeft" state="frozen"/>
      <selection activeCell="A25" sqref="A25"/>
      <selection pane="bottomLeft" activeCell="C21" sqref="C21"/>
    </sheetView>
  </sheetViews>
  <sheetFormatPr defaultRowHeight="15" x14ac:dyDescent="0.25"/>
  <cols>
    <col min="1" max="1" width="18.28515625" bestFit="1" customWidth="1"/>
    <col min="2" max="2" width="56.7109375" bestFit="1" customWidth="1"/>
    <col min="3" max="3" width="22.42578125" bestFit="1" customWidth="1"/>
    <col min="4" max="4" width="11.28515625" bestFit="1" customWidth="1"/>
    <col min="5" max="5" width="41.7109375" bestFit="1" customWidth="1"/>
    <col min="6" max="6" width="12" bestFit="1" customWidth="1"/>
    <col min="7" max="7" width="7" style="6" bestFit="1" customWidth="1"/>
    <col min="8" max="8" width="12.140625" style="6" bestFit="1" customWidth="1"/>
    <col min="9" max="9" width="14.28515625" bestFit="1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155</v>
      </c>
      <c r="G1" s="9" t="s">
        <v>5</v>
      </c>
      <c r="H1" s="9" t="s">
        <v>6</v>
      </c>
      <c r="I1" s="7" t="s">
        <v>156</v>
      </c>
      <c r="J1" s="7" t="s">
        <v>157</v>
      </c>
    </row>
    <row r="2" spans="1:10" x14ac:dyDescent="0.25">
      <c r="A2" s="1" t="s">
        <v>74</v>
      </c>
      <c r="B2" s="2" t="s">
        <v>75</v>
      </c>
      <c r="C2" s="1" t="s">
        <v>76</v>
      </c>
      <c r="D2" s="3">
        <v>45728</v>
      </c>
      <c r="E2" s="2" t="s">
        <v>63</v>
      </c>
      <c r="F2" s="2">
        <v>279608.16216200002</v>
      </c>
      <c r="G2" s="4">
        <v>1</v>
      </c>
      <c r="H2" s="4">
        <v>279608.16216200002</v>
      </c>
      <c r="I2" s="10">
        <v>30756.897837820001</v>
      </c>
      <c r="J2">
        <f xml:space="preserve"> IF(COUNTIFS(A$2:A2, A2, B$2:B2, B2, D$2:D2, D2, C$2:C2,C2 )=1, MAX(J$1:J1)+1,#REF!)</f>
        <v>1</v>
      </c>
    </row>
    <row r="3" spans="1:10" x14ac:dyDescent="0.25">
      <c r="A3" s="1" t="s">
        <v>74</v>
      </c>
      <c r="B3" s="2" t="s">
        <v>75</v>
      </c>
      <c r="C3" s="1" t="s">
        <v>76</v>
      </c>
      <c r="D3" s="2"/>
      <c r="E3" s="2" t="s">
        <v>64</v>
      </c>
      <c r="F3" s="2">
        <v>281918.91891900002</v>
      </c>
      <c r="G3" s="4">
        <v>2</v>
      </c>
      <c r="H3" s="4">
        <v>563837.83783800004</v>
      </c>
      <c r="I3" s="10">
        <v>62022.162162180008</v>
      </c>
      <c r="J3">
        <f>IF(COUNTIFS(A$2:A3, A3, B$2:B3, B3, D$2:D3, D3, C$2:C3,C3 )=1, MAX(J$1:J2)+1, J2)</f>
        <v>1</v>
      </c>
    </row>
    <row r="4" spans="1:10" x14ac:dyDescent="0.25">
      <c r="A4" s="1"/>
      <c r="B4" s="2"/>
      <c r="C4" s="1"/>
      <c r="D4" s="1"/>
      <c r="E4" s="1"/>
      <c r="F4" s="2"/>
      <c r="G4" s="5"/>
      <c r="H4" s="5"/>
      <c r="I4" s="10"/>
    </row>
    <row r="5" spans="1:10" x14ac:dyDescent="0.25">
      <c r="A5" s="1" t="s">
        <v>74</v>
      </c>
      <c r="B5" s="2" t="s">
        <v>75</v>
      </c>
      <c r="C5" s="1" t="s">
        <v>77</v>
      </c>
      <c r="D5" s="3">
        <v>45737</v>
      </c>
      <c r="E5" s="2" t="s">
        <v>78</v>
      </c>
      <c r="F5" s="2">
        <v>202195.5</v>
      </c>
      <c r="G5" s="4">
        <v>1</v>
      </c>
      <c r="H5" s="4">
        <v>202195.5</v>
      </c>
      <c r="I5" s="10">
        <v>22241.505000000001</v>
      </c>
      <c r="J5">
        <f>IF(COUNTIFS(A$2:A5, A5, B$2:B5, B5, D$2:D5, D5, C$2:C5,C5 )=1, MAX(J$1:J4)+1, J4)</f>
        <v>2</v>
      </c>
    </row>
    <row r="6" spans="1:10" x14ac:dyDescent="0.25">
      <c r="A6" s="1"/>
      <c r="B6" s="2"/>
      <c r="C6" s="1"/>
      <c r="D6" s="1"/>
      <c r="E6" s="1"/>
      <c r="F6" s="2"/>
      <c r="G6" s="5"/>
      <c r="H6" s="5"/>
      <c r="I6" s="10"/>
    </row>
    <row r="7" spans="1:10" x14ac:dyDescent="0.25">
      <c r="A7" s="1" t="s">
        <v>79</v>
      </c>
      <c r="B7" s="2" t="s">
        <v>80</v>
      </c>
      <c r="C7" s="1" t="s">
        <v>81</v>
      </c>
      <c r="D7" s="3">
        <v>45737</v>
      </c>
      <c r="E7" s="2" t="s">
        <v>82</v>
      </c>
      <c r="F7" s="2">
        <v>139639.65</v>
      </c>
      <c r="G7" s="4">
        <v>20</v>
      </c>
      <c r="H7" s="4">
        <v>2792793</v>
      </c>
      <c r="I7" s="10">
        <v>307207.23</v>
      </c>
      <c r="J7">
        <f>IF(COUNTIFS(A$2:A7, A7, B$2:B7, B7, D$2:D7, D7, C$2:C7,C7 )=1, MAX(J$1:J6)+1, J6)</f>
        <v>3</v>
      </c>
    </row>
    <row r="8" spans="1:10" x14ac:dyDescent="0.25">
      <c r="A8" s="1"/>
      <c r="B8" s="2"/>
      <c r="C8" s="1"/>
      <c r="D8" s="1"/>
      <c r="E8" s="1"/>
      <c r="F8" s="2"/>
      <c r="G8" s="5"/>
      <c r="H8" s="5"/>
      <c r="I8" s="10"/>
    </row>
    <row r="9" spans="1:10" x14ac:dyDescent="0.25">
      <c r="A9" s="1" t="s">
        <v>83</v>
      </c>
      <c r="B9" s="2" t="s">
        <v>84</v>
      </c>
      <c r="C9" s="1" t="s">
        <v>85</v>
      </c>
      <c r="D9" s="3">
        <v>45731</v>
      </c>
      <c r="E9" s="2" t="s">
        <v>47</v>
      </c>
      <c r="F9" s="2">
        <v>5327.7027027033328</v>
      </c>
      <c r="G9" s="4">
        <v>300</v>
      </c>
      <c r="H9" s="4">
        <v>1598310.8108109999</v>
      </c>
      <c r="I9" s="10">
        <v>175814.18918920998</v>
      </c>
      <c r="J9">
        <f>IF(COUNTIFS(A$2:A9, A9, B$2:B9, B9, D$2:D9, D9, C$2:C9,C9 )=1, MAX(J$1:J8)+1, J8)</f>
        <v>4</v>
      </c>
    </row>
    <row r="10" spans="1:10" x14ac:dyDescent="0.25">
      <c r="A10" s="1" t="s">
        <v>83</v>
      </c>
      <c r="B10" s="2" t="s">
        <v>84</v>
      </c>
      <c r="C10" s="1" t="s">
        <v>85</v>
      </c>
      <c r="D10" s="2"/>
      <c r="E10" s="2" t="s">
        <v>70</v>
      </c>
      <c r="F10" s="2">
        <v>10500.000945945001</v>
      </c>
      <c r="G10" s="4">
        <v>200</v>
      </c>
      <c r="H10" s="4">
        <v>2100000.1891890001</v>
      </c>
      <c r="I10" s="10">
        <v>231000.02081079001</v>
      </c>
      <c r="J10">
        <f>IF(COUNTIFS(A$2:A10, A10, B$2:B10, B10, D$2:D10, D10, C$2:C10,C10 )=1, MAX(J$1:J9)+1, J9)</f>
        <v>4</v>
      </c>
    </row>
    <row r="11" spans="1:10" x14ac:dyDescent="0.25">
      <c r="A11" s="1"/>
      <c r="B11" s="2"/>
      <c r="C11" s="1"/>
      <c r="D11" s="1"/>
      <c r="E11" s="1"/>
      <c r="F11" s="2"/>
      <c r="G11" s="5"/>
      <c r="H11" s="5"/>
      <c r="I11" s="10"/>
    </row>
    <row r="12" spans="1:10" x14ac:dyDescent="0.25">
      <c r="A12" s="1" t="s">
        <v>86</v>
      </c>
      <c r="B12" s="2" t="s">
        <v>87</v>
      </c>
      <c r="C12" s="1" t="s">
        <v>88</v>
      </c>
      <c r="D12" s="3">
        <v>45733</v>
      </c>
      <c r="E12" s="2" t="s">
        <v>9</v>
      </c>
      <c r="F12" s="2">
        <v>308108</v>
      </c>
      <c r="G12" s="4">
        <v>1</v>
      </c>
      <c r="H12" s="4">
        <v>308108</v>
      </c>
      <c r="I12" s="10">
        <v>33891.879999999997</v>
      </c>
      <c r="J12">
        <f>IF(COUNTIFS(A$2:A12, A12, B$2:B12, B12, D$2:D12, D12, C$2:C12,C12 )=1, MAX(J$1:J11)+1, J11)</f>
        <v>5</v>
      </c>
    </row>
    <row r="13" spans="1:10" x14ac:dyDescent="0.25">
      <c r="A13" s="1"/>
      <c r="B13" s="2"/>
      <c r="C13" s="1"/>
      <c r="D13" s="1"/>
      <c r="E13" s="1"/>
      <c r="F13" s="2"/>
      <c r="G13" s="5"/>
      <c r="H13" s="5"/>
      <c r="I13" s="10"/>
    </row>
    <row r="14" spans="1:10" x14ac:dyDescent="0.25">
      <c r="A14" s="1" t="s">
        <v>89</v>
      </c>
      <c r="B14" s="2" t="s">
        <v>90</v>
      </c>
      <c r="C14" s="1" t="s">
        <v>91</v>
      </c>
      <c r="D14" s="3">
        <v>45719</v>
      </c>
      <c r="E14" s="2" t="s">
        <v>92</v>
      </c>
      <c r="F14" s="2">
        <v>204121.66666666666</v>
      </c>
      <c r="G14" s="4">
        <v>3</v>
      </c>
      <c r="H14" s="4">
        <v>612365</v>
      </c>
      <c r="I14" s="10">
        <v>67360.149999999994</v>
      </c>
      <c r="J14">
        <f>IF(COUNTIFS(A$2:A14, A14, B$2:B14, B14, D$2:D14, D14, C$2:C14,C14 )=1, MAX(J$1:J13)+1, J13)</f>
        <v>6</v>
      </c>
    </row>
    <row r="15" spans="1:10" x14ac:dyDescent="0.25">
      <c r="A15" s="1"/>
      <c r="B15" s="2"/>
      <c r="C15" s="1"/>
      <c r="D15" s="1"/>
      <c r="E15" s="1"/>
      <c r="F15" s="2"/>
      <c r="G15" s="5"/>
      <c r="H15" s="5"/>
      <c r="I15" s="10"/>
    </row>
    <row r="16" spans="1:10" x14ac:dyDescent="0.25">
      <c r="A16" s="1" t="s">
        <v>89</v>
      </c>
      <c r="B16" s="2" t="s">
        <v>90</v>
      </c>
      <c r="C16" s="1" t="s">
        <v>93</v>
      </c>
      <c r="D16" s="3">
        <v>45726</v>
      </c>
      <c r="E16" s="2" t="s">
        <v>20</v>
      </c>
      <c r="F16" s="2">
        <v>465003.52252266667</v>
      </c>
      <c r="G16" s="4">
        <v>3</v>
      </c>
      <c r="H16" s="4">
        <v>1395010.5675679999</v>
      </c>
      <c r="I16" s="10">
        <v>153451.16243247999</v>
      </c>
      <c r="J16">
        <f>IF(COUNTIFS(A$2:A16, A16, B$2:B16, B16, D$2:D16, D16, C$2:C16,C16 )=1, MAX(J$1:J15)+1, J15)</f>
        <v>7</v>
      </c>
    </row>
    <row r="17" spans="1:10" x14ac:dyDescent="0.25">
      <c r="A17" s="1" t="s">
        <v>89</v>
      </c>
      <c r="B17" s="2" t="s">
        <v>90</v>
      </c>
      <c r="C17" s="1" t="s">
        <v>93</v>
      </c>
      <c r="D17" s="2"/>
      <c r="E17" s="2" t="s">
        <v>8</v>
      </c>
      <c r="F17" s="2">
        <v>477516.21621599997</v>
      </c>
      <c r="G17" s="4">
        <v>2</v>
      </c>
      <c r="H17" s="4">
        <v>955032.43243199994</v>
      </c>
      <c r="I17" s="10">
        <v>105053.56756751999</v>
      </c>
      <c r="J17">
        <f>IF(COUNTIFS(A$2:A17, A17, B$2:B17, B17, D$2:D17, D17, C$2:C17,C17 )=1, MAX(J$1:J16)+1, J16)</f>
        <v>7</v>
      </c>
    </row>
    <row r="18" spans="1:10" x14ac:dyDescent="0.25">
      <c r="A18" s="1"/>
      <c r="B18" s="2"/>
      <c r="C18" s="1"/>
      <c r="D18" s="1"/>
      <c r="E18" s="1"/>
      <c r="F18" s="2"/>
      <c r="G18" s="5"/>
      <c r="H18" s="5"/>
      <c r="I18" s="10"/>
    </row>
    <row r="19" spans="1:10" x14ac:dyDescent="0.25">
      <c r="A19" s="1" t="s">
        <v>89</v>
      </c>
      <c r="B19" s="2" t="s">
        <v>90</v>
      </c>
      <c r="C19" s="1" t="s">
        <v>94</v>
      </c>
      <c r="D19" s="3">
        <v>45728</v>
      </c>
      <c r="E19" s="2" t="s">
        <v>21</v>
      </c>
      <c r="F19" s="2">
        <v>14699.323333333334</v>
      </c>
      <c r="G19" s="4">
        <v>300</v>
      </c>
      <c r="H19" s="4">
        <v>4409797</v>
      </c>
      <c r="I19" s="10">
        <v>485077.67</v>
      </c>
      <c r="J19">
        <f>IF(COUNTIFS(A$2:A19, A19, B$2:B19, B19, D$2:D19, D19, C$2:C19,C19 )=1, MAX(J$1:J18)+1, J18)</f>
        <v>8</v>
      </c>
    </row>
    <row r="20" spans="1:10" x14ac:dyDescent="0.25">
      <c r="A20" s="1"/>
      <c r="B20" s="2"/>
      <c r="C20" s="1"/>
      <c r="D20" s="1"/>
      <c r="E20" s="1"/>
      <c r="F20" s="2"/>
      <c r="G20" s="5"/>
      <c r="H20" s="5"/>
      <c r="I20" s="10"/>
    </row>
    <row r="21" spans="1:10" x14ac:dyDescent="0.25">
      <c r="A21" s="1" t="s">
        <v>95</v>
      </c>
      <c r="B21" s="2" t="s">
        <v>96</v>
      </c>
      <c r="C21" s="1" t="s">
        <v>97</v>
      </c>
      <c r="D21" s="3">
        <v>45726</v>
      </c>
      <c r="E21" s="2" t="s">
        <v>98</v>
      </c>
      <c r="F21" s="2">
        <v>205405</v>
      </c>
      <c r="G21" s="4">
        <v>1</v>
      </c>
      <c r="H21" s="4">
        <v>205405</v>
      </c>
      <c r="I21" s="10">
        <v>22594.55</v>
      </c>
      <c r="J21">
        <f>IF(COUNTIFS(A$2:A21, A21, B$2:B21, B21, D$2:D21, D21, C$2:C21,C21 )=1, MAX(J$1:J20)+1, J20)</f>
        <v>9</v>
      </c>
    </row>
    <row r="22" spans="1:10" x14ac:dyDescent="0.25">
      <c r="A22" s="1"/>
      <c r="B22" s="2"/>
      <c r="C22" s="1"/>
      <c r="D22" s="1"/>
      <c r="E22" s="1"/>
      <c r="F22" s="2"/>
      <c r="G22" s="5"/>
      <c r="H22" s="5"/>
      <c r="I22" s="10"/>
    </row>
    <row r="23" spans="1:10" x14ac:dyDescent="0.25">
      <c r="A23" s="1" t="s">
        <v>95</v>
      </c>
      <c r="B23" s="2" t="s">
        <v>96</v>
      </c>
      <c r="C23" s="1" t="s">
        <v>99</v>
      </c>
      <c r="D23" s="3">
        <v>45740</v>
      </c>
      <c r="E23" s="2" t="s">
        <v>31</v>
      </c>
      <c r="F23" s="2">
        <v>14731.434999999999</v>
      </c>
      <c r="G23" s="4">
        <v>25</v>
      </c>
      <c r="H23" s="4">
        <v>368285.875</v>
      </c>
      <c r="I23" s="10">
        <v>40511.446250000001</v>
      </c>
      <c r="J23">
        <f>IF(COUNTIFS(A$2:A23, A23, B$2:B23, B23, D$2:D23, D23, C$2:C23,C23 )=1, MAX(J$1:J22)+1, J22)</f>
        <v>10</v>
      </c>
    </row>
    <row r="24" spans="1:10" x14ac:dyDescent="0.25">
      <c r="A24" s="1"/>
      <c r="B24" s="2"/>
      <c r="C24" s="1"/>
      <c r="D24" s="1"/>
      <c r="E24" s="1"/>
      <c r="F24" s="2"/>
      <c r="G24" s="5"/>
      <c r="H24" s="5"/>
      <c r="I24" s="10"/>
    </row>
    <row r="25" spans="1:10" x14ac:dyDescent="0.25">
      <c r="A25" s="1" t="s">
        <v>100</v>
      </c>
      <c r="B25" s="2" t="s">
        <v>101</v>
      </c>
      <c r="C25" s="1" t="s">
        <v>45</v>
      </c>
      <c r="D25" s="3">
        <v>45729</v>
      </c>
      <c r="E25" s="2" t="s">
        <v>29</v>
      </c>
      <c r="F25" s="2">
        <v>126260.13513509999</v>
      </c>
      <c r="G25" s="4">
        <v>10</v>
      </c>
      <c r="H25" s="4">
        <v>1262601.3513509999</v>
      </c>
      <c r="I25" s="10">
        <v>138886.14864860999</v>
      </c>
      <c r="J25">
        <f>IF(COUNTIFS(A$2:A25, A25, B$2:B25, B25, D$2:D25, D25, C$2:C25,C25 )=1, MAX(J$1:J24)+1, J24)</f>
        <v>11</v>
      </c>
    </row>
    <row r="26" spans="1:10" x14ac:dyDescent="0.25">
      <c r="A26" s="1" t="s">
        <v>100</v>
      </c>
      <c r="B26" s="2" t="s">
        <v>101</v>
      </c>
      <c r="C26" s="1" t="s">
        <v>45</v>
      </c>
      <c r="D26" s="2"/>
      <c r="E26" s="2" t="s">
        <v>30</v>
      </c>
      <c r="F26" s="2">
        <v>214263.51351350002</v>
      </c>
      <c r="G26" s="4">
        <v>10</v>
      </c>
      <c r="H26" s="4">
        <v>2142635.1351350001</v>
      </c>
      <c r="I26" s="10">
        <v>235689.86486485001</v>
      </c>
      <c r="J26">
        <f>IF(COUNTIFS(A$2:A26, A26, B$2:B26, B26, D$2:D26, D26, C$2:C26,C26 )=1, MAX(J$1:J25)+1, J25)</f>
        <v>11</v>
      </c>
    </row>
    <row r="27" spans="1:10" x14ac:dyDescent="0.25">
      <c r="A27" s="1" t="s">
        <v>100</v>
      </c>
      <c r="B27" s="2" t="s">
        <v>101</v>
      </c>
      <c r="C27" s="1" t="s">
        <v>45</v>
      </c>
      <c r="D27" s="2"/>
      <c r="E27" s="2" t="s">
        <v>23</v>
      </c>
      <c r="F27" s="2">
        <v>54817.587133999994</v>
      </c>
      <c r="G27" s="4">
        <v>10</v>
      </c>
      <c r="H27" s="4">
        <v>548175.87133999995</v>
      </c>
      <c r="I27" s="10">
        <v>60299.345847399993</v>
      </c>
      <c r="J27">
        <f>IF(COUNTIFS(A$2:A27, A27, B$2:B27, B27, D$2:D27, D27, C$2:C27,C27 )=1, MAX(J$1:J26)+1, J26)</f>
        <v>11</v>
      </c>
    </row>
    <row r="28" spans="1:10" x14ac:dyDescent="0.25">
      <c r="A28" s="1" t="s">
        <v>100</v>
      </c>
      <c r="B28" s="2" t="s">
        <v>101</v>
      </c>
      <c r="C28" s="1" t="s">
        <v>45</v>
      </c>
      <c r="D28" s="2"/>
      <c r="E28" s="2" t="s">
        <v>14</v>
      </c>
      <c r="F28" s="2">
        <v>67494.932432400004</v>
      </c>
      <c r="G28" s="4">
        <v>10</v>
      </c>
      <c r="H28" s="4">
        <v>674949.32432400004</v>
      </c>
      <c r="I28" s="10">
        <v>74244.425675639999</v>
      </c>
      <c r="J28">
        <f>IF(COUNTIFS(A$2:A28, A28, B$2:B28, B28, D$2:D28, D28, C$2:C28,C28 )=1, MAX(J$1:J27)+1, J27)</f>
        <v>11</v>
      </c>
    </row>
    <row r="29" spans="1:10" x14ac:dyDescent="0.25">
      <c r="A29" s="1" t="s">
        <v>100</v>
      </c>
      <c r="B29" s="2" t="s">
        <v>101</v>
      </c>
      <c r="C29" s="1" t="s">
        <v>45</v>
      </c>
      <c r="D29" s="2"/>
      <c r="E29" s="2" t="s">
        <v>46</v>
      </c>
      <c r="F29" s="2">
        <v>498458.47409899998</v>
      </c>
      <c r="G29" s="4">
        <v>1</v>
      </c>
      <c r="H29" s="4">
        <v>498458.47409899998</v>
      </c>
      <c r="I29" s="10">
        <v>54830.432150889996</v>
      </c>
      <c r="J29">
        <f>IF(COUNTIFS(A$2:A29, A29, B$2:B29, B29, D$2:D29, D29, C$2:C29,C29 )=1, MAX(J$1:J28)+1, J28)</f>
        <v>11</v>
      </c>
    </row>
    <row r="30" spans="1:10" x14ac:dyDescent="0.25">
      <c r="A30" s="1"/>
      <c r="B30" s="2"/>
      <c r="C30" s="1"/>
      <c r="D30" s="1"/>
      <c r="E30" s="1"/>
      <c r="F30" s="2"/>
      <c r="G30" s="5"/>
      <c r="H30" s="5"/>
      <c r="I30" s="10"/>
    </row>
    <row r="31" spans="1:10" x14ac:dyDescent="0.25">
      <c r="A31" s="1" t="s">
        <v>100</v>
      </c>
      <c r="B31" s="2" t="s">
        <v>101</v>
      </c>
      <c r="C31" s="1" t="s">
        <v>59</v>
      </c>
      <c r="D31" s="3">
        <v>45730</v>
      </c>
      <c r="E31" s="2" t="s">
        <v>7</v>
      </c>
      <c r="F31" s="2">
        <v>420743.7</v>
      </c>
      <c r="G31" s="4">
        <v>2</v>
      </c>
      <c r="H31" s="4">
        <v>841487.4</v>
      </c>
      <c r="I31" s="10">
        <v>92563.614000000001</v>
      </c>
      <c r="J31">
        <f>IF(COUNTIFS(A$2:A31, A31, B$2:B31, B31, D$2:D31, D31, C$2:C31,C31 )=1, MAX(J$1:J30)+1, J30)</f>
        <v>12</v>
      </c>
    </row>
    <row r="32" spans="1:10" x14ac:dyDescent="0.25">
      <c r="A32" s="1"/>
      <c r="B32" s="2"/>
      <c r="C32" s="1"/>
      <c r="D32" s="1"/>
      <c r="E32" s="1"/>
      <c r="F32" s="2"/>
      <c r="G32" s="5"/>
      <c r="H32" s="5"/>
      <c r="I32" s="10"/>
    </row>
    <row r="33" spans="1:10" x14ac:dyDescent="0.25">
      <c r="A33" s="1" t="s">
        <v>100</v>
      </c>
      <c r="B33" s="2" t="s">
        <v>101</v>
      </c>
      <c r="C33" s="1" t="s">
        <v>58</v>
      </c>
      <c r="D33" s="3">
        <v>45741</v>
      </c>
      <c r="E33" s="2" t="s">
        <v>31</v>
      </c>
      <c r="F33" s="2">
        <v>14731.418918920001</v>
      </c>
      <c r="G33" s="4">
        <v>50</v>
      </c>
      <c r="H33" s="4">
        <v>736570.94594600005</v>
      </c>
      <c r="I33" s="10">
        <v>81022.804054060005</v>
      </c>
      <c r="J33">
        <f>IF(COUNTIFS(A$2:A33, A33, B$2:B33, B33, D$2:D33, D33, C$2:C33,C33 )=1, MAX(J$1:J32)+1, J32)</f>
        <v>13</v>
      </c>
    </row>
    <row r="34" spans="1:10" x14ac:dyDescent="0.25">
      <c r="A34" s="1" t="s">
        <v>100</v>
      </c>
      <c r="B34" s="2" t="s">
        <v>101</v>
      </c>
      <c r="C34" s="1" t="s">
        <v>58</v>
      </c>
      <c r="D34" s="2"/>
      <c r="E34" s="2" t="s">
        <v>33</v>
      </c>
      <c r="F34" s="2">
        <v>54368.243243199991</v>
      </c>
      <c r="G34" s="4">
        <v>10</v>
      </c>
      <c r="H34" s="4">
        <v>543682.43243199994</v>
      </c>
      <c r="I34" s="10">
        <v>59805.067567519996</v>
      </c>
      <c r="J34">
        <f>IF(COUNTIFS(A$2:A34, A34, B$2:B34, B34, D$2:D34, D34, C$2:C34,C34 )=1, MAX(J$1:J33)+1, J33)</f>
        <v>13</v>
      </c>
    </row>
    <row r="35" spans="1:10" x14ac:dyDescent="0.25">
      <c r="A35" s="1" t="s">
        <v>100</v>
      </c>
      <c r="B35" s="2" t="s">
        <v>101</v>
      </c>
      <c r="C35" s="1" t="s">
        <v>58</v>
      </c>
      <c r="D35" s="2"/>
      <c r="E35" s="2" t="s">
        <v>52</v>
      </c>
      <c r="F35" s="2">
        <v>67880.067567599996</v>
      </c>
      <c r="G35" s="4">
        <v>10</v>
      </c>
      <c r="H35" s="4">
        <v>678800.67567599996</v>
      </c>
      <c r="I35" s="10">
        <v>74668.074324360001</v>
      </c>
      <c r="J35">
        <f>IF(COUNTIFS(A$2:A35, A35, B$2:B35, B35, D$2:D35, D35, C$2:C35,C35 )=1, MAX(J$1:J34)+1, J34)</f>
        <v>13</v>
      </c>
    </row>
    <row r="36" spans="1:10" x14ac:dyDescent="0.25">
      <c r="A36" s="1" t="s">
        <v>100</v>
      </c>
      <c r="B36" s="2" t="s">
        <v>101</v>
      </c>
      <c r="C36" s="1" t="s">
        <v>58</v>
      </c>
      <c r="D36" s="2"/>
      <c r="E36" s="2" t="s">
        <v>17</v>
      </c>
      <c r="F36" s="2">
        <v>5809.12162162</v>
      </c>
      <c r="G36" s="4">
        <v>50</v>
      </c>
      <c r="H36" s="4">
        <v>290456.08108099998</v>
      </c>
      <c r="I36" s="10">
        <v>31950.16891891</v>
      </c>
      <c r="J36">
        <f>IF(COUNTIFS(A$2:A36, A36, B$2:B36, B36, D$2:D36, D36, C$2:C36,C36 )=1, MAX(J$1:J35)+1, J35)</f>
        <v>13</v>
      </c>
    </row>
    <row r="37" spans="1:10" x14ac:dyDescent="0.25">
      <c r="A37" s="1" t="s">
        <v>100</v>
      </c>
      <c r="B37" s="2" t="s">
        <v>101</v>
      </c>
      <c r="C37" s="1" t="s">
        <v>58</v>
      </c>
      <c r="D37" s="2"/>
      <c r="E37" s="2" t="s">
        <v>34</v>
      </c>
      <c r="F37" s="2">
        <v>41337.843918899998</v>
      </c>
      <c r="G37" s="4">
        <v>10</v>
      </c>
      <c r="H37" s="4">
        <v>413378.439189</v>
      </c>
      <c r="I37" s="10">
        <v>45471.628310790002</v>
      </c>
      <c r="J37">
        <f>IF(COUNTIFS(A$2:A37, A37, B$2:B37, B37, D$2:D37, D37, C$2:C37,C37 )=1, MAX(J$1:J36)+1, J36)</f>
        <v>13</v>
      </c>
    </row>
    <row r="38" spans="1:10" x14ac:dyDescent="0.25">
      <c r="A38" s="1" t="s">
        <v>100</v>
      </c>
      <c r="B38" s="2" t="s">
        <v>101</v>
      </c>
      <c r="C38" s="1" t="s">
        <v>58</v>
      </c>
      <c r="D38" s="2"/>
      <c r="E38" s="2" t="s">
        <v>23</v>
      </c>
      <c r="F38" s="2">
        <v>54817.567567599996</v>
      </c>
      <c r="G38" s="4">
        <v>10</v>
      </c>
      <c r="H38" s="4">
        <v>548175.67567599996</v>
      </c>
      <c r="I38" s="10">
        <v>60299.324324359994</v>
      </c>
      <c r="J38">
        <f>IF(COUNTIFS(A$2:A38, A38, B$2:B38, B38, D$2:D38, D38, C$2:C38,C38 )=1, MAX(J$1:J37)+1, J37)</f>
        <v>13</v>
      </c>
    </row>
    <row r="39" spans="1:10" x14ac:dyDescent="0.25">
      <c r="A39" s="1"/>
      <c r="B39" s="2"/>
      <c r="C39" s="1"/>
      <c r="D39" s="1"/>
      <c r="E39" s="1"/>
      <c r="F39" s="2"/>
      <c r="G39" s="5"/>
      <c r="H39" s="5"/>
      <c r="I39" s="10"/>
    </row>
    <row r="40" spans="1:10" x14ac:dyDescent="0.25">
      <c r="A40" s="1" t="s">
        <v>100</v>
      </c>
      <c r="B40" s="2" t="s">
        <v>101</v>
      </c>
      <c r="C40" s="1" t="s">
        <v>102</v>
      </c>
      <c r="D40" s="3">
        <v>45741</v>
      </c>
      <c r="E40" s="2" t="s">
        <v>43</v>
      </c>
      <c r="F40" s="2">
        <v>243919</v>
      </c>
      <c r="G40" s="4">
        <v>5</v>
      </c>
      <c r="H40" s="4">
        <v>1219595</v>
      </c>
      <c r="I40" s="10">
        <v>134155.45000000001</v>
      </c>
      <c r="J40">
        <f>IF(COUNTIFS(A$2:A40, A40, B$2:B40, B40, D$2:D40, D40, C$2:C40,C40 )=1, MAX(J$1:J39)+1, J39)</f>
        <v>14</v>
      </c>
    </row>
    <row r="41" spans="1:10" x14ac:dyDescent="0.25">
      <c r="A41" s="1"/>
      <c r="B41" s="2"/>
      <c r="C41" s="1"/>
      <c r="D41" s="1"/>
      <c r="E41" s="1"/>
      <c r="F41" s="2"/>
      <c r="G41" s="5"/>
      <c r="H41" s="5"/>
      <c r="I41" s="10"/>
    </row>
    <row r="42" spans="1:10" x14ac:dyDescent="0.25">
      <c r="A42" s="1" t="s">
        <v>103</v>
      </c>
      <c r="B42" s="2" t="s">
        <v>104</v>
      </c>
      <c r="C42" s="1" t="s">
        <v>53</v>
      </c>
      <c r="D42" s="3">
        <v>45730</v>
      </c>
      <c r="E42" s="2" t="s">
        <v>70</v>
      </c>
      <c r="F42" s="2">
        <v>10500</v>
      </c>
      <c r="G42" s="4">
        <v>50</v>
      </c>
      <c r="H42" s="4">
        <v>525000</v>
      </c>
      <c r="I42" s="10">
        <v>57750</v>
      </c>
      <c r="J42">
        <f>IF(COUNTIFS(A$2:A42, A42, B$2:B42, B42, D$2:D42, D42, C$2:C42,C42 )=1, MAX(J$1:J41)+1, J41)</f>
        <v>15</v>
      </c>
    </row>
    <row r="43" spans="1:10" x14ac:dyDescent="0.25">
      <c r="A43" s="1"/>
      <c r="B43" s="2"/>
      <c r="C43" s="1"/>
      <c r="D43" s="1"/>
      <c r="E43" s="1"/>
      <c r="F43" s="2"/>
      <c r="G43" s="5"/>
      <c r="H43" s="5"/>
      <c r="I43" s="10"/>
    </row>
    <row r="44" spans="1:10" x14ac:dyDescent="0.25">
      <c r="A44" s="1" t="s">
        <v>105</v>
      </c>
      <c r="B44" s="2" t="s">
        <v>106</v>
      </c>
      <c r="C44" s="1" t="s">
        <v>107</v>
      </c>
      <c r="D44" s="3">
        <v>45721</v>
      </c>
      <c r="E44" s="2" t="s">
        <v>66</v>
      </c>
      <c r="F44" s="2">
        <v>188288</v>
      </c>
      <c r="G44" s="4">
        <v>1</v>
      </c>
      <c r="H44" s="4">
        <v>188288</v>
      </c>
      <c r="I44" s="10">
        <v>20711.68</v>
      </c>
      <c r="J44">
        <f>IF(COUNTIFS(A$2:A44, A44, B$2:B44, B44, D$2:D44, D44, C$2:C44,C44 )=1, MAX(J$1:J43)+1, J43)</f>
        <v>16</v>
      </c>
    </row>
    <row r="45" spans="1:10" x14ac:dyDescent="0.25">
      <c r="A45" s="1"/>
      <c r="B45" s="2"/>
      <c r="C45" s="1"/>
      <c r="D45" s="1"/>
      <c r="E45" s="1"/>
      <c r="F45" s="2"/>
      <c r="G45" s="5"/>
      <c r="H45" s="5"/>
      <c r="I45" s="10"/>
    </row>
    <row r="46" spans="1:10" x14ac:dyDescent="0.25">
      <c r="A46" s="1" t="s">
        <v>108</v>
      </c>
      <c r="B46" s="2" t="s">
        <v>109</v>
      </c>
      <c r="C46" s="1" t="s">
        <v>110</v>
      </c>
      <c r="D46" s="3">
        <v>45721</v>
      </c>
      <c r="E46" s="2" t="s">
        <v>111</v>
      </c>
      <c r="F46" s="2">
        <v>256757</v>
      </c>
      <c r="G46" s="4">
        <v>1</v>
      </c>
      <c r="H46" s="4">
        <v>256757</v>
      </c>
      <c r="I46" s="10">
        <v>28243.27</v>
      </c>
      <c r="J46">
        <f>IF(COUNTIFS(A$2:A46, A46, B$2:B46, B46, D$2:D46, D46, C$2:C46,C46 )=1, MAX(J$1:J45)+1, J45)</f>
        <v>17</v>
      </c>
    </row>
    <row r="47" spans="1:10" x14ac:dyDescent="0.25">
      <c r="A47" s="1" t="s">
        <v>108</v>
      </c>
      <c r="B47" s="2" t="s">
        <v>109</v>
      </c>
      <c r="C47" s="1" t="s">
        <v>110</v>
      </c>
      <c r="D47" s="2"/>
      <c r="E47" s="2" t="s">
        <v>13</v>
      </c>
      <c r="F47" s="2">
        <v>152000</v>
      </c>
      <c r="G47" s="4">
        <v>1</v>
      </c>
      <c r="H47" s="4">
        <v>152000</v>
      </c>
      <c r="I47" s="10">
        <v>16720</v>
      </c>
      <c r="J47">
        <f>IF(COUNTIFS(A$2:A47, A47, B$2:B47, B47, D$2:D47, D47, C$2:C47,C47 )=1, MAX(J$1:J46)+1, J46)</f>
        <v>17</v>
      </c>
    </row>
    <row r="48" spans="1:10" x14ac:dyDescent="0.25">
      <c r="A48" s="1"/>
      <c r="B48" s="2"/>
      <c r="C48" s="1"/>
      <c r="D48" s="1"/>
      <c r="E48" s="1"/>
      <c r="F48" s="2"/>
      <c r="G48" s="5"/>
      <c r="H48" s="5"/>
      <c r="I48" s="10"/>
    </row>
    <row r="49" spans="1:10" x14ac:dyDescent="0.25">
      <c r="A49" s="1" t="s">
        <v>108</v>
      </c>
      <c r="B49" s="2" t="s">
        <v>109</v>
      </c>
      <c r="C49" s="1" t="s">
        <v>56</v>
      </c>
      <c r="D49" s="3">
        <v>45730</v>
      </c>
      <c r="E49" s="2" t="s">
        <v>112</v>
      </c>
      <c r="F49" s="2">
        <v>349189.189189</v>
      </c>
      <c r="G49" s="4">
        <v>1</v>
      </c>
      <c r="H49" s="4">
        <v>349189.189189</v>
      </c>
      <c r="I49" s="10">
        <v>38410.810810789997</v>
      </c>
      <c r="J49">
        <f>IF(COUNTIFS(A$2:A49, A49, B$2:B49, B49, D$2:D49, D49, C$2:C49,C49 )=1, MAX(J$1:J48)+1, J48)</f>
        <v>18</v>
      </c>
    </row>
    <row r="50" spans="1:10" x14ac:dyDescent="0.25">
      <c r="A50" s="1" t="s">
        <v>108</v>
      </c>
      <c r="B50" s="2" t="s">
        <v>109</v>
      </c>
      <c r="C50" s="1" t="s">
        <v>56</v>
      </c>
      <c r="D50" s="2"/>
      <c r="E50" s="2" t="s">
        <v>31</v>
      </c>
      <c r="F50" s="2">
        <v>14731.423108109999</v>
      </c>
      <c r="G50" s="4">
        <v>100</v>
      </c>
      <c r="H50" s="4">
        <v>1473142.3108109999</v>
      </c>
      <c r="I50" s="10">
        <v>162045.65418921001</v>
      </c>
      <c r="J50">
        <f>IF(COUNTIFS(A$2:A50, A50, B$2:B50, B50, D$2:D50, D50, C$2:C50,C50 )=1, MAX(J$1:J49)+1, J49)</f>
        <v>18</v>
      </c>
    </row>
    <row r="51" spans="1:10" x14ac:dyDescent="0.25">
      <c r="A51" s="1"/>
      <c r="B51" s="2"/>
      <c r="C51" s="1"/>
      <c r="D51" s="1"/>
      <c r="E51" s="1"/>
      <c r="F51" s="2"/>
      <c r="G51" s="5"/>
      <c r="H51" s="5"/>
      <c r="I51" s="10"/>
    </row>
    <row r="52" spans="1:10" x14ac:dyDescent="0.25">
      <c r="A52" s="1" t="s">
        <v>113</v>
      </c>
      <c r="B52" s="2" t="s">
        <v>114</v>
      </c>
      <c r="C52" s="1" t="s">
        <v>115</v>
      </c>
      <c r="D52" s="3">
        <v>45730</v>
      </c>
      <c r="E52" s="2" t="s">
        <v>44</v>
      </c>
      <c r="F52" s="2">
        <v>12484.79729728</v>
      </c>
      <c r="G52" s="4">
        <v>25</v>
      </c>
      <c r="H52" s="4">
        <v>312119.932432</v>
      </c>
      <c r="I52" s="10">
        <v>34333.192567520004</v>
      </c>
      <c r="J52">
        <f>IF(COUNTIFS(A$2:A52, A52, B$2:B52, B52, D$2:D52, D52, C$2:C52,C52 )=1, MAX(J$1:J51)+1, J51)</f>
        <v>19</v>
      </c>
    </row>
    <row r="53" spans="1:10" x14ac:dyDescent="0.25">
      <c r="A53" s="1" t="s">
        <v>113</v>
      </c>
      <c r="B53" s="2" t="s">
        <v>114</v>
      </c>
      <c r="C53" s="1" t="s">
        <v>115</v>
      </c>
      <c r="D53" s="2"/>
      <c r="E53" s="2" t="s">
        <v>31</v>
      </c>
      <c r="F53" s="2">
        <v>14731.418918920001</v>
      </c>
      <c r="G53" s="4">
        <v>50</v>
      </c>
      <c r="H53" s="4">
        <v>736570.94594600005</v>
      </c>
      <c r="I53" s="10">
        <v>81022.804054060005</v>
      </c>
      <c r="J53">
        <f>IF(COUNTIFS(A$2:A53, A53, B$2:B53, B53, D$2:D53, D53, C$2:C53,C53 )=1, MAX(J$1:J52)+1, J52)</f>
        <v>19</v>
      </c>
    </row>
    <row r="54" spans="1:10" x14ac:dyDescent="0.25">
      <c r="A54" s="1" t="s">
        <v>113</v>
      </c>
      <c r="B54" s="2" t="s">
        <v>114</v>
      </c>
      <c r="C54" s="1" t="s">
        <v>115</v>
      </c>
      <c r="D54" s="2"/>
      <c r="E54" s="2" t="s">
        <v>23</v>
      </c>
      <c r="F54" s="2">
        <v>54817.599662200002</v>
      </c>
      <c r="G54" s="4">
        <v>10</v>
      </c>
      <c r="H54" s="4">
        <v>548175.99662200001</v>
      </c>
      <c r="I54" s="10">
        <v>60299.359628420003</v>
      </c>
      <c r="J54">
        <f>IF(COUNTIFS(A$2:A54, A54, B$2:B54, B54, D$2:D54, D54, C$2:C54,C54 )=1, MAX(J$1:J53)+1, J53)</f>
        <v>19</v>
      </c>
    </row>
    <row r="55" spans="1:10" x14ac:dyDescent="0.25">
      <c r="A55" s="1"/>
      <c r="B55" s="2"/>
      <c r="C55" s="1"/>
      <c r="D55" s="1"/>
      <c r="E55" s="1"/>
      <c r="F55" s="2"/>
      <c r="G55" s="5"/>
      <c r="H55" s="5"/>
      <c r="I55" s="10"/>
    </row>
    <row r="56" spans="1:10" x14ac:dyDescent="0.25">
      <c r="A56" s="1" t="s">
        <v>116</v>
      </c>
      <c r="B56" s="2" t="s">
        <v>117</v>
      </c>
      <c r="C56" s="1" t="s">
        <v>118</v>
      </c>
      <c r="D56" s="3">
        <v>45742</v>
      </c>
      <c r="E56" s="2" t="s">
        <v>26</v>
      </c>
      <c r="F56" s="2">
        <v>418117.68018000002</v>
      </c>
      <c r="G56" s="4">
        <v>2</v>
      </c>
      <c r="H56" s="4">
        <v>836235.36036000005</v>
      </c>
      <c r="I56" s="10">
        <v>91985.889639600005</v>
      </c>
      <c r="J56">
        <f>IF(COUNTIFS(A$2:A56, A56, B$2:B56, B56, D$2:D56, D56, C$2:C56,C56 )=1, MAX(J$1:J55)+1, J55)</f>
        <v>20</v>
      </c>
    </row>
    <row r="57" spans="1:10" x14ac:dyDescent="0.25">
      <c r="A57" s="1" t="s">
        <v>116</v>
      </c>
      <c r="B57" s="2" t="s">
        <v>117</v>
      </c>
      <c r="C57" s="1" t="s">
        <v>118</v>
      </c>
      <c r="D57" s="2"/>
      <c r="E57" s="2" t="s">
        <v>60</v>
      </c>
      <c r="F57" s="2">
        <v>417426.57657650003</v>
      </c>
      <c r="G57" s="4">
        <v>2</v>
      </c>
      <c r="H57" s="4">
        <v>834853.15315300005</v>
      </c>
      <c r="I57" s="10">
        <v>91833.846846830013</v>
      </c>
      <c r="J57">
        <f>IF(COUNTIFS(A$2:A57, A57, B$2:B57, B57, D$2:D57, D57, C$2:C57,C57 )=1, MAX(J$1:J56)+1, J56)</f>
        <v>20</v>
      </c>
    </row>
    <row r="58" spans="1:10" x14ac:dyDescent="0.25">
      <c r="A58" s="1" t="s">
        <v>116</v>
      </c>
      <c r="B58" s="2" t="s">
        <v>117</v>
      </c>
      <c r="C58" s="1" t="s">
        <v>118</v>
      </c>
      <c r="D58" s="2"/>
      <c r="E58" s="2" t="s">
        <v>25</v>
      </c>
      <c r="F58" s="2">
        <v>252771.143018</v>
      </c>
      <c r="G58" s="4">
        <v>5</v>
      </c>
      <c r="H58" s="4">
        <v>1263855.7150900001</v>
      </c>
      <c r="I58" s="10">
        <v>139024.12865990002</v>
      </c>
      <c r="J58">
        <f>IF(COUNTIFS(A$2:A58, A58, B$2:B58, B58, D$2:D58, D58, C$2:C58,C58 )=1, MAX(J$1:J57)+1, J57)</f>
        <v>20</v>
      </c>
    </row>
    <row r="59" spans="1:10" x14ac:dyDescent="0.25">
      <c r="A59" s="1" t="s">
        <v>116</v>
      </c>
      <c r="B59" s="2" t="s">
        <v>117</v>
      </c>
      <c r="C59" s="1" t="s">
        <v>118</v>
      </c>
      <c r="D59" s="2"/>
      <c r="E59" s="2" t="s">
        <v>36</v>
      </c>
      <c r="F59" s="2">
        <v>248797.29729720001</v>
      </c>
      <c r="G59" s="4">
        <v>5</v>
      </c>
      <c r="H59" s="4">
        <v>1243986.486486</v>
      </c>
      <c r="I59" s="10">
        <v>136838.51351346</v>
      </c>
      <c r="J59">
        <f>IF(COUNTIFS(A$2:A59, A59, B$2:B59, B59, D$2:D59, D59, C$2:C59,C59 )=1, MAX(J$1:J58)+1, J58)</f>
        <v>20</v>
      </c>
    </row>
    <row r="60" spans="1:10" x14ac:dyDescent="0.25">
      <c r="A60" s="1" t="s">
        <v>116</v>
      </c>
      <c r="B60" s="2" t="s">
        <v>117</v>
      </c>
      <c r="C60" s="1" t="s">
        <v>118</v>
      </c>
      <c r="D60" s="2"/>
      <c r="E60" s="2" t="s">
        <v>24</v>
      </c>
      <c r="F60" s="2">
        <v>220116.50182999999</v>
      </c>
      <c r="G60" s="4">
        <v>2</v>
      </c>
      <c r="H60" s="4">
        <v>440233.00365999999</v>
      </c>
      <c r="I60" s="10">
        <v>48425.6304026</v>
      </c>
      <c r="J60">
        <f>IF(COUNTIFS(A$2:A60, A60, B$2:B60, B60, D$2:D60, D60, C$2:C60,C60 )=1, MAX(J$1:J59)+1, J59)</f>
        <v>20</v>
      </c>
    </row>
    <row r="61" spans="1:10" x14ac:dyDescent="0.25">
      <c r="A61" s="1"/>
      <c r="B61" s="2"/>
      <c r="C61" s="1"/>
      <c r="D61" s="1"/>
      <c r="E61" s="1"/>
      <c r="F61" s="2"/>
      <c r="G61" s="5"/>
      <c r="H61" s="5"/>
      <c r="I61" s="10"/>
    </row>
    <row r="62" spans="1:10" x14ac:dyDescent="0.25">
      <c r="A62" s="1" t="s">
        <v>119</v>
      </c>
      <c r="B62" s="2" t="s">
        <v>120</v>
      </c>
      <c r="C62" s="1" t="s">
        <v>121</v>
      </c>
      <c r="D62" s="3">
        <v>45721</v>
      </c>
      <c r="E62" s="2" t="s">
        <v>82</v>
      </c>
      <c r="F62" s="2">
        <v>139639.625</v>
      </c>
      <c r="G62" s="4">
        <v>24</v>
      </c>
      <c r="H62" s="4">
        <v>3351351</v>
      </c>
      <c r="I62" s="10">
        <v>368648.61</v>
      </c>
      <c r="J62">
        <f>IF(COUNTIFS(A$2:A62, A62, B$2:B62, B62, D$2:D62, D62, C$2:C62,C62 )=1, MAX(J$1:J61)+1, J61)</f>
        <v>21</v>
      </c>
    </row>
    <row r="63" spans="1:10" x14ac:dyDescent="0.25">
      <c r="A63" s="1"/>
      <c r="B63" s="2"/>
      <c r="C63" s="1"/>
      <c r="D63" s="1"/>
      <c r="E63" s="1"/>
      <c r="F63" s="2"/>
      <c r="G63" s="5"/>
      <c r="H63" s="5"/>
      <c r="I63" s="10"/>
    </row>
    <row r="64" spans="1:10" x14ac:dyDescent="0.25">
      <c r="A64" s="1" t="s">
        <v>119</v>
      </c>
      <c r="B64" s="2" t="s">
        <v>120</v>
      </c>
      <c r="C64" s="1" t="s">
        <v>122</v>
      </c>
      <c r="D64" s="3">
        <v>45726</v>
      </c>
      <c r="E64" s="2" t="s">
        <v>82</v>
      </c>
      <c r="F64" s="2">
        <v>139639.64000000001</v>
      </c>
      <c r="G64" s="4">
        <v>50</v>
      </c>
      <c r="H64" s="4">
        <v>6981982</v>
      </c>
      <c r="I64" s="10">
        <v>768018.02</v>
      </c>
      <c r="J64">
        <f>IF(COUNTIFS(A$2:A64, A64, B$2:B64, B64, D$2:D64, D64, C$2:C64,C64 )=1, MAX(J$1:J63)+1, J63)</f>
        <v>22</v>
      </c>
    </row>
    <row r="65" spans="1:10" x14ac:dyDescent="0.25">
      <c r="A65" s="1"/>
      <c r="B65" s="2"/>
      <c r="C65" s="1"/>
      <c r="D65" s="1"/>
      <c r="E65" s="1"/>
      <c r="F65" s="2"/>
      <c r="G65" s="5"/>
      <c r="H65" s="5"/>
      <c r="I65" s="10"/>
    </row>
    <row r="66" spans="1:10" x14ac:dyDescent="0.25">
      <c r="A66" s="1" t="s">
        <v>119</v>
      </c>
      <c r="B66" s="2" t="s">
        <v>120</v>
      </c>
      <c r="C66" s="1" t="s">
        <v>123</v>
      </c>
      <c r="D66" s="3">
        <v>45726</v>
      </c>
      <c r="E66" s="2" t="s">
        <v>82</v>
      </c>
      <c r="F66" s="2">
        <v>139639.6</v>
      </c>
      <c r="G66" s="4">
        <v>10</v>
      </c>
      <c r="H66" s="4">
        <v>1396396</v>
      </c>
      <c r="I66" s="10">
        <v>153603.56</v>
      </c>
      <c r="J66">
        <f>IF(COUNTIFS(A$2:A66, A66, B$2:B66, B66, D$2:D66, D66, C$2:C66,C66 )=1, MAX(J$1:J65)+1, J65)</f>
        <v>23</v>
      </c>
    </row>
    <row r="67" spans="1:10" x14ac:dyDescent="0.25">
      <c r="A67" s="1"/>
      <c r="B67" s="2"/>
      <c r="C67" s="1"/>
      <c r="D67" s="1"/>
      <c r="E67" s="1"/>
      <c r="F67" s="2"/>
      <c r="G67" s="5"/>
      <c r="H67" s="5"/>
      <c r="I67" s="10"/>
    </row>
    <row r="68" spans="1:10" x14ac:dyDescent="0.25">
      <c r="A68" s="1" t="s">
        <v>119</v>
      </c>
      <c r="B68" s="2" t="s">
        <v>120</v>
      </c>
      <c r="C68" s="1" t="s">
        <v>124</v>
      </c>
      <c r="D68" s="3">
        <v>45735</v>
      </c>
      <c r="E68" s="2" t="s">
        <v>82</v>
      </c>
      <c r="F68" s="2">
        <v>139639.66666666666</v>
      </c>
      <c r="G68" s="4">
        <v>3</v>
      </c>
      <c r="H68" s="4">
        <v>418919</v>
      </c>
      <c r="I68" s="10">
        <v>46081.090000000004</v>
      </c>
      <c r="J68">
        <f>IF(COUNTIFS(A$2:A68, A68, B$2:B68, B68, D$2:D68, D68, C$2:C68,C68 )=1, MAX(J$1:J67)+1, J67)</f>
        <v>24</v>
      </c>
    </row>
    <row r="69" spans="1:10" x14ac:dyDescent="0.25">
      <c r="A69" s="1"/>
      <c r="B69" s="2"/>
      <c r="C69" s="1"/>
      <c r="D69" s="1"/>
      <c r="E69" s="1"/>
      <c r="F69" s="2"/>
      <c r="G69" s="5"/>
      <c r="H69" s="5"/>
      <c r="I69" s="10"/>
    </row>
    <row r="70" spans="1:10" x14ac:dyDescent="0.25">
      <c r="A70" s="1" t="s">
        <v>125</v>
      </c>
      <c r="B70" s="2" t="s">
        <v>126</v>
      </c>
      <c r="C70" s="1" t="s">
        <v>49</v>
      </c>
      <c r="D70" s="3">
        <v>45726</v>
      </c>
      <c r="E70" s="2" t="s">
        <v>82</v>
      </c>
      <c r="F70" s="2">
        <v>139639.65</v>
      </c>
      <c r="G70" s="4">
        <v>20</v>
      </c>
      <c r="H70" s="4">
        <v>2792793</v>
      </c>
      <c r="I70" s="10">
        <v>307207.23</v>
      </c>
      <c r="J70">
        <f>IF(COUNTIFS(A$2:A70, A70, B$2:B70, B70, D$2:D70, D70, C$2:C70,C70 )=1, MAX(J$1:J69)+1, J69)</f>
        <v>25</v>
      </c>
    </row>
    <row r="71" spans="1:10" x14ac:dyDescent="0.25">
      <c r="A71" s="1"/>
      <c r="B71" s="2"/>
      <c r="C71" s="1"/>
      <c r="D71" s="1"/>
      <c r="E71" s="1"/>
      <c r="F71" s="2"/>
      <c r="G71" s="5"/>
      <c r="H71" s="5"/>
      <c r="I71" s="10"/>
    </row>
    <row r="72" spans="1:10" x14ac:dyDescent="0.25">
      <c r="A72" s="1" t="s">
        <v>127</v>
      </c>
      <c r="B72" s="2" t="s">
        <v>128</v>
      </c>
      <c r="C72" s="1" t="s">
        <v>129</v>
      </c>
      <c r="D72" s="3">
        <v>45728</v>
      </c>
      <c r="E72" s="2" t="s">
        <v>82</v>
      </c>
      <c r="F72" s="2">
        <v>139639.66666666666</v>
      </c>
      <c r="G72" s="4">
        <v>12</v>
      </c>
      <c r="H72" s="4">
        <v>1675676</v>
      </c>
      <c r="I72" s="10">
        <v>184324.36000000002</v>
      </c>
      <c r="J72">
        <f>IF(COUNTIFS(A$2:A72, A72, B$2:B72, B72, D$2:D72, D72, C$2:C72,C72 )=1, MAX(J$1:J71)+1, J71)</f>
        <v>26</v>
      </c>
    </row>
    <row r="73" spans="1:10" x14ac:dyDescent="0.25">
      <c r="A73" s="1"/>
      <c r="B73" s="2"/>
      <c r="C73" s="1"/>
      <c r="D73" s="1"/>
      <c r="E73" s="1"/>
      <c r="F73" s="2"/>
      <c r="G73" s="5"/>
      <c r="H73" s="5"/>
      <c r="I73" s="10"/>
    </row>
    <row r="74" spans="1:10" x14ac:dyDescent="0.25">
      <c r="A74" s="1" t="s">
        <v>130</v>
      </c>
      <c r="B74" s="2" t="s">
        <v>131</v>
      </c>
      <c r="C74" s="1" t="s">
        <v>40</v>
      </c>
      <c r="D74" s="3">
        <v>45724</v>
      </c>
      <c r="E74" s="2" t="s">
        <v>17</v>
      </c>
      <c r="F74" s="2">
        <v>5809.1183333333329</v>
      </c>
      <c r="G74" s="4">
        <v>150</v>
      </c>
      <c r="H74" s="4">
        <v>871367.75</v>
      </c>
      <c r="I74" s="10">
        <v>95850.452499999999</v>
      </c>
      <c r="J74">
        <f>IF(COUNTIFS(A$2:A74, A74, B$2:B74, B74, D$2:D74, D74, C$2:C74,C74 )=1, MAX(J$1:J73)+1, J73)</f>
        <v>27</v>
      </c>
    </row>
    <row r="75" spans="1:10" x14ac:dyDescent="0.25">
      <c r="A75" s="1"/>
      <c r="B75" s="2"/>
      <c r="C75" s="1"/>
      <c r="D75" s="1"/>
      <c r="E75" s="1"/>
      <c r="F75" s="2"/>
      <c r="G75" s="5"/>
      <c r="H75" s="5"/>
      <c r="I75" s="10"/>
    </row>
    <row r="76" spans="1:10" x14ac:dyDescent="0.25">
      <c r="A76" s="1" t="s">
        <v>130</v>
      </c>
      <c r="B76" s="2" t="s">
        <v>131</v>
      </c>
      <c r="C76" s="1" t="s">
        <v>132</v>
      </c>
      <c r="D76" s="3">
        <v>45742</v>
      </c>
      <c r="E76" s="2" t="s">
        <v>19</v>
      </c>
      <c r="F76" s="2">
        <v>73624.959008999998</v>
      </c>
      <c r="G76" s="4">
        <v>10</v>
      </c>
      <c r="H76" s="4">
        <v>736249.59008999995</v>
      </c>
      <c r="I76" s="10">
        <v>80987.4549099</v>
      </c>
      <c r="J76">
        <f>IF(COUNTIFS(A$2:A76, A76, B$2:B76, B76, D$2:D76, D76, C$2:C76,C76 )=1, MAX(J$1:J75)+1, J75)</f>
        <v>28</v>
      </c>
    </row>
    <row r="77" spans="1:10" x14ac:dyDescent="0.25">
      <c r="A77" s="1" t="s">
        <v>130</v>
      </c>
      <c r="B77" s="2" t="s">
        <v>131</v>
      </c>
      <c r="C77" s="1" t="s">
        <v>132</v>
      </c>
      <c r="D77" s="2"/>
      <c r="E77" s="2" t="s">
        <v>50</v>
      </c>
      <c r="F77" s="2">
        <v>11654.954954999999</v>
      </c>
      <c r="G77" s="4">
        <v>2</v>
      </c>
      <c r="H77" s="4">
        <v>23309.909909999998</v>
      </c>
      <c r="I77" s="10">
        <v>2564.0900901</v>
      </c>
      <c r="J77">
        <f>IF(COUNTIFS(A$2:A77, A77, B$2:B77, B77, D$2:D77, D77, C$2:C77,C77 )=1, MAX(J$1:J76)+1, J76)</f>
        <v>28</v>
      </c>
    </row>
    <row r="78" spans="1:10" x14ac:dyDescent="0.25">
      <c r="A78" s="1"/>
      <c r="B78" s="2"/>
      <c r="C78" s="1"/>
      <c r="D78" s="1"/>
      <c r="E78" s="1"/>
      <c r="F78" s="2"/>
      <c r="G78" s="5"/>
      <c r="H78" s="5"/>
      <c r="I78" s="10"/>
    </row>
    <row r="79" spans="1:10" x14ac:dyDescent="0.25">
      <c r="A79" s="1" t="s">
        <v>133</v>
      </c>
      <c r="B79" s="2" t="s">
        <v>134</v>
      </c>
      <c r="C79" s="1" t="s">
        <v>135</v>
      </c>
      <c r="D79" s="3">
        <v>45721</v>
      </c>
      <c r="E79" s="2" t="s">
        <v>22</v>
      </c>
      <c r="F79" s="2">
        <v>27569.255000000001</v>
      </c>
      <c r="G79" s="4">
        <v>100</v>
      </c>
      <c r="H79" s="4">
        <v>2756925.5</v>
      </c>
      <c r="I79" s="10">
        <v>303261.80499999999</v>
      </c>
      <c r="J79">
        <f>IF(COUNTIFS(A$2:A79, A79, B$2:B79, B79, D$2:D79, D79, C$2:C79,C79 )=1, MAX(J$1:J78)+1, J78)</f>
        <v>29</v>
      </c>
    </row>
    <row r="80" spans="1:10" x14ac:dyDescent="0.25">
      <c r="A80" s="1"/>
      <c r="B80" s="2"/>
      <c r="C80" s="1"/>
      <c r="D80" s="1"/>
      <c r="E80" s="1"/>
      <c r="F80" s="2"/>
      <c r="G80" s="5"/>
      <c r="H80" s="5"/>
      <c r="I80" s="10"/>
    </row>
    <row r="81" spans="1:10" x14ac:dyDescent="0.25">
      <c r="A81" s="1" t="s">
        <v>133</v>
      </c>
      <c r="B81" s="2" t="s">
        <v>134</v>
      </c>
      <c r="C81" s="1" t="s">
        <v>16</v>
      </c>
      <c r="D81" s="3">
        <v>45737</v>
      </c>
      <c r="E81" s="2" t="s">
        <v>22</v>
      </c>
      <c r="F81" s="2">
        <v>27569.257857142857</v>
      </c>
      <c r="G81" s="4">
        <v>175</v>
      </c>
      <c r="H81" s="4">
        <v>4824620.125</v>
      </c>
      <c r="I81" s="10">
        <v>530708.21375</v>
      </c>
      <c r="J81">
        <f>IF(COUNTIFS(A$2:A81, A81, B$2:B81, B81, D$2:D81, D81, C$2:C81,C81 )=1, MAX(J$1:J80)+1, J80)</f>
        <v>30</v>
      </c>
    </row>
    <row r="82" spans="1:10" x14ac:dyDescent="0.25">
      <c r="A82" s="1"/>
      <c r="B82" s="2"/>
      <c r="C82" s="1"/>
      <c r="D82" s="1"/>
      <c r="E82" s="1"/>
      <c r="F82" s="2"/>
      <c r="G82" s="5"/>
      <c r="H82" s="5"/>
      <c r="I82" s="10"/>
    </row>
    <row r="83" spans="1:10" x14ac:dyDescent="0.25">
      <c r="A83" s="1" t="s">
        <v>136</v>
      </c>
      <c r="B83" s="2" t="s">
        <v>137</v>
      </c>
      <c r="C83" s="1" t="s">
        <v>28</v>
      </c>
      <c r="D83" s="3">
        <v>45721</v>
      </c>
      <c r="E83" s="2" t="s">
        <v>13</v>
      </c>
      <c r="F83" s="2">
        <v>151999.92173425001</v>
      </c>
      <c r="G83" s="4">
        <v>4</v>
      </c>
      <c r="H83" s="4">
        <v>607999.68693700002</v>
      </c>
      <c r="I83" s="10">
        <v>66879.96556307</v>
      </c>
      <c r="J83">
        <f>IF(COUNTIFS(A$2:A83, A83, B$2:B83, B83, D$2:D83, D83, C$2:C83,C83 )=1, MAX(J$1:J82)+1, J82)</f>
        <v>31</v>
      </c>
    </row>
    <row r="84" spans="1:10" x14ac:dyDescent="0.25">
      <c r="A84" s="1" t="s">
        <v>136</v>
      </c>
      <c r="B84" s="2" t="s">
        <v>137</v>
      </c>
      <c r="C84" s="1" t="s">
        <v>28</v>
      </c>
      <c r="D84" s="2"/>
      <c r="E84" s="2" t="s">
        <v>54</v>
      </c>
      <c r="F84" s="2">
        <v>96129.729729750004</v>
      </c>
      <c r="G84" s="4">
        <v>4</v>
      </c>
      <c r="H84" s="4">
        <v>384518.91891900002</v>
      </c>
      <c r="I84" s="10">
        <v>42297.08108109</v>
      </c>
      <c r="J84">
        <f>IF(COUNTIFS(A$2:A84, A84, B$2:B84, B84, D$2:D84, D84, C$2:C84,C84 )=1, MAX(J$1:J83)+1, J83)</f>
        <v>31</v>
      </c>
    </row>
    <row r="85" spans="1:10" x14ac:dyDescent="0.25">
      <c r="A85" s="1" t="s">
        <v>136</v>
      </c>
      <c r="B85" s="2" t="s">
        <v>137</v>
      </c>
      <c r="C85" s="1" t="s">
        <v>28</v>
      </c>
      <c r="D85" s="2"/>
      <c r="E85" s="2" t="s">
        <v>11</v>
      </c>
      <c r="F85" s="2">
        <v>117765.765766</v>
      </c>
      <c r="G85" s="4">
        <v>1</v>
      </c>
      <c r="H85" s="4">
        <v>117765.765766</v>
      </c>
      <c r="I85" s="10">
        <v>12954.23423426</v>
      </c>
      <c r="J85">
        <f>IF(COUNTIFS(A$2:A85, A85, B$2:B85, B85, D$2:D85, D85, C$2:C85,C85 )=1, MAX(J$1:J84)+1, J84)</f>
        <v>31</v>
      </c>
    </row>
    <row r="86" spans="1:10" x14ac:dyDescent="0.25">
      <c r="A86" s="1" t="s">
        <v>136</v>
      </c>
      <c r="B86" s="2" t="s">
        <v>137</v>
      </c>
      <c r="C86" s="1" t="s">
        <v>28</v>
      </c>
      <c r="D86" s="2"/>
      <c r="E86" s="2" t="s">
        <v>55</v>
      </c>
      <c r="F86" s="2">
        <v>234162.16216212499</v>
      </c>
      <c r="G86" s="4">
        <v>8</v>
      </c>
      <c r="H86" s="4">
        <v>1873297.297297</v>
      </c>
      <c r="I86" s="10">
        <v>206062.70270267001</v>
      </c>
      <c r="J86">
        <f>IF(COUNTIFS(A$2:A86, A86, B$2:B86, B86, D$2:D86, D86, C$2:C86,C86 )=1, MAX(J$1:J85)+1, J85)</f>
        <v>31</v>
      </c>
    </row>
    <row r="87" spans="1:10" x14ac:dyDescent="0.25">
      <c r="A87" s="1" t="s">
        <v>136</v>
      </c>
      <c r="B87" s="2" t="s">
        <v>137</v>
      </c>
      <c r="C87" s="1" t="s">
        <v>28</v>
      </c>
      <c r="D87" s="2"/>
      <c r="E87" s="2" t="s">
        <v>12</v>
      </c>
      <c r="F87" s="2">
        <v>270878.3783784</v>
      </c>
      <c r="G87" s="4">
        <v>5</v>
      </c>
      <c r="H87" s="4">
        <v>1354391.8918920001</v>
      </c>
      <c r="I87" s="10">
        <v>148983.10810812001</v>
      </c>
      <c r="J87">
        <f>IF(COUNTIFS(A$2:A87, A87, B$2:B87, B87, D$2:D87, D87, C$2:C87,C87 )=1, MAX(J$1:J86)+1, J86)</f>
        <v>31</v>
      </c>
    </row>
    <row r="88" spans="1:10" x14ac:dyDescent="0.25">
      <c r="A88" s="1" t="s">
        <v>136</v>
      </c>
      <c r="B88" s="2" t="s">
        <v>137</v>
      </c>
      <c r="C88" s="1" t="s">
        <v>28</v>
      </c>
      <c r="D88" s="2"/>
      <c r="E88" s="2" t="s">
        <v>69</v>
      </c>
      <c r="F88" s="2">
        <v>215675.67567550001</v>
      </c>
      <c r="G88" s="4">
        <v>2</v>
      </c>
      <c r="H88" s="4">
        <v>431351.35135100002</v>
      </c>
      <c r="I88" s="10">
        <v>47448.648648610004</v>
      </c>
      <c r="J88">
        <f>IF(COUNTIFS(A$2:A88, A88, B$2:B88, B88, D$2:D88, D88, C$2:C88,C88 )=1, MAX(J$1:J87)+1, J87)</f>
        <v>31</v>
      </c>
    </row>
    <row r="89" spans="1:10" x14ac:dyDescent="0.25">
      <c r="A89" s="1" t="s">
        <v>136</v>
      </c>
      <c r="B89" s="2" t="s">
        <v>137</v>
      </c>
      <c r="C89" s="1" t="s">
        <v>28</v>
      </c>
      <c r="D89" s="2"/>
      <c r="E89" s="2" t="s">
        <v>22</v>
      </c>
      <c r="F89" s="2">
        <v>27569.256756759998</v>
      </c>
      <c r="G89" s="4">
        <v>50</v>
      </c>
      <c r="H89" s="4">
        <v>1378462.8378379999</v>
      </c>
      <c r="I89" s="10">
        <v>151630.91216218</v>
      </c>
      <c r="J89">
        <f>IF(COUNTIFS(A$2:A89, A89, B$2:B89, B89, D$2:D89, D89, C$2:C89,C89 )=1, MAX(J$1:J88)+1, J88)</f>
        <v>31</v>
      </c>
    </row>
    <row r="90" spans="1:10" x14ac:dyDescent="0.25">
      <c r="A90" s="1"/>
      <c r="B90" s="2"/>
      <c r="C90" s="1"/>
      <c r="D90" s="1"/>
      <c r="E90" s="1"/>
      <c r="F90" s="2"/>
      <c r="G90" s="5"/>
      <c r="H90" s="5"/>
      <c r="I90" s="10"/>
    </row>
    <row r="91" spans="1:10" x14ac:dyDescent="0.25">
      <c r="A91" s="1" t="s">
        <v>136</v>
      </c>
      <c r="B91" s="2" t="s">
        <v>137</v>
      </c>
      <c r="C91" s="1" t="s">
        <v>138</v>
      </c>
      <c r="D91" s="3">
        <v>45721</v>
      </c>
      <c r="E91" s="2" t="s">
        <v>67</v>
      </c>
      <c r="F91" s="2">
        <v>20063.064999999999</v>
      </c>
      <c r="G91" s="4">
        <v>200</v>
      </c>
      <c r="H91" s="4">
        <v>4012613</v>
      </c>
      <c r="I91" s="10">
        <v>441387.43</v>
      </c>
      <c r="J91">
        <f>IF(COUNTIFS(A$2:A91, A91, B$2:B91, B91, D$2:D91, D91, C$2:C91,C91 )=1, MAX(J$1:J90)+1, J90)</f>
        <v>32</v>
      </c>
    </row>
    <row r="92" spans="1:10" x14ac:dyDescent="0.25">
      <c r="A92" s="1"/>
      <c r="B92" s="2"/>
      <c r="C92" s="1"/>
      <c r="D92" s="1"/>
      <c r="E92" s="1"/>
      <c r="F92" s="2"/>
      <c r="G92" s="5"/>
      <c r="H92" s="5"/>
      <c r="I92" s="10"/>
    </row>
    <row r="93" spans="1:10" x14ac:dyDescent="0.25">
      <c r="A93" s="1" t="s">
        <v>136</v>
      </c>
      <c r="B93" s="2" t="s">
        <v>137</v>
      </c>
      <c r="C93" s="1" t="s">
        <v>32</v>
      </c>
      <c r="D93" s="3">
        <v>45742</v>
      </c>
      <c r="E93" s="2" t="s">
        <v>10</v>
      </c>
      <c r="F93" s="2">
        <v>209513.51351349999</v>
      </c>
      <c r="G93" s="4">
        <v>2</v>
      </c>
      <c r="H93" s="4">
        <v>419027.02702699997</v>
      </c>
      <c r="I93" s="10">
        <v>46092.972972969997</v>
      </c>
      <c r="J93">
        <f>IF(COUNTIFS(A$2:A93, A93, B$2:B93, B93, D$2:D93, D93, C$2:C93,C93 )=1, MAX(J$1:J92)+1, J92)</f>
        <v>33</v>
      </c>
    </row>
    <row r="94" spans="1:10" x14ac:dyDescent="0.25">
      <c r="A94" s="1" t="s">
        <v>136</v>
      </c>
      <c r="B94" s="2" t="s">
        <v>137</v>
      </c>
      <c r="C94" s="1" t="s">
        <v>32</v>
      </c>
      <c r="D94" s="2"/>
      <c r="E94" s="2" t="s">
        <v>54</v>
      </c>
      <c r="F94" s="2">
        <v>96129.729729500003</v>
      </c>
      <c r="G94" s="4">
        <v>2</v>
      </c>
      <c r="H94" s="4">
        <v>192259.45945900001</v>
      </c>
      <c r="I94" s="10">
        <v>21148.540540490001</v>
      </c>
      <c r="J94">
        <f>IF(COUNTIFS(A$2:A94, A94, B$2:B94, B94, D$2:D94, D94, C$2:C94,C94 )=1, MAX(J$1:J93)+1, J93)</f>
        <v>33</v>
      </c>
    </row>
    <row r="95" spans="1:10" x14ac:dyDescent="0.25">
      <c r="A95" s="1" t="s">
        <v>136</v>
      </c>
      <c r="B95" s="2" t="s">
        <v>137</v>
      </c>
      <c r="C95" s="1" t="s">
        <v>32</v>
      </c>
      <c r="D95" s="2"/>
      <c r="E95" s="2" t="s">
        <v>11</v>
      </c>
      <c r="F95" s="2">
        <v>117765.76576566667</v>
      </c>
      <c r="G95" s="4">
        <v>3</v>
      </c>
      <c r="H95" s="4">
        <v>353297.29729700001</v>
      </c>
      <c r="I95" s="10">
        <v>38862.702702670002</v>
      </c>
      <c r="J95">
        <f>IF(COUNTIFS(A$2:A95, A95, B$2:B95, B95, D$2:D95, D95, C$2:C95,C95 )=1, MAX(J$1:J94)+1, J94)</f>
        <v>33</v>
      </c>
    </row>
    <row r="96" spans="1:10" x14ac:dyDescent="0.25">
      <c r="A96" s="1" t="s">
        <v>136</v>
      </c>
      <c r="B96" s="2" t="s">
        <v>137</v>
      </c>
      <c r="C96" s="1" t="s">
        <v>32</v>
      </c>
      <c r="D96" s="2"/>
      <c r="E96" s="2" t="s">
        <v>112</v>
      </c>
      <c r="F96" s="2">
        <v>349189.189189</v>
      </c>
      <c r="G96" s="4">
        <v>2</v>
      </c>
      <c r="H96" s="4">
        <v>698378.37837799999</v>
      </c>
      <c r="I96" s="10">
        <v>76821.621621579994</v>
      </c>
      <c r="J96">
        <f>IF(COUNTIFS(A$2:A96, A96, B$2:B96, B96, D$2:D96, D96, C$2:C96,C96 )=1, MAX(J$1:J95)+1, J95)</f>
        <v>33</v>
      </c>
    </row>
    <row r="97" spans="1:10" x14ac:dyDescent="0.25">
      <c r="A97" s="1" t="s">
        <v>136</v>
      </c>
      <c r="B97" s="2" t="s">
        <v>137</v>
      </c>
      <c r="C97" s="1" t="s">
        <v>32</v>
      </c>
      <c r="D97" s="2"/>
      <c r="E97" s="2" t="s">
        <v>18</v>
      </c>
      <c r="F97" s="2">
        <v>52378.383513519999</v>
      </c>
      <c r="G97" s="4">
        <v>50</v>
      </c>
      <c r="H97" s="4">
        <v>2618919.1756759998</v>
      </c>
      <c r="I97" s="10">
        <v>288081.10932435998</v>
      </c>
      <c r="J97">
        <f>IF(COUNTIFS(A$2:A97, A97, B$2:B97, B97, D$2:D97, D97, C$2:C97,C97 )=1, MAX(J$1:J96)+1, J96)</f>
        <v>33</v>
      </c>
    </row>
    <row r="98" spans="1:10" x14ac:dyDescent="0.25">
      <c r="A98" s="1" t="s">
        <v>136</v>
      </c>
      <c r="B98" s="2" t="s">
        <v>137</v>
      </c>
      <c r="C98" s="1" t="s">
        <v>32</v>
      </c>
      <c r="D98" s="2"/>
      <c r="E98" s="2" t="s">
        <v>19</v>
      </c>
      <c r="F98" s="2">
        <v>73625</v>
      </c>
      <c r="G98" s="4">
        <v>50</v>
      </c>
      <c r="H98" s="4">
        <v>3681250</v>
      </c>
      <c r="I98" s="10">
        <v>404937.5</v>
      </c>
      <c r="J98">
        <f>IF(COUNTIFS(A$2:A98, A98, B$2:B98, B98, D$2:D98, D98, C$2:C98,C98 )=1, MAX(J$1:J97)+1, J97)</f>
        <v>33</v>
      </c>
    </row>
    <row r="99" spans="1:10" x14ac:dyDescent="0.25">
      <c r="A99" s="1" t="s">
        <v>136</v>
      </c>
      <c r="B99" s="2" t="s">
        <v>137</v>
      </c>
      <c r="C99" s="1" t="s">
        <v>32</v>
      </c>
      <c r="D99" s="2"/>
      <c r="E99" s="2" t="s">
        <v>139</v>
      </c>
      <c r="F99" s="2">
        <v>37254.504504500001</v>
      </c>
      <c r="G99" s="4">
        <v>50</v>
      </c>
      <c r="H99" s="4">
        <v>1862725.2252249999</v>
      </c>
      <c r="I99" s="10">
        <v>204899.77477475</v>
      </c>
      <c r="J99">
        <f>IF(COUNTIFS(A$2:A99, A99, B$2:B99, B99, D$2:D99, D99, C$2:C99,C99 )=1, MAX(J$1:J98)+1, J98)</f>
        <v>33</v>
      </c>
    </row>
    <row r="100" spans="1:10" x14ac:dyDescent="0.25">
      <c r="A100" s="1" t="s">
        <v>136</v>
      </c>
      <c r="B100" s="2" t="s">
        <v>137</v>
      </c>
      <c r="C100" s="1" t="s">
        <v>32</v>
      </c>
      <c r="D100" s="2"/>
      <c r="E100" s="2" t="s">
        <v>39</v>
      </c>
      <c r="F100" s="2">
        <v>277666.66666665999</v>
      </c>
      <c r="G100" s="4">
        <v>50</v>
      </c>
      <c r="H100" s="4">
        <v>13883333.333333001</v>
      </c>
      <c r="I100" s="10">
        <v>1527166.66666663</v>
      </c>
      <c r="J100">
        <f>IF(COUNTIFS(A$2:A100, A100, B$2:B100, B100, D$2:D100, D100, C$2:C100,C100 )=1, MAX(J$1:J99)+1, J99)</f>
        <v>33</v>
      </c>
    </row>
    <row r="101" spans="1:10" x14ac:dyDescent="0.25">
      <c r="A101" s="1" t="s">
        <v>136</v>
      </c>
      <c r="B101" s="2" t="s">
        <v>137</v>
      </c>
      <c r="C101" s="1" t="s">
        <v>32</v>
      </c>
      <c r="D101" s="2"/>
      <c r="E101" s="2" t="s">
        <v>68</v>
      </c>
      <c r="F101" s="2">
        <v>52072.072072080002</v>
      </c>
      <c r="G101" s="4">
        <v>50</v>
      </c>
      <c r="H101" s="4">
        <v>2603603.6036040001</v>
      </c>
      <c r="I101" s="10">
        <v>286396.39639643999</v>
      </c>
      <c r="J101">
        <f>IF(COUNTIFS(A$2:A101, A101, B$2:B101, B101, D$2:D101, D101, C$2:C101,C101 )=1, MAX(J$1:J100)+1, J100)</f>
        <v>33</v>
      </c>
    </row>
    <row r="102" spans="1:10" x14ac:dyDescent="0.25">
      <c r="A102" s="1"/>
      <c r="B102" s="2"/>
      <c r="C102" s="1"/>
      <c r="D102" s="1"/>
      <c r="E102" s="1"/>
      <c r="F102" s="2"/>
      <c r="G102" s="5"/>
      <c r="H102" s="5"/>
      <c r="I102" s="10"/>
    </row>
    <row r="103" spans="1:10" x14ac:dyDescent="0.25">
      <c r="A103" s="1" t="s">
        <v>140</v>
      </c>
      <c r="B103" s="2" t="s">
        <v>141</v>
      </c>
      <c r="C103" s="1" t="s">
        <v>35</v>
      </c>
      <c r="D103" s="3">
        <v>45730</v>
      </c>
      <c r="E103" s="2" t="s">
        <v>7</v>
      </c>
      <c r="F103" s="2">
        <v>434030.88</v>
      </c>
      <c r="G103" s="4">
        <v>1</v>
      </c>
      <c r="H103" s="4">
        <v>434030.88</v>
      </c>
      <c r="I103" s="10">
        <v>47743.396800000002</v>
      </c>
      <c r="J103">
        <f>IF(COUNTIFS(A$2:A103, A103, B$2:B103, B103, D$2:D103, D103, C$2:C103,C103 )=1, MAX(J$1:J102)+1, J102)</f>
        <v>34</v>
      </c>
    </row>
    <row r="104" spans="1:10" x14ac:dyDescent="0.25">
      <c r="A104" s="1"/>
      <c r="B104" s="2"/>
      <c r="C104" s="1"/>
      <c r="D104" s="1"/>
      <c r="E104" s="1"/>
      <c r="F104" s="2"/>
      <c r="G104" s="5"/>
      <c r="H104" s="5"/>
      <c r="I104" s="10"/>
    </row>
    <row r="105" spans="1:10" x14ac:dyDescent="0.25">
      <c r="A105" s="1" t="s">
        <v>140</v>
      </c>
      <c r="B105" s="2" t="s">
        <v>141</v>
      </c>
      <c r="C105" s="1" t="s">
        <v>51</v>
      </c>
      <c r="D105" s="3">
        <v>45734</v>
      </c>
      <c r="E105" s="2" t="s">
        <v>41</v>
      </c>
      <c r="F105" s="2">
        <v>1043.1261261285715</v>
      </c>
      <c r="G105" s="4">
        <v>70</v>
      </c>
      <c r="H105" s="4">
        <v>73018.828829000005</v>
      </c>
      <c r="I105" s="10">
        <v>8032.0711711900003</v>
      </c>
      <c r="J105">
        <f>IF(COUNTIFS(A$2:A105, A105, B$2:B105, B105, D$2:D105, D105, C$2:C105,C105 )=1, MAX(J$1:J104)+1, J104)</f>
        <v>35</v>
      </c>
    </row>
    <row r="106" spans="1:10" x14ac:dyDescent="0.25">
      <c r="A106" s="1" t="s">
        <v>140</v>
      </c>
      <c r="B106" s="2" t="s">
        <v>141</v>
      </c>
      <c r="C106" s="1" t="s">
        <v>51</v>
      </c>
      <c r="D106" s="2"/>
      <c r="E106" s="2" t="s">
        <v>37</v>
      </c>
      <c r="F106" s="2">
        <v>2326.3963964166664</v>
      </c>
      <c r="G106" s="4">
        <v>24</v>
      </c>
      <c r="H106" s="4">
        <v>55833.513513999998</v>
      </c>
      <c r="I106" s="10">
        <v>6141.6864865400003</v>
      </c>
      <c r="J106">
        <f>IF(COUNTIFS(A$2:A106, A106, B$2:B106, B106, D$2:D106, D106, C$2:C106,C106 )=1, MAX(J$1:J105)+1, J105)</f>
        <v>35</v>
      </c>
    </row>
    <row r="107" spans="1:10" x14ac:dyDescent="0.25">
      <c r="A107" s="1" t="s">
        <v>140</v>
      </c>
      <c r="B107" s="2" t="s">
        <v>141</v>
      </c>
      <c r="C107" s="1" t="s">
        <v>51</v>
      </c>
      <c r="D107" s="2"/>
      <c r="E107" s="2" t="s">
        <v>38</v>
      </c>
      <c r="F107" s="2">
        <v>5996.0990990857144</v>
      </c>
      <c r="G107" s="4">
        <v>35</v>
      </c>
      <c r="H107" s="4">
        <v>209863.46846800001</v>
      </c>
      <c r="I107" s="10">
        <v>23084.98153148</v>
      </c>
      <c r="J107">
        <f>IF(COUNTIFS(A$2:A107, A107, B$2:B107, B107, D$2:D107, D107, C$2:C107,C107 )=1, MAX(J$1:J106)+1, J106)</f>
        <v>35</v>
      </c>
    </row>
    <row r="108" spans="1:10" x14ac:dyDescent="0.25">
      <c r="A108" s="1" t="s">
        <v>140</v>
      </c>
      <c r="B108" s="2" t="s">
        <v>141</v>
      </c>
      <c r="C108" s="1" t="s">
        <v>51</v>
      </c>
      <c r="D108" s="2"/>
      <c r="E108" s="2" t="s">
        <v>50</v>
      </c>
      <c r="F108" s="2">
        <v>11421.855856</v>
      </c>
      <c r="G108" s="4">
        <v>2</v>
      </c>
      <c r="H108" s="4">
        <v>22843.711712</v>
      </c>
      <c r="I108" s="10">
        <v>2512.80828832</v>
      </c>
      <c r="J108">
        <f>IF(COUNTIFS(A$2:A108, A108, B$2:B108, B108, D$2:D108, D108, C$2:C108,C108 )=1, MAX(J$1:J107)+1, J107)</f>
        <v>35</v>
      </c>
    </row>
    <row r="109" spans="1:10" x14ac:dyDescent="0.25">
      <c r="A109" s="1" t="s">
        <v>140</v>
      </c>
      <c r="B109" s="2" t="s">
        <v>141</v>
      </c>
      <c r="C109" s="1" t="s">
        <v>51</v>
      </c>
      <c r="D109" s="2"/>
      <c r="E109" s="2" t="s">
        <v>48</v>
      </c>
      <c r="F109" s="2">
        <v>1756.0458423499999</v>
      </c>
      <c r="G109" s="4">
        <v>20</v>
      </c>
      <c r="H109" s="4">
        <v>35120.916847</v>
      </c>
      <c r="I109" s="10">
        <v>3863.3008531700002</v>
      </c>
      <c r="J109">
        <f>IF(COUNTIFS(A$2:A109, A109, B$2:B109, B109, D$2:D109, D109, C$2:C109,C109 )=1, MAX(J$1:J108)+1, J108)</f>
        <v>35</v>
      </c>
    </row>
    <row r="110" spans="1:10" x14ac:dyDescent="0.25">
      <c r="A110" s="1" t="s">
        <v>140</v>
      </c>
      <c r="B110" s="2" t="s">
        <v>141</v>
      </c>
      <c r="C110" s="1" t="s">
        <v>51</v>
      </c>
      <c r="D110" s="2"/>
      <c r="E110" s="2" t="s">
        <v>61</v>
      </c>
      <c r="F110" s="2">
        <v>3384.5315315500002</v>
      </c>
      <c r="G110" s="4">
        <v>20</v>
      </c>
      <c r="H110" s="4">
        <v>67690.630631000007</v>
      </c>
      <c r="I110" s="10">
        <v>7445.9693694100006</v>
      </c>
      <c r="J110">
        <f>IF(COUNTIFS(A$2:A110, A110, B$2:B110, B110, D$2:D110, D110, C$2:C110,C110 )=1, MAX(J$1:J109)+1, J109)</f>
        <v>35</v>
      </c>
    </row>
    <row r="111" spans="1:10" x14ac:dyDescent="0.25">
      <c r="A111" s="1"/>
      <c r="B111" s="2"/>
      <c r="C111" s="1"/>
      <c r="D111" s="1"/>
      <c r="E111" s="1"/>
      <c r="F111" s="2"/>
      <c r="G111" s="5"/>
      <c r="H111" s="5"/>
      <c r="I111" s="10"/>
    </row>
    <row r="112" spans="1:10" x14ac:dyDescent="0.25">
      <c r="A112" s="1" t="s">
        <v>140</v>
      </c>
      <c r="B112" s="2" t="s">
        <v>141</v>
      </c>
      <c r="C112" s="1" t="s">
        <v>142</v>
      </c>
      <c r="D112" s="3">
        <v>45737</v>
      </c>
      <c r="E112" s="2" t="s">
        <v>15</v>
      </c>
      <c r="F112" s="2">
        <v>218423.64313000001</v>
      </c>
      <c r="G112" s="4">
        <v>1</v>
      </c>
      <c r="H112" s="4">
        <v>218423.64313000001</v>
      </c>
      <c r="I112" s="10">
        <v>24026.600744300002</v>
      </c>
      <c r="J112">
        <f>IF(COUNTIFS(A$2:A112, A112, B$2:B112, B112, D$2:D112, D112, C$2:C112,C112 )=1, MAX(J$1:J111)+1, J111)</f>
        <v>36</v>
      </c>
    </row>
    <row r="113" spans="1:10" x14ac:dyDescent="0.25">
      <c r="A113" s="1" t="s">
        <v>140</v>
      </c>
      <c r="B113" s="2" t="s">
        <v>141</v>
      </c>
      <c r="C113" s="1" t="s">
        <v>142</v>
      </c>
      <c r="D113" s="2"/>
      <c r="E113" s="2" t="s">
        <v>143</v>
      </c>
      <c r="F113" s="2">
        <v>231034.276036</v>
      </c>
      <c r="G113" s="4">
        <v>2</v>
      </c>
      <c r="H113" s="4">
        <v>462068.55207199999</v>
      </c>
      <c r="I113" s="10">
        <v>50827.540727920001</v>
      </c>
      <c r="J113">
        <f>IF(COUNTIFS(A$2:A113, A113, B$2:B113, B113, D$2:D113, D113, C$2:C113,C113 )=1, MAX(J$1:J112)+1, J112)</f>
        <v>36</v>
      </c>
    </row>
    <row r="114" spans="1:10" x14ac:dyDescent="0.25">
      <c r="A114" s="1" t="s">
        <v>140</v>
      </c>
      <c r="B114" s="2" t="s">
        <v>141</v>
      </c>
      <c r="C114" s="1" t="s">
        <v>142</v>
      </c>
      <c r="D114" s="2"/>
      <c r="E114" s="2" t="s">
        <v>144</v>
      </c>
      <c r="F114" s="2">
        <v>214102.23774800001</v>
      </c>
      <c r="G114" s="4">
        <v>1</v>
      </c>
      <c r="H114" s="4">
        <v>214102.23774800001</v>
      </c>
      <c r="I114" s="10">
        <v>23551.24615228</v>
      </c>
      <c r="J114">
        <f>IF(COUNTIFS(A$2:A114, A114, B$2:B114, B114, D$2:D114, D114, C$2:C114,C114 )=1, MAX(J$1:J113)+1, J113)</f>
        <v>36</v>
      </c>
    </row>
    <row r="115" spans="1:10" x14ac:dyDescent="0.25">
      <c r="A115" s="1"/>
      <c r="B115" s="2"/>
      <c r="C115" s="1"/>
      <c r="D115" s="1"/>
      <c r="E115" s="1"/>
      <c r="F115" s="2"/>
      <c r="G115" s="5"/>
      <c r="H115" s="5"/>
      <c r="I115" s="10"/>
    </row>
    <row r="116" spans="1:10" x14ac:dyDescent="0.25">
      <c r="A116" s="1" t="s">
        <v>140</v>
      </c>
      <c r="B116" s="2" t="s">
        <v>141</v>
      </c>
      <c r="C116" s="1" t="s">
        <v>62</v>
      </c>
      <c r="D116" s="3">
        <v>45740</v>
      </c>
      <c r="E116" s="2" t="s">
        <v>7</v>
      </c>
      <c r="F116" s="2">
        <v>434030.52252300002</v>
      </c>
      <c r="G116" s="4">
        <v>1</v>
      </c>
      <c r="H116" s="4">
        <v>434030.52252300002</v>
      </c>
      <c r="I116" s="10">
        <v>47743.35747753</v>
      </c>
      <c r="J116">
        <f>IF(COUNTIFS(A$2:A116, A116, B$2:B116, B116, D$2:D116, D116, C$2:C116,C116 )=1, MAX(J$1:J115)+1, J115)</f>
        <v>37</v>
      </c>
    </row>
    <row r="117" spans="1:10" x14ac:dyDescent="0.25">
      <c r="A117" s="1" t="s">
        <v>140</v>
      </c>
      <c r="B117" s="2" t="s">
        <v>141</v>
      </c>
      <c r="C117" s="1" t="s">
        <v>62</v>
      </c>
      <c r="D117" s="2"/>
      <c r="E117" s="2" t="s">
        <v>38</v>
      </c>
      <c r="F117" s="2">
        <v>5996.0878739</v>
      </c>
      <c r="G117" s="4">
        <v>20</v>
      </c>
      <c r="H117" s="4">
        <v>119921.757478</v>
      </c>
      <c r="I117" s="10">
        <v>13191.393322579999</v>
      </c>
      <c r="J117">
        <f>IF(COUNTIFS(A$2:A117, A117, B$2:B117, B117, D$2:D117, D117, C$2:C117,C117 )=1, MAX(J$1:J116)+1, J116)</f>
        <v>37</v>
      </c>
    </row>
    <row r="118" spans="1:10" x14ac:dyDescent="0.25">
      <c r="A118" s="1"/>
      <c r="B118" s="2"/>
      <c r="C118" s="1"/>
      <c r="D118" s="1"/>
      <c r="E118" s="1"/>
      <c r="F118" s="2"/>
      <c r="G118" s="5"/>
      <c r="H118" s="5"/>
      <c r="I118" s="10"/>
    </row>
    <row r="119" spans="1:10" x14ac:dyDescent="0.25">
      <c r="A119" s="1" t="s">
        <v>145</v>
      </c>
      <c r="B119" s="2" t="s">
        <v>146</v>
      </c>
      <c r="C119" s="1" t="s">
        <v>72</v>
      </c>
      <c r="D119" s="3">
        <v>45729</v>
      </c>
      <c r="E119" s="2" t="s">
        <v>55</v>
      </c>
      <c r="F119" s="2">
        <v>234162.16216199999</v>
      </c>
      <c r="G119" s="4">
        <v>1</v>
      </c>
      <c r="H119" s="4">
        <v>234162.16216199999</v>
      </c>
      <c r="I119" s="10">
        <v>25757.83783782</v>
      </c>
      <c r="J119">
        <f>IF(COUNTIFS(A$2:A119, A119, B$2:B119, B119, D$2:D119, D119, C$2:C119,C119 )=1, MAX(J$1:J118)+1, J118)</f>
        <v>38</v>
      </c>
    </row>
    <row r="120" spans="1:10" x14ac:dyDescent="0.25">
      <c r="A120" s="1" t="s">
        <v>145</v>
      </c>
      <c r="B120" s="2" t="s">
        <v>146</v>
      </c>
      <c r="C120" s="1" t="s">
        <v>72</v>
      </c>
      <c r="D120" s="2"/>
      <c r="E120" s="2" t="s">
        <v>14</v>
      </c>
      <c r="F120" s="2">
        <v>67494.8993243</v>
      </c>
      <c r="G120" s="4">
        <v>10</v>
      </c>
      <c r="H120" s="4">
        <v>674948.993243</v>
      </c>
      <c r="I120" s="10">
        <v>74244.389256730006</v>
      </c>
      <c r="J120">
        <f>IF(COUNTIFS(A$2:A120, A120, B$2:B120, B120, D$2:D120, D120, C$2:C120,C120 )=1, MAX(J$1:J119)+1, J119)</f>
        <v>38</v>
      </c>
    </row>
    <row r="121" spans="1:10" x14ac:dyDescent="0.25">
      <c r="A121" s="1" t="s">
        <v>145</v>
      </c>
      <c r="B121" s="2" t="s">
        <v>146</v>
      </c>
      <c r="C121" s="1" t="s">
        <v>72</v>
      </c>
      <c r="D121" s="2"/>
      <c r="E121" s="2" t="s">
        <v>147</v>
      </c>
      <c r="F121" s="2">
        <v>3063.0630630833334</v>
      </c>
      <c r="G121" s="4">
        <v>24</v>
      </c>
      <c r="H121" s="4">
        <v>73513.513514000006</v>
      </c>
      <c r="I121" s="10">
        <v>8086.4864865400004</v>
      </c>
      <c r="J121">
        <f>IF(COUNTIFS(A$2:A121, A121, B$2:B121, B121, D$2:D121, D121, C$2:C121,C121 )=1, MAX(J$1:J120)+1, J120)</f>
        <v>38</v>
      </c>
    </row>
    <row r="122" spans="1:10" x14ac:dyDescent="0.25">
      <c r="A122" s="1" t="s">
        <v>145</v>
      </c>
      <c r="B122" s="2" t="s">
        <v>146</v>
      </c>
      <c r="C122" s="1" t="s">
        <v>72</v>
      </c>
      <c r="D122" s="2"/>
      <c r="E122" s="2" t="s">
        <v>148</v>
      </c>
      <c r="F122" s="2">
        <v>474324.32432399999</v>
      </c>
      <c r="G122" s="4">
        <v>1</v>
      </c>
      <c r="H122" s="4">
        <v>474324.32432399999</v>
      </c>
      <c r="I122" s="10">
        <v>52175.675675639999</v>
      </c>
      <c r="J122">
        <f>IF(COUNTIFS(A$2:A122, A122, B$2:B122, B122, D$2:D122, D122, C$2:C122,C122 )=1, MAX(J$1:J121)+1, J121)</f>
        <v>38</v>
      </c>
    </row>
    <row r="123" spans="1:10" x14ac:dyDescent="0.25">
      <c r="A123" s="1" t="s">
        <v>145</v>
      </c>
      <c r="B123" s="2" t="s">
        <v>146</v>
      </c>
      <c r="C123" s="1" t="s">
        <v>72</v>
      </c>
      <c r="D123" s="2"/>
      <c r="E123" s="2" t="s">
        <v>65</v>
      </c>
      <c r="F123" s="2">
        <v>61261.261261333333</v>
      </c>
      <c r="G123" s="4">
        <v>6</v>
      </c>
      <c r="H123" s="4">
        <v>367567.567568</v>
      </c>
      <c r="I123" s="10">
        <v>40432.432432480004</v>
      </c>
      <c r="J123">
        <f>IF(COUNTIFS(A$2:A123, A123, B$2:B123, B123, D$2:D123, D123, C$2:C123,C123 )=1, MAX(J$1:J122)+1, J122)</f>
        <v>38</v>
      </c>
    </row>
    <row r="124" spans="1:10" x14ac:dyDescent="0.25">
      <c r="A124" s="1" t="s">
        <v>145</v>
      </c>
      <c r="B124" s="2" t="s">
        <v>146</v>
      </c>
      <c r="C124" s="1" t="s">
        <v>72</v>
      </c>
      <c r="D124" s="2"/>
      <c r="E124" s="2" t="s">
        <v>73</v>
      </c>
      <c r="F124" s="2">
        <v>129729.72972966667</v>
      </c>
      <c r="G124" s="4">
        <v>3</v>
      </c>
      <c r="H124" s="4">
        <v>389189.189189</v>
      </c>
      <c r="I124" s="10">
        <v>42810.810810789997</v>
      </c>
      <c r="J124">
        <f>IF(COUNTIFS(A$2:A124, A124, B$2:B124, B124, D$2:D124, D124, C$2:C124,C124 )=1, MAX(J$1:J123)+1, J123)</f>
        <v>38</v>
      </c>
    </row>
    <row r="125" spans="1:10" x14ac:dyDescent="0.25">
      <c r="A125" s="1"/>
      <c r="B125" s="2"/>
      <c r="C125" s="1"/>
      <c r="D125" s="1"/>
      <c r="E125" s="1"/>
      <c r="F125" s="2"/>
      <c r="G125" s="5"/>
      <c r="H125" s="5"/>
      <c r="I125" s="10"/>
    </row>
    <row r="126" spans="1:10" x14ac:dyDescent="0.25">
      <c r="A126" s="1" t="s">
        <v>145</v>
      </c>
      <c r="B126" s="2" t="s">
        <v>146</v>
      </c>
      <c r="C126" s="1" t="s">
        <v>42</v>
      </c>
      <c r="D126" s="3">
        <v>45730</v>
      </c>
      <c r="E126" s="2" t="s">
        <v>27</v>
      </c>
      <c r="F126" s="2">
        <v>338063</v>
      </c>
      <c r="G126" s="4">
        <v>1</v>
      </c>
      <c r="H126" s="4">
        <v>338063</v>
      </c>
      <c r="I126" s="10">
        <v>37186.93</v>
      </c>
      <c r="J126">
        <f>IF(COUNTIFS(A$2:A126, A126, B$2:B126, B126, D$2:D126, D126, C$2:C126,C126 )=1, MAX(J$1:J125)+1, J125)</f>
        <v>39</v>
      </c>
    </row>
    <row r="127" spans="1:10" x14ac:dyDescent="0.25">
      <c r="A127" s="1"/>
      <c r="B127" s="2"/>
      <c r="C127" s="1"/>
      <c r="D127" s="1"/>
      <c r="E127" s="1"/>
      <c r="F127" s="2"/>
      <c r="G127" s="5"/>
      <c r="H127" s="5"/>
      <c r="I127" s="10"/>
    </row>
    <row r="128" spans="1:10" x14ac:dyDescent="0.25">
      <c r="A128" s="1" t="s">
        <v>149</v>
      </c>
      <c r="B128" s="2" t="s">
        <v>150</v>
      </c>
      <c r="C128" s="1" t="s">
        <v>151</v>
      </c>
      <c r="D128" s="3">
        <v>45721</v>
      </c>
      <c r="E128" s="2" t="s">
        <v>71</v>
      </c>
      <c r="F128" s="2">
        <v>172541</v>
      </c>
      <c r="G128" s="4">
        <v>1</v>
      </c>
      <c r="H128" s="4">
        <v>172541</v>
      </c>
      <c r="I128" s="10">
        <v>18979.509999999998</v>
      </c>
      <c r="J128">
        <f>IF(COUNTIFS(A$2:A128, A128, B$2:B128, B128, D$2:D128, D128, C$2:C128,C128 )=1, MAX(J$1:J127)+1, J127)</f>
        <v>40</v>
      </c>
    </row>
    <row r="129" spans="1:9" x14ac:dyDescent="0.25">
      <c r="A129" s="1"/>
      <c r="B129" s="2"/>
      <c r="C129" s="1"/>
      <c r="D129" s="1"/>
      <c r="E129" s="1"/>
      <c r="F129" s="2"/>
      <c r="G129" s="5"/>
      <c r="H129" s="5"/>
      <c r="I129" s="10"/>
    </row>
  </sheetData>
  <autoFilter ref="G1:G129" xr:uid="{4EE0225D-774D-4223-A20B-D6F8F8ADF7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C306-E04B-4A5E-92C1-121D8C19F66F}">
  <dimension ref="A10:M23"/>
  <sheetViews>
    <sheetView workbookViewId="0">
      <selection activeCell="F29" sqref="F29"/>
    </sheetView>
  </sheetViews>
  <sheetFormatPr defaultRowHeight="15" x14ac:dyDescent="0.25"/>
  <cols>
    <col min="1" max="1" width="18.140625" customWidth="1"/>
    <col min="2" max="2" width="13.7109375" customWidth="1"/>
    <col min="3" max="3" width="14" bestFit="1" customWidth="1"/>
    <col min="4" max="4" width="14.140625" customWidth="1"/>
  </cols>
  <sheetData>
    <row r="10" spans="1:4" x14ac:dyDescent="0.25">
      <c r="A10" s="2"/>
      <c r="B10" s="11" t="s">
        <v>152</v>
      </c>
      <c r="C10" s="11" t="s">
        <v>153</v>
      </c>
      <c r="D10" s="11" t="s">
        <v>154</v>
      </c>
    </row>
    <row r="11" spans="1:4" x14ac:dyDescent="0.25">
      <c r="A11" s="2" t="s">
        <v>158</v>
      </c>
      <c r="B11" s="2">
        <v>25</v>
      </c>
      <c r="C11" s="2">
        <v>226</v>
      </c>
      <c r="D11" s="2">
        <v>40</v>
      </c>
    </row>
    <row r="12" spans="1:4" x14ac:dyDescent="0.25">
      <c r="A12" s="2" t="s">
        <v>160</v>
      </c>
      <c r="B12" s="2">
        <v>-1</v>
      </c>
      <c r="C12" s="2"/>
      <c r="D12" s="2"/>
    </row>
    <row r="13" spans="1:4" x14ac:dyDescent="0.25">
      <c r="A13" s="2" t="s">
        <v>162</v>
      </c>
      <c r="B13" s="2"/>
      <c r="C13" s="2">
        <v>-2</v>
      </c>
      <c r="D13" s="2"/>
    </row>
    <row r="14" spans="1:4" x14ac:dyDescent="0.25">
      <c r="A14" s="2"/>
      <c r="B14" s="2"/>
      <c r="C14" s="2"/>
      <c r="D14" s="2"/>
    </row>
    <row r="15" spans="1:4" x14ac:dyDescent="0.25">
      <c r="A15" s="2" t="s">
        <v>161</v>
      </c>
      <c r="B15" s="2">
        <f>SUM(B11:B14)</f>
        <v>24</v>
      </c>
      <c r="C15" s="2">
        <f t="shared" ref="C15:D15" si="0">SUM(C11:C14)</f>
        <v>224</v>
      </c>
      <c r="D15" s="2">
        <f t="shared" si="0"/>
        <v>40</v>
      </c>
    </row>
    <row r="18" spans="1:13" x14ac:dyDescent="0.25">
      <c r="A18" s="14" t="s">
        <v>164</v>
      </c>
      <c r="B18" s="14" t="s">
        <v>152</v>
      </c>
      <c r="C18" s="14" t="s">
        <v>153</v>
      </c>
      <c r="D18" s="14" t="s">
        <v>154</v>
      </c>
    </row>
    <row r="19" spans="1:13" x14ac:dyDescent="0.25">
      <c r="A19" s="2" t="s">
        <v>159</v>
      </c>
      <c r="B19" s="12">
        <v>188117619</v>
      </c>
      <c r="C19" s="12">
        <v>503342126</v>
      </c>
      <c r="D19" s="12">
        <v>102724166</v>
      </c>
      <c r="M19" t="s">
        <v>57</v>
      </c>
    </row>
    <row r="20" spans="1:13" x14ac:dyDescent="0.25">
      <c r="A20" s="2" t="s">
        <v>160</v>
      </c>
      <c r="B20" s="4">
        <v>138649</v>
      </c>
      <c r="C20" s="2"/>
      <c r="D20" s="2"/>
      <c r="M20" t="s">
        <v>56</v>
      </c>
    </row>
    <row r="21" spans="1:13" x14ac:dyDescent="0.25">
      <c r="A21" s="15" t="s">
        <v>162</v>
      </c>
      <c r="B21" s="2"/>
      <c r="C21" s="13">
        <v>-8683301.6400000006</v>
      </c>
      <c r="D21" s="2"/>
    </row>
    <row r="22" spans="1:13" x14ac:dyDescent="0.25">
      <c r="A22" s="15"/>
      <c r="B22" s="2"/>
      <c r="C22" s="13">
        <v>-737790.5</v>
      </c>
      <c r="D22" s="2"/>
    </row>
    <row r="23" spans="1:13" x14ac:dyDescent="0.25">
      <c r="A23" s="2" t="s">
        <v>163</v>
      </c>
      <c r="B23" s="12">
        <f>SUM(B19:B22)</f>
        <v>188256268</v>
      </c>
      <c r="C23" s="12">
        <f>SUM(C19:C22)</f>
        <v>493921033.86000001</v>
      </c>
      <c r="D23" s="12">
        <f>D19</f>
        <v>102724166</v>
      </c>
    </row>
  </sheetData>
  <mergeCells count="1">
    <mergeCell ref="A21:A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 SMD</vt:lpstr>
      <vt:lpstr>Analyst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15112</dc:creator>
  <cp:lastModifiedBy>Syah Bandi</cp:lastModifiedBy>
  <dcterms:created xsi:type="dcterms:W3CDTF">2025-04-08T12:07:14Z</dcterms:created>
  <dcterms:modified xsi:type="dcterms:W3CDTF">2025-04-09T02:26:06Z</dcterms:modified>
</cp:coreProperties>
</file>