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P BBN\2025\03 Maret\"/>
    </mc:Choice>
  </mc:AlternateContent>
  <xr:revisionPtr revIDLastSave="0" documentId="13_ncr:1_{52AEC822-3C76-4F4D-AF5A-936089443642}" xr6:coauthVersionLast="47" xr6:coauthVersionMax="47" xr10:uidLastSave="{00000000-0000-0000-0000-000000000000}"/>
  <bookViews>
    <workbookView xWindow="-120" yWindow="-120" windowWidth="29040" windowHeight="15720" xr2:uid="{2DBB1220-AA20-4512-BFF2-147C05B76603}"/>
  </bookViews>
  <sheets>
    <sheet name="FP SMG" sheetId="1" r:id="rId1"/>
    <sheet name="Analyst" sheetId="4" r:id="rId2"/>
  </sheets>
  <externalReferences>
    <externalReference r:id="rId3"/>
  </externalReferences>
  <definedNames>
    <definedName name="_xlnm._FilterDatabase" localSheetId="0" hidden="1">'FP SMG'!$G$1:$G$98</definedName>
    <definedName name="JR_PAGE_ANCHOR_0_1">'[1]RAW CN'!#REF!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4" l="1"/>
  <c r="C23" i="4"/>
  <c r="B23" i="4"/>
  <c r="C15" i="4"/>
  <c r="D15" i="4"/>
  <c r="B15" i="4"/>
  <c r="J2" i="1"/>
  <c r="J3" i="1" s="1"/>
  <c r="J4" i="1" s="1"/>
  <c r="J5" i="1" s="1"/>
  <c r="J7" i="1" l="1"/>
  <c r="J8" i="1" s="1"/>
  <c r="J10" i="1" l="1"/>
  <c r="J12" i="1" l="1"/>
  <c r="J13" i="1" l="1"/>
  <c r="J15" i="1" l="1"/>
  <c r="J16" i="1" s="1"/>
  <c r="J18" i="1" s="1"/>
  <c r="J20" i="1" s="1"/>
  <c r="J22" i="1" s="1"/>
  <c r="J23" i="1" s="1"/>
  <c r="J24" i="1" s="1"/>
  <c r="J26" i="1" s="1"/>
  <c r="J28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2" i="1" s="1"/>
  <c r="J43" i="1" s="1"/>
  <c r="J44" i="1" s="1"/>
  <c r="J46" i="1" s="1"/>
  <c r="J47" i="1" s="1"/>
  <c r="J48" i="1" s="1"/>
  <c r="J49" i="1" s="1"/>
  <c r="J50" i="1" s="1"/>
  <c r="J51" i="1" s="1"/>
  <c r="J53" i="1" s="1"/>
  <c r="J54" i="1" s="1"/>
  <c r="J55" i="1" s="1"/>
  <c r="J57" i="1" s="1"/>
  <c r="J59" i="1" s="1"/>
  <c r="J61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5" i="1" s="1"/>
  <c r="J76" i="1" s="1"/>
  <c r="J77" i="1" s="1"/>
  <c r="J78" i="1" s="1"/>
  <c r="J80" i="1" s="1"/>
  <c r="J81" i="1" s="1"/>
  <c r="J82" i="1" s="1"/>
  <c r="J83" i="1" s="1"/>
  <c r="J84" i="1" s="1"/>
  <c r="J85" i="1" s="1"/>
  <c r="J87" i="1" s="1"/>
  <c r="J88" i="1" s="1"/>
  <c r="J90" i="1" s="1"/>
  <c r="J91" i="1" s="1"/>
  <c r="J92" i="1" s="1"/>
  <c r="J93" i="1" s="1"/>
  <c r="J95" i="1" s="1"/>
  <c r="J9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PT BBN</author>
  </authors>
  <commentList>
    <comment ref="C21" authorId="0" shapeId="0" xr:uid="{2E901F26-366D-47AF-8A71-553B6C7ECA09}">
      <text>
        <r>
          <rPr>
            <b/>
            <sz val="9"/>
            <color indexed="81"/>
            <rFont val="Tahoma"/>
            <charset val="1"/>
          </rPr>
          <t>PT BBN:</t>
        </r>
        <r>
          <rPr>
            <sz val="9"/>
            <color indexed="81"/>
            <rFont val="Tahoma"/>
            <charset val="1"/>
          </rPr>
          <t xml:space="preserve">
Jaya Utama</t>
        </r>
      </text>
    </comment>
    <comment ref="C22" authorId="0" shapeId="0" xr:uid="{88F7E8E1-7404-42C0-8A63-D000443CA87A}">
      <text>
        <r>
          <rPr>
            <b/>
            <sz val="9"/>
            <color indexed="81"/>
            <rFont val="Tahoma"/>
            <charset val="1"/>
          </rPr>
          <t>PT BBN:</t>
        </r>
        <r>
          <rPr>
            <sz val="9"/>
            <color indexed="81"/>
            <rFont val="Tahoma"/>
            <charset val="1"/>
          </rPr>
          <t xml:space="preserve">
Bahtera Buana</t>
        </r>
      </text>
    </comment>
  </commentList>
</comments>
</file>

<file path=xl/sharedStrings.xml><?xml version="1.0" encoding="utf-8"?>
<sst xmlns="http://schemas.openxmlformats.org/spreadsheetml/2006/main" count="319" uniqueCount="138">
  <si>
    <t>No. Pelanggan</t>
  </si>
  <si>
    <t>Nama Pelanggan</t>
  </si>
  <si>
    <t>No. Faktur</t>
  </si>
  <si>
    <t>Tgl. Faktur</t>
  </si>
  <si>
    <t>Nama Barang</t>
  </si>
  <si>
    <t>Qty</t>
  </si>
  <si>
    <t>DPP</t>
  </si>
  <si>
    <t>P-WY-CIN-BER</t>
  </si>
  <si>
    <t>Cinta Listrik (CV. Surya Kencana Electric) Bergas</t>
  </si>
  <si>
    <t>INV2503336</t>
  </si>
  <si>
    <t>CAB Duct Wiring 1.7 16 x 16 @40</t>
  </si>
  <si>
    <t>CAB Duct Wiring 1.7 16 x 25 @25</t>
  </si>
  <si>
    <t>TC 2 @ 70</t>
  </si>
  <si>
    <t>TC 5 @ 40</t>
  </si>
  <si>
    <t>P-RG-CIP-SEM</t>
  </si>
  <si>
    <t>PT. Cipta Perkasa Usaha Tama</t>
  </si>
  <si>
    <t>INV2503106</t>
  </si>
  <si>
    <t>Knee C 5/8 @ 500</t>
  </si>
  <si>
    <t>Knee DV 4 Jaya @ 40</t>
  </si>
  <si>
    <t>INV2503164</t>
  </si>
  <si>
    <t>Tee DV 3 Jaya @ 60</t>
  </si>
  <si>
    <t>INV2503318</t>
  </si>
  <si>
    <t>Faucet Cap AW 1/2 SCG @ 350</t>
  </si>
  <si>
    <t>Dop DV 2 Jaya @ 450</t>
  </si>
  <si>
    <t>P-WY-SOE-UNG</t>
  </si>
  <si>
    <t>Soetrisno / Super Phone Ungaran</t>
  </si>
  <si>
    <t>INV2503460</t>
  </si>
  <si>
    <t>Ball Valve AW 2 SCG (Pcs)</t>
  </si>
  <si>
    <t>Check Valve 3/4" Sanwa @ 10</t>
  </si>
  <si>
    <t>INV2503465</t>
  </si>
  <si>
    <t>Mini Ball Valve 3-ways 1/2" (M x M x M) Sanwa @ 20</t>
  </si>
  <si>
    <t>P-WY-TIR-SEM</t>
  </si>
  <si>
    <t>CV. Tirta Agung</t>
  </si>
  <si>
    <t>INV2503010</t>
  </si>
  <si>
    <t>Ellon Putih C 5/8</t>
  </si>
  <si>
    <t>INV2503057</t>
  </si>
  <si>
    <t>Reducing Faucet AW 1 x 1/2 SCG @ 200</t>
  </si>
  <si>
    <t>Reducing Faucet AW 1 x 3/4 SCG @ 320</t>
  </si>
  <si>
    <t>Tee DV 4 x 2 1/2 SCG @ 10</t>
  </si>
  <si>
    <t>INV2503258</t>
  </si>
  <si>
    <t>Reducing Faucet AW 3/4 x 1/2 SCG @ 250</t>
  </si>
  <si>
    <t>P-RD-LEG-PEK</t>
  </si>
  <si>
    <t>Legal Jaya Pekalongan</t>
  </si>
  <si>
    <t>INV2503196</t>
  </si>
  <si>
    <t>Elbow 45o AW 3/4 SCG @ 150</t>
  </si>
  <si>
    <t>P-BS-LIO-MAG</t>
  </si>
  <si>
    <t>Lioe Hing Kok Magelang</t>
  </si>
  <si>
    <t>INV2503242</t>
  </si>
  <si>
    <t>Saddle Clip AW 1/2 SCG @ 400</t>
  </si>
  <si>
    <t>Ball Tap 1/2" Sanwa @ 10</t>
  </si>
  <si>
    <t>Fancy Ball Tap 1/2" Pink Sanwa @ 10</t>
  </si>
  <si>
    <t>Ball Valve 1/2" Sanwa @ 10</t>
  </si>
  <si>
    <t>Selang Beta Dof 1/2" @ 50m (Biru)</t>
  </si>
  <si>
    <t>Selang Beta Dof 5/8" @ 50m (Biru)</t>
  </si>
  <si>
    <t>Selang Beta Dof 1" @ 50m (Biru)</t>
  </si>
  <si>
    <t>Selang Beta Hiprex 5/8" @ 50m</t>
  </si>
  <si>
    <t>Selang Beta Superflex 5/8" @ 50m (Biru)</t>
  </si>
  <si>
    <t>Selang Beta Superflex 1" @ 50m (Biru)</t>
  </si>
  <si>
    <t>P-VK-CV-JAY-KEB</t>
  </si>
  <si>
    <t>CV. Jaya Kebumen</t>
  </si>
  <si>
    <t>INV2503072</t>
  </si>
  <si>
    <t>Mizu Conduit 20 mm</t>
  </si>
  <si>
    <t>TC 3 @ 60</t>
  </si>
  <si>
    <t>P-RM-JEL-PUR</t>
  </si>
  <si>
    <t>Jelamprang ( CV. Wis Pinesti Mukti ) Purworejo</t>
  </si>
  <si>
    <t>INV2503103</t>
  </si>
  <si>
    <t>Elbow AW 1/2 SCG @ 180</t>
  </si>
  <si>
    <t>Elbow AW 1 SCG @ 60</t>
  </si>
  <si>
    <t>Elbow DV 3 SCG @ 10</t>
  </si>
  <si>
    <t>Tee DV 3 SCG @ 15</t>
  </si>
  <si>
    <t>Talang Kotak Putih Ellon</t>
  </si>
  <si>
    <t>Gantungan Talang Oval 6 Cross @ 40</t>
  </si>
  <si>
    <t>INV2503446</t>
  </si>
  <si>
    <t>Elbow DV 2 SCG @ 30</t>
  </si>
  <si>
    <t>Sambungan Talang Oval 6 Cross @ 90</t>
  </si>
  <si>
    <t>P-RM-JL3-PUR</t>
  </si>
  <si>
    <t>Jelamprang 3 ( Maria Okta Yastia ) Purworejo</t>
  </si>
  <si>
    <t>INV2503447</t>
  </si>
  <si>
    <t>Mizu D 3</t>
  </si>
  <si>
    <t>P-HS-MAS-SUK</t>
  </si>
  <si>
    <t>CV. Masda Electric Indonesia Sukoharjo</t>
  </si>
  <si>
    <t>INV2503023</t>
  </si>
  <si>
    <t>INV2503024</t>
  </si>
  <si>
    <t>P-BB-BIN-BAN</t>
  </si>
  <si>
    <t>CV. Bina Cipta Warna</t>
  </si>
  <si>
    <t>INV2503240</t>
  </si>
  <si>
    <t>Cap AW (A) 3/4 SCG @ 150</t>
  </si>
  <si>
    <t>Dop DV 4 Jaya @ 100</t>
  </si>
  <si>
    <t>Knee DV 1 1/4 Jaya @ 390</t>
  </si>
  <si>
    <t>Knee DV 1 1/2 Jaya @ 285</t>
  </si>
  <si>
    <t>Knee DV 4 x 45o Jaya @ 50</t>
  </si>
  <si>
    <t>Knee TS 3/4 Jaya @ 250</t>
  </si>
  <si>
    <t>Socket DV 4 Jaya @ 76</t>
  </si>
  <si>
    <t>Socket DV 4 x 3 Jaya @ 60</t>
  </si>
  <si>
    <t>Socket DV 6 x 4 Jaya @ 50</t>
  </si>
  <si>
    <t>Socket TS 2 x 1 Jaya @ 140</t>
  </si>
  <si>
    <t>Tee TS 3/4 x 1/2  Jaya @ 180</t>
  </si>
  <si>
    <t>P-BS-LTA-YOG</t>
  </si>
  <si>
    <t>Leon Terang Abadi ( Fransisca D K ) Yogyakarta</t>
  </si>
  <si>
    <t>INV2503227</t>
  </si>
  <si>
    <t>Mizu C 5/8</t>
  </si>
  <si>
    <t>TC 4 @ 50</t>
  </si>
  <si>
    <t>P-BS-SM4-YOG</t>
  </si>
  <si>
    <t>Sari Mulya 4 ( Samu Jaya ) Yogyakarta</t>
  </si>
  <si>
    <t>INV2503093</t>
  </si>
  <si>
    <t>Icon D 3</t>
  </si>
  <si>
    <t>Icon D 4</t>
  </si>
  <si>
    <t>Knee DV 2 Jaya @ 250</t>
  </si>
  <si>
    <t>Knee DV 3 Jaya @ 80</t>
  </si>
  <si>
    <t>Knee TS 1/2 Jaya @ 350</t>
  </si>
  <si>
    <t>INV2503357</t>
  </si>
  <si>
    <t>Icon D 2 1/2</t>
  </si>
  <si>
    <t>P-BS-SUH-YOG</t>
  </si>
  <si>
    <t>Suhud 2 ( CV. Widya Hadiwinata ) Yogyakarta</t>
  </si>
  <si>
    <t>INV2503111</t>
  </si>
  <si>
    <t>SDD AW 1/2 SCG @ 120</t>
  </si>
  <si>
    <t>Tee AW 3/4 SCG @ 90</t>
  </si>
  <si>
    <t>Mizu D 4</t>
  </si>
  <si>
    <t>P-BB-CHA-TAN</t>
  </si>
  <si>
    <t>PT. Chandra Sarana Mandiri</t>
  </si>
  <si>
    <t>INV2503181</t>
  </si>
  <si>
    <t>Watermeter Kuningan GMK 1/2" Sanwa @ 1</t>
  </si>
  <si>
    <t>INV2503380</t>
  </si>
  <si>
    <t>INV2503180</t>
  </si>
  <si>
    <t>INV2503212</t>
  </si>
  <si>
    <t>SMG</t>
  </si>
  <si>
    <t>SBY</t>
  </si>
  <si>
    <t>SMD</t>
  </si>
  <si>
    <t>Harga DPP</t>
  </si>
  <si>
    <t>PPN</t>
  </si>
  <si>
    <t>Baris</t>
  </si>
  <si>
    <t>Total FP (Pcs)</t>
  </si>
  <si>
    <t>Sum DPP Awal</t>
  </si>
  <si>
    <t>SR</t>
  </si>
  <si>
    <t xml:space="preserve">Total Akhir FP </t>
  </si>
  <si>
    <t>Sudah Dibuat</t>
  </si>
  <si>
    <t>Sum Ulang DPP</t>
  </si>
  <si>
    <t>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</si>
</sst>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dd\ mmm\ yyyy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166" fontId="0" fillId="0" borderId="1" xfId="0" applyNumberFormat="1" applyBorder="1"/>
    <xf numFmtId="165" fontId="0" fillId="0" borderId="1" xfId="1" applyNumberFormat="1" applyFont="1" applyBorder="1"/>
    <xf numFmtId="165" fontId="2" fillId="0" borderId="1" xfId="1" applyNumberFormat="1" applyFont="1" applyBorder="1"/>
    <xf numFmtId="165" fontId="0" fillId="0" borderId="0" xfId="1" applyNumberFormat="1" applyFont="1"/>
    <xf numFmtId="0" fontId="0" fillId="3" borderId="0" xfId="0" applyFill="1"/>
    <xf numFmtId="0" fontId="2" fillId="2" borderId="2" xfId="0" applyFont="1" applyFill="1" applyBorder="1"/>
    <xf numFmtId="0" fontId="2" fillId="2" borderId="3" xfId="0" applyFont="1" applyFill="1" applyBorder="1"/>
    <xf numFmtId="165" fontId="2" fillId="2" borderId="3" xfId="1" applyNumberFormat="1" applyFont="1" applyFill="1" applyBorder="1"/>
    <xf numFmtId="43" fontId="0" fillId="0" borderId="1" xfId="0" applyNumberFormat="1" applyBorder="1"/>
    <xf numFmtId="0" fontId="0" fillId="0" borderId="1" xfId="0" applyBorder="1" applyAlignment="1">
      <alignment horizontal="center"/>
    </xf>
    <xf numFmtId="3" fontId="0" fillId="0" borderId="1" xfId="0" applyNumberFormat="1" applyBorder="1"/>
    <xf numFmtId="164" fontId="0" fillId="0" borderId="1" xfId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Bagong%20Berjaya%20N\Tax\Laporan%20Bulanan\C.%20Maret%202025\Perhitungan%20Pajak%20BBN%20Maret%202025.xlsx" TargetMode="External"/><Relationship Id="rId1" Type="http://schemas.openxmlformats.org/officeDocument/2006/relationships/externalLinkPath" Target="file:///E:\Bagong%20Berjaya%20N\Tax\Laporan%20Bulanan\C.%20Maret%202025\Perhitungan%20Pajak%20BBN%20Maret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CN"/>
      <sheetName val="PPN SMG"/>
      <sheetName val="FP SMG"/>
      <sheetName val="PPN SBY"/>
      <sheetName val="FP SBY"/>
      <sheetName val="PPN SMD"/>
      <sheetName val="FP SMD"/>
      <sheetName val="TOTAL PPN"/>
      <sheetName val="CEK NOTA"/>
      <sheetName val="EXCLUDED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0225D-774D-4223-A20B-D6F8F8ADF701}">
  <dimension ref="A1:J1093"/>
  <sheetViews>
    <sheetView tabSelected="1" workbookViewId="0">
      <pane ySplit="1" topLeftCell="A59" activePane="bottomLeft" state="frozen"/>
      <selection activeCell="A25" sqref="A25"/>
      <selection pane="bottomLeft" activeCell="E12" sqref="E12"/>
    </sheetView>
  </sheetViews>
  <sheetFormatPr defaultRowHeight="15" x14ac:dyDescent="0.25"/>
  <cols>
    <col min="1" max="1" width="18.28515625" bestFit="1" customWidth="1"/>
    <col min="2" max="2" width="56.7109375" bestFit="1" customWidth="1"/>
    <col min="3" max="3" width="22.42578125" bestFit="1" customWidth="1"/>
    <col min="4" max="4" width="11.28515625" bestFit="1" customWidth="1"/>
    <col min="5" max="5" width="41.7109375" bestFit="1" customWidth="1"/>
    <col min="6" max="6" width="12" bestFit="1" customWidth="1"/>
    <col min="7" max="7" width="7" style="6" bestFit="1" customWidth="1"/>
    <col min="8" max="8" width="12.140625" style="6" bestFit="1" customWidth="1"/>
    <col min="9" max="9" width="14.28515625" bestFit="1" customWidth="1"/>
  </cols>
  <sheetData>
    <row r="1" spans="1:10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8" t="s">
        <v>128</v>
      </c>
      <c r="G1" s="10" t="s">
        <v>5</v>
      </c>
      <c r="H1" s="10" t="s">
        <v>6</v>
      </c>
      <c r="I1" s="8" t="s">
        <v>129</v>
      </c>
      <c r="J1" s="8" t="s">
        <v>130</v>
      </c>
    </row>
    <row r="2" spans="1:10" x14ac:dyDescent="0.25">
      <c r="A2" s="1" t="s">
        <v>7</v>
      </c>
      <c r="B2" s="2" t="s">
        <v>8</v>
      </c>
      <c r="C2" s="1" t="s">
        <v>9</v>
      </c>
      <c r="D2" s="3">
        <v>45736</v>
      </c>
      <c r="E2" s="2" t="s">
        <v>10</v>
      </c>
      <c r="F2" s="2">
        <v>138648.63445945</v>
      </c>
      <c r="G2" s="4">
        <v>20</v>
      </c>
      <c r="H2" s="4">
        <v>2772972.6891890001</v>
      </c>
      <c r="I2" s="11">
        <v>305026.99581078999</v>
      </c>
      <c r="J2">
        <f>IF(COUNTIFS(A$2:A2, A2, B$2:B2, B2, D$2:D2, D2, C$2:C2,C2 )=1, MAX(J$1:J1)+1, J1)</f>
        <v>1</v>
      </c>
    </row>
    <row r="3" spans="1:10" x14ac:dyDescent="0.25">
      <c r="A3" s="1" t="s">
        <v>7</v>
      </c>
      <c r="B3" s="2" t="s">
        <v>8</v>
      </c>
      <c r="C3" s="1" t="s">
        <v>9</v>
      </c>
      <c r="D3" s="2"/>
      <c r="E3" s="2" t="s">
        <v>11</v>
      </c>
      <c r="F3" s="2">
        <v>127094.5945946</v>
      </c>
      <c r="G3" s="4">
        <v>20</v>
      </c>
      <c r="H3" s="4">
        <v>2541891.8918920001</v>
      </c>
      <c r="I3" s="11">
        <v>279608.10810812004</v>
      </c>
      <c r="J3">
        <f>IF(COUNTIFS(A$2:A3, A3, B$2:B3, B3, D$2:D3, D3, C$2:C3,C3 )=1, MAX(J$1:J2)+1, J2)</f>
        <v>1</v>
      </c>
    </row>
    <row r="4" spans="1:10" x14ac:dyDescent="0.25">
      <c r="A4" s="1" t="s">
        <v>7</v>
      </c>
      <c r="B4" s="2" t="s">
        <v>8</v>
      </c>
      <c r="C4" s="1" t="s">
        <v>9</v>
      </c>
      <c r="D4" s="2"/>
      <c r="E4" s="2" t="s">
        <v>12</v>
      </c>
      <c r="F4" s="2">
        <v>222415.54054049999</v>
      </c>
      <c r="G4" s="4">
        <v>10</v>
      </c>
      <c r="H4" s="4">
        <v>2224155.4054049999</v>
      </c>
      <c r="I4" s="11">
        <v>244657.09459455</v>
      </c>
      <c r="J4">
        <f>IF(COUNTIFS(A$2:A4, A4, B$2:B4, B4, D$2:D4, D4, C$2:C4,C4 )=1, MAX(J$1:J3)+1, J3)</f>
        <v>1</v>
      </c>
    </row>
    <row r="5" spans="1:10" x14ac:dyDescent="0.25">
      <c r="A5" s="1" t="s">
        <v>7</v>
      </c>
      <c r="B5" s="2" t="s">
        <v>8</v>
      </c>
      <c r="C5" s="1" t="s">
        <v>9</v>
      </c>
      <c r="D5" s="2"/>
      <c r="E5" s="2" t="s">
        <v>13</v>
      </c>
      <c r="F5" s="2">
        <v>235702.70270279999</v>
      </c>
      <c r="G5" s="4">
        <v>5</v>
      </c>
      <c r="H5" s="4">
        <v>1178513.513514</v>
      </c>
      <c r="I5" s="11">
        <v>129636.48648654</v>
      </c>
      <c r="J5">
        <f>IF(COUNTIFS(A$2:A5, A5, B$2:B5, B5, D$2:D5, D5, C$2:C5,C5 )=1, MAX(J$1:J4)+1, J4)</f>
        <v>1</v>
      </c>
    </row>
    <row r="6" spans="1:10" x14ac:dyDescent="0.25">
      <c r="A6" s="1"/>
      <c r="B6" s="2"/>
      <c r="C6" s="1"/>
      <c r="D6" s="1"/>
      <c r="E6" s="1"/>
      <c r="F6" s="2"/>
      <c r="G6" s="5"/>
      <c r="H6" s="5"/>
      <c r="I6" s="11"/>
    </row>
    <row r="7" spans="1:10" x14ac:dyDescent="0.25">
      <c r="A7" s="1" t="s">
        <v>14</v>
      </c>
      <c r="B7" s="2" t="s">
        <v>15</v>
      </c>
      <c r="C7" s="1" t="s">
        <v>16</v>
      </c>
      <c r="D7" s="3">
        <v>45722</v>
      </c>
      <c r="E7" s="2" t="s">
        <v>17</v>
      </c>
      <c r="F7" s="2">
        <v>108319.256757</v>
      </c>
      <c r="G7" s="4">
        <v>1</v>
      </c>
      <c r="H7" s="4">
        <v>108319.256757</v>
      </c>
      <c r="I7" s="11">
        <v>11915.118243269999</v>
      </c>
      <c r="J7">
        <f xml:space="preserve"> IF(COUNTIFS(A$2:A7, A7, B$2:B7, B7, D$2:D7, D7, C$2:C7,C7 )=1, MAX(J$1:J6)+1,#REF!)</f>
        <v>2</v>
      </c>
    </row>
    <row r="8" spans="1:10" x14ac:dyDescent="0.25">
      <c r="A8" s="1" t="s">
        <v>14</v>
      </c>
      <c r="B8" s="2" t="s">
        <v>15</v>
      </c>
      <c r="C8" s="1" t="s">
        <v>16</v>
      </c>
      <c r="D8" s="2"/>
      <c r="E8" s="2" t="s">
        <v>18</v>
      </c>
      <c r="F8" s="2">
        <v>417297.37274766667</v>
      </c>
      <c r="G8" s="4">
        <v>3</v>
      </c>
      <c r="H8" s="4">
        <v>1251892.118243</v>
      </c>
      <c r="I8" s="11">
        <v>137708.13300673</v>
      </c>
      <c r="J8">
        <f>IF(COUNTIFS(A$2:A8, A8, B$2:B8, B8, D$2:D8, D8, C$2:C8,C8 )=1, MAX(J$1:J7)+1, J7)</f>
        <v>2</v>
      </c>
    </row>
    <row r="9" spans="1:10" x14ac:dyDescent="0.25">
      <c r="A9" s="1"/>
      <c r="B9" s="2"/>
      <c r="C9" s="1"/>
      <c r="D9" s="1"/>
      <c r="E9" s="1"/>
      <c r="F9" s="2"/>
      <c r="G9" s="5"/>
      <c r="H9" s="5"/>
      <c r="I9" s="11"/>
    </row>
    <row r="10" spans="1:10" x14ac:dyDescent="0.25">
      <c r="A10" s="1" t="s">
        <v>14</v>
      </c>
      <c r="B10" s="2" t="s">
        <v>15</v>
      </c>
      <c r="C10" s="1" t="s">
        <v>19</v>
      </c>
      <c r="D10" s="3">
        <v>45726</v>
      </c>
      <c r="E10" s="2" t="s">
        <v>20</v>
      </c>
      <c r="F10" s="2">
        <v>450000</v>
      </c>
      <c r="G10" s="4">
        <v>3</v>
      </c>
      <c r="H10" s="4">
        <v>1350000</v>
      </c>
      <c r="I10" s="11">
        <v>148500</v>
      </c>
      <c r="J10">
        <f>IF(COUNTIFS(A$2:A10, A10, B$2:B10, B10, D$2:D10, D10, C$2:C10,C10 )=1, MAX(J$1:J9)+1, J9)</f>
        <v>3</v>
      </c>
    </row>
    <row r="11" spans="1:10" x14ac:dyDescent="0.25">
      <c r="A11" s="1"/>
      <c r="B11" s="2"/>
      <c r="C11" s="1"/>
      <c r="D11" s="1"/>
      <c r="E11" s="1"/>
      <c r="F11" s="2"/>
      <c r="G11" s="5"/>
      <c r="H11" s="5"/>
      <c r="I11" s="11"/>
    </row>
    <row r="12" spans="1:10" x14ac:dyDescent="0.25">
      <c r="A12" s="1" t="s">
        <v>14</v>
      </c>
      <c r="B12" s="2" t="s">
        <v>15</v>
      </c>
      <c r="C12" s="1" t="s">
        <v>21</v>
      </c>
      <c r="D12" s="3">
        <v>45735</v>
      </c>
      <c r="E12" s="2" t="s">
        <v>22</v>
      </c>
      <c r="F12" s="2">
        <v>511245.70945899998</v>
      </c>
      <c r="G12" s="4">
        <v>1</v>
      </c>
      <c r="H12" s="4">
        <v>511245.70945899998</v>
      </c>
      <c r="I12" s="11">
        <v>56237.028040489997</v>
      </c>
      <c r="J12">
        <f>IF(COUNTIFS(A$2:A12, A12, B$2:B12, B12, D$2:D12, D12, C$2:C12,C12 )=1, MAX(J$1:J11)+1, J11)</f>
        <v>4</v>
      </c>
    </row>
    <row r="13" spans="1:10" x14ac:dyDescent="0.25">
      <c r="A13" s="1" t="s">
        <v>14</v>
      </c>
      <c r="B13" s="2" t="s">
        <v>15</v>
      </c>
      <c r="C13" s="1" t="s">
        <v>21</v>
      </c>
      <c r="D13" s="2"/>
      <c r="E13" s="2" t="s">
        <v>23</v>
      </c>
      <c r="F13" s="2">
        <v>896959.02804100001</v>
      </c>
      <c r="G13" s="4">
        <v>1</v>
      </c>
      <c r="H13" s="4">
        <v>896959.02804100001</v>
      </c>
      <c r="I13" s="11">
        <v>98665.493084510003</v>
      </c>
      <c r="J13">
        <f>IF(COUNTIFS(A$2:A13, A13, B$2:B13, B13, D$2:D13, D13, C$2:C13,C13 )=1, MAX(J$1:J12)+1, J12)</f>
        <v>4</v>
      </c>
    </row>
    <row r="14" spans="1:10" x14ac:dyDescent="0.25">
      <c r="A14" s="1"/>
      <c r="B14" s="2"/>
      <c r="C14" s="1"/>
      <c r="D14" s="1"/>
      <c r="E14" s="1"/>
      <c r="F14" s="2"/>
      <c r="G14" s="5"/>
      <c r="H14" s="5"/>
      <c r="I14" s="11"/>
    </row>
    <row r="15" spans="1:10" x14ac:dyDescent="0.25">
      <c r="A15" s="1" t="s">
        <v>24</v>
      </c>
      <c r="B15" s="2" t="s">
        <v>25</v>
      </c>
      <c r="C15" s="1" t="s">
        <v>26</v>
      </c>
      <c r="D15" s="3">
        <v>45743</v>
      </c>
      <c r="E15" s="2" t="s">
        <v>27</v>
      </c>
      <c r="F15" s="2">
        <v>45000</v>
      </c>
      <c r="G15" s="4">
        <v>3</v>
      </c>
      <c r="H15" s="4">
        <v>135000</v>
      </c>
      <c r="I15" s="11">
        <v>14850</v>
      </c>
      <c r="J15">
        <f>IF(COUNTIFS(A$2:A15, A15, B$2:B15, B15, D$2:D15, D15, C$2:C15,C15 )=1, MAX(J$1:J14)+1, J14)</f>
        <v>5</v>
      </c>
    </row>
    <row r="16" spans="1:10" x14ac:dyDescent="0.25">
      <c r="A16" s="1" t="s">
        <v>24</v>
      </c>
      <c r="B16" s="2" t="s">
        <v>25</v>
      </c>
      <c r="C16" s="1" t="s">
        <v>26</v>
      </c>
      <c r="D16" s="2"/>
      <c r="E16" s="2" t="s">
        <v>28</v>
      </c>
      <c r="F16" s="2">
        <v>862253.25</v>
      </c>
      <c r="G16" s="4">
        <v>1</v>
      </c>
      <c r="H16" s="4">
        <v>862253.25</v>
      </c>
      <c r="I16" s="11">
        <v>94847.857499999998</v>
      </c>
      <c r="J16">
        <f>IF(COUNTIFS(A$2:A16, A16, B$2:B16, B16, D$2:D16, D16, C$2:C16,C16 )=1, MAX(J$1:J15)+1, J15)</f>
        <v>5</v>
      </c>
    </row>
    <row r="17" spans="1:10" x14ac:dyDescent="0.25">
      <c r="A17" s="1"/>
      <c r="B17" s="2"/>
      <c r="C17" s="1"/>
      <c r="D17" s="1"/>
      <c r="E17" s="1"/>
      <c r="F17" s="2"/>
      <c r="G17" s="5"/>
      <c r="H17" s="5"/>
      <c r="I17" s="11"/>
    </row>
    <row r="18" spans="1:10" x14ac:dyDescent="0.25">
      <c r="A18" s="1" t="s">
        <v>24</v>
      </c>
      <c r="B18" s="2" t="s">
        <v>25</v>
      </c>
      <c r="C18" s="1" t="s">
        <v>29</v>
      </c>
      <c r="D18" s="3">
        <v>45743</v>
      </c>
      <c r="E18" s="2" t="s">
        <v>30</v>
      </c>
      <c r="F18" s="2">
        <v>996002.5</v>
      </c>
      <c r="G18" s="4">
        <v>2</v>
      </c>
      <c r="H18" s="4">
        <v>1992005</v>
      </c>
      <c r="I18" s="11">
        <v>219120.55</v>
      </c>
      <c r="J18">
        <f>IF(COUNTIFS(A$2:A18, A18, B$2:B18, B18, D$2:D18, D18, C$2:C18,C18 )=1, MAX(J$1:J17)+1, J17)</f>
        <v>6</v>
      </c>
    </row>
    <row r="19" spans="1:10" x14ac:dyDescent="0.25">
      <c r="A19" s="1"/>
      <c r="B19" s="2"/>
      <c r="C19" s="1"/>
      <c r="D19" s="1"/>
      <c r="E19" s="1"/>
      <c r="F19" s="2"/>
      <c r="G19" s="5"/>
      <c r="H19" s="5"/>
      <c r="I19" s="11"/>
    </row>
    <row r="20" spans="1:10" x14ac:dyDescent="0.25">
      <c r="A20" s="1" t="s">
        <v>31</v>
      </c>
      <c r="B20" s="2" t="s">
        <v>32</v>
      </c>
      <c r="C20" s="1" t="s">
        <v>33</v>
      </c>
      <c r="D20" s="3">
        <v>45719</v>
      </c>
      <c r="E20" s="2" t="s">
        <v>34</v>
      </c>
      <c r="F20" s="2">
        <v>4275</v>
      </c>
      <c r="G20" s="4">
        <v>500</v>
      </c>
      <c r="H20" s="4">
        <v>2137500</v>
      </c>
      <c r="I20" s="11">
        <v>235125</v>
      </c>
      <c r="J20">
        <f>IF(COUNTIFS(A$2:A20, A20, B$2:B20, B20, D$2:D20, D20, C$2:C20,C20 )=1, MAX(J$1:J19)+1, J19)</f>
        <v>7</v>
      </c>
    </row>
    <row r="21" spans="1:10" x14ac:dyDescent="0.25">
      <c r="A21" s="1"/>
      <c r="B21" s="2"/>
      <c r="C21" s="1"/>
      <c r="D21" s="1"/>
      <c r="E21" s="1"/>
      <c r="F21" s="2"/>
      <c r="G21" s="5"/>
      <c r="H21" s="5"/>
      <c r="I21" s="11"/>
    </row>
    <row r="22" spans="1:10" x14ac:dyDescent="0.25">
      <c r="A22" s="1" t="s">
        <v>31</v>
      </c>
      <c r="B22" s="2" t="s">
        <v>32</v>
      </c>
      <c r="C22" s="1" t="s">
        <v>35</v>
      </c>
      <c r="D22" s="3">
        <v>45721</v>
      </c>
      <c r="E22" s="2" t="s">
        <v>36</v>
      </c>
      <c r="F22" s="2">
        <v>431859.79324299999</v>
      </c>
      <c r="G22" s="4">
        <v>1</v>
      </c>
      <c r="H22" s="4">
        <v>431859.79324299999</v>
      </c>
      <c r="I22" s="11">
        <v>47504.577256730001</v>
      </c>
      <c r="J22">
        <f>IF(COUNTIFS(A$2:A22, A22, B$2:B22, B22, D$2:D22, D22, C$2:C22,C22 )=1, MAX(J$1:J21)+1, J21)</f>
        <v>8</v>
      </c>
    </row>
    <row r="23" spans="1:10" x14ac:dyDescent="0.25">
      <c r="A23" s="1" t="s">
        <v>31</v>
      </c>
      <c r="B23" s="2" t="s">
        <v>32</v>
      </c>
      <c r="C23" s="1" t="s">
        <v>35</v>
      </c>
      <c r="D23" s="2"/>
      <c r="E23" s="2" t="s">
        <v>37</v>
      </c>
      <c r="F23" s="2">
        <v>731621.18918900006</v>
      </c>
      <c r="G23" s="4">
        <v>1</v>
      </c>
      <c r="H23" s="4">
        <v>731621.18918900006</v>
      </c>
      <c r="I23" s="11">
        <v>80478.330810790008</v>
      </c>
      <c r="J23">
        <f>IF(COUNTIFS(A$2:A23, A23, B$2:B23, B23, D$2:D23, D23, C$2:C23,C23 )=1, MAX(J$1:J22)+1, J22)</f>
        <v>8</v>
      </c>
    </row>
    <row r="24" spans="1:10" x14ac:dyDescent="0.25">
      <c r="A24" s="1" t="s">
        <v>31</v>
      </c>
      <c r="B24" s="2" t="s">
        <v>32</v>
      </c>
      <c r="C24" s="1" t="s">
        <v>35</v>
      </c>
      <c r="D24" s="2"/>
      <c r="E24" s="2" t="s">
        <v>38</v>
      </c>
      <c r="F24" s="2">
        <v>221010.567568</v>
      </c>
      <c r="G24" s="4">
        <v>1</v>
      </c>
      <c r="H24" s="4">
        <v>221010.567568</v>
      </c>
      <c r="I24" s="11">
        <v>24311.16243248</v>
      </c>
      <c r="J24">
        <f>IF(COUNTIFS(A$2:A24, A24, B$2:B24, B24, D$2:D24, D24, C$2:C24,C24 )=1, MAX(J$1:J23)+1, J23)</f>
        <v>8</v>
      </c>
    </row>
    <row r="25" spans="1:10" x14ac:dyDescent="0.25">
      <c r="A25" s="1"/>
      <c r="B25" s="2"/>
      <c r="C25" s="1"/>
      <c r="D25" s="1"/>
      <c r="E25" s="1"/>
      <c r="F25" s="2"/>
      <c r="G25" s="5"/>
      <c r="H25" s="5"/>
      <c r="I25" s="11"/>
    </row>
    <row r="26" spans="1:10" x14ac:dyDescent="0.25">
      <c r="A26" s="1" t="s">
        <v>31</v>
      </c>
      <c r="B26" s="2" t="s">
        <v>32</v>
      </c>
      <c r="C26" s="1" t="s">
        <v>39</v>
      </c>
      <c r="D26" s="3">
        <v>45731</v>
      </c>
      <c r="E26" s="2" t="s">
        <v>40</v>
      </c>
      <c r="F26" s="2">
        <v>396929.6875</v>
      </c>
      <c r="G26" s="4">
        <v>2</v>
      </c>
      <c r="H26" s="4">
        <v>793859.375</v>
      </c>
      <c r="I26" s="11">
        <v>87324.53125</v>
      </c>
      <c r="J26">
        <f>IF(COUNTIFS(A$2:A26, A26, B$2:B26, B26, D$2:D26, D26, C$2:C26,C26 )=1, MAX(J$1:J25)+1, J25)</f>
        <v>9</v>
      </c>
    </row>
    <row r="27" spans="1:10" x14ac:dyDescent="0.25">
      <c r="A27" s="1"/>
      <c r="B27" s="2"/>
      <c r="C27" s="1"/>
      <c r="D27" s="1"/>
      <c r="E27" s="1"/>
      <c r="F27" s="2"/>
      <c r="G27" s="5"/>
      <c r="H27" s="5"/>
      <c r="I27" s="11"/>
    </row>
    <row r="28" spans="1:10" x14ac:dyDescent="0.25">
      <c r="A28" s="1" t="s">
        <v>41</v>
      </c>
      <c r="B28" s="2" t="s">
        <v>42</v>
      </c>
      <c r="C28" s="1" t="s">
        <v>43</v>
      </c>
      <c r="D28" s="3">
        <v>45728</v>
      </c>
      <c r="E28" s="2" t="s">
        <v>44</v>
      </c>
      <c r="F28" s="2">
        <v>383016.75</v>
      </c>
      <c r="G28" s="4">
        <v>1</v>
      </c>
      <c r="H28" s="4">
        <v>383016.75</v>
      </c>
      <c r="I28" s="11">
        <v>42131.842499999999</v>
      </c>
      <c r="J28">
        <f>IF(COUNTIFS(A$2:A28, A28, B$2:B28, B28, D$2:D28, D28, C$2:C28,C28 )=1, MAX(J$1:J27)+1, J27)</f>
        <v>10</v>
      </c>
    </row>
    <row r="29" spans="1:10" x14ac:dyDescent="0.25">
      <c r="A29" s="1"/>
      <c r="B29" s="2"/>
      <c r="C29" s="1"/>
      <c r="D29" s="1"/>
      <c r="E29" s="1"/>
      <c r="F29" s="2"/>
      <c r="G29" s="5"/>
      <c r="H29" s="5"/>
      <c r="I29" s="11"/>
    </row>
    <row r="30" spans="1:10" x14ac:dyDescent="0.25">
      <c r="A30" s="1" t="s">
        <v>45</v>
      </c>
      <c r="B30" s="2" t="s">
        <v>46</v>
      </c>
      <c r="C30" s="1" t="s">
        <v>47</v>
      </c>
      <c r="D30" s="3">
        <v>45730</v>
      </c>
      <c r="E30" s="2" t="s">
        <v>48</v>
      </c>
      <c r="F30" s="2">
        <v>199163.545946</v>
      </c>
      <c r="G30" s="4">
        <v>1</v>
      </c>
      <c r="H30" s="4">
        <v>199163.545946</v>
      </c>
      <c r="I30" s="11">
        <v>21907.990054059999</v>
      </c>
      <c r="J30">
        <f>IF(COUNTIFS(A$2:A30, A30, B$2:B30, B30, D$2:D30, D30, C$2:C30,C30 )=1, MAX(J$1:J29)+1, J29)</f>
        <v>11</v>
      </c>
    </row>
    <row r="31" spans="1:10" x14ac:dyDescent="0.25">
      <c r="A31" s="1" t="s">
        <v>45</v>
      </c>
      <c r="B31" s="2" t="s">
        <v>46</v>
      </c>
      <c r="C31" s="1" t="s">
        <v>47</v>
      </c>
      <c r="D31" s="2"/>
      <c r="E31" s="2" t="s">
        <v>34</v>
      </c>
      <c r="F31" s="2">
        <v>4189.4992440466667</v>
      </c>
      <c r="G31" s="4">
        <v>150</v>
      </c>
      <c r="H31" s="4">
        <v>628424.88660700002</v>
      </c>
      <c r="I31" s="11">
        <v>69126.737526769997</v>
      </c>
      <c r="J31">
        <f>IF(COUNTIFS(A$2:A31, A31, B$2:B31, B31, D$2:D31, D31, C$2:C31,C31 )=1, MAX(J$1:J30)+1, J30)</f>
        <v>11</v>
      </c>
    </row>
    <row r="32" spans="1:10" x14ac:dyDescent="0.25">
      <c r="A32" s="1" t="s">
        <v>45</v>
      </c>
      <c r="B32" s="2" t="s">
        <v>46</v>
      </c>
      <c r="C32" s="1" t="s">
        <v>47</v>
      </c>
      <c r="D32" s="2"/>
      <c r="E32" s="2" t="s">
        <v>49</v>
      </c>
      <c r="F32" s="2">
        <v>551890.09008999995</v>
      </c>
      <c r="G32" s="4">
        <v>1</v>
      </c>
      <c r="H32" s="4">
        <v>551890.09008999995</v>
      </c>
      <c r="I32" s="11">
        <v>60707.909909899994</v>
      </c>
      <c r="J32">
        <f>IF(COUNTIFS(A$2:A32, A32, B$2:B32, B32, D$2:D32, D32, C$2:C32,C32 )=1, MAX(J$1:J31)+1, J31)</f>
        <v>11</v>
      </c>
    </row>
    <row r="33" spans="1:10" x14ac:dyDescent="0.25">
      <c r="A33" s="1" t="s">
        <v>45</v>
      </c>
      <c r="B33" s="2" t="s">
        <v>46</v>
      </c>
      <c r="C33" s="1" t="s">
        <v>47</v>
      </c>
      <c r="D33" s="2"/>
      <c r="E33" s="2" t="s">
        <v>50</v>
      </c>
      <c r="F33" s="2">
        <v>422724.32432399999</v>
      </c>
      <c r="G33" s="4">
        <v>1</v>
      </c>
      <c r="H33" s="4">
        <v>422724.32432399999</v>
      </c>
      <c r="I33" s="11">
        <v>46499.675675639999</v>
      </c>
      <c r="J33">
        <f>IF(COUNTIFS(A$2:A33, A33, B$2:B33, B33, D$2:D33, D33, C$2:C33,C33 )=1, MAX(J$1:J32)+1, J32)</f>
        <v>11</v>
      </c>
    </row>
    <row r="34" spans="1:10" x14ac:dyDescent="0.25">
      <c r="A34" s="1" t="s">
        <v>45</v>
      </c>
      <c r="B34" s="2" t="s">
        <v>46</v>
      </c>
      <c r="C34" s="1" t="s">
        <v>47</v>
      </c>
      <c r="D34" s="2"/>
      <c r="E34" s="2" t="s">
        <v>51</v>
      </c>
      <c r="F34" s="2">
        <v>499049.54955</v>
      </c>
      <c r="G34" s="4">
        <v>1</v>
      </c>
      <c r="H34" s="4">
        <v>499049.54955</v>
      </c>
      <c r="I34" s="11">
        <v>54895.4504505</v>
      </c>
      <c r="J34">
        <f>IF(COUNTIFS(A$2:A34, A34, B$2:B34, B34, D$2:D34, D34, C$2:C34,C34 )=1, MAX(J$1:J33)+1, J33)</f>
        <v>11</v>
      </c>
    </row>
    <row r="35" spans="1:10" x14ac:dyDescent="0.25">
      <c r="A35" s="1" t="s">
        <v>45</v>
      </c>
      <c r="B35" s="2" t="s">
        <v>46</v>
      </c>
      <c r="C35" s="1" t="s">
        <v>47</v>
      </c>
      <c r="D35" s="2"/>
      <c r="E35" s="2" t="s">
        <v>52</v>
      </c>
      <c r="F35" s="2">
        <v>107575.976414</v>
      </c>
      <c r="G35" s="4">
        <v>1</v>
      </c>
      <c r="H35" s="4">
        <v>107575.976414</v>
      </c>
      <c r="I35" s="11">
        <v>11833.35740554</v>
      </c>
      <c r="J35">
        <f>IF(COUNTIFS(A$2:A35, A35, B$2:B35, B35, D$2:D35, D35, C$2:C35,C35 )=1, MAX(J$1:J34)+1, J34)</f>
        <v>11</v>
      </c>
    </row>
    <row r="36" spans="1:10" x14ac:dyDescent="0.25">
      <c r="A36" s="1" t="s">
        <v>45</v>
      </c>
      <c r="B36" s="2" t="s">
        <v>46</v>
      </c>
      <c r="C36" s="1" t="s">
        <v>47</v>
      </c>
      <c r="D36" s="2"/>
      <c r="E36" s="2" t="s">
        <v>53</v>
      </c>
      <c r="F36" s="2">
        <v>162179.98192799999</v>
      </c>
      <c r="G36" s="4">
        <v>2</v>
      </c>
      <c r="H36" s="4">
        <v>324359.96385599999</v>
      </c>
      <c r="I36" s="11">
        <v>35679.596024159997</v>
      </c>
      <c r="J36">
        <f>IF(COUNTIFS(A$2:A36, A36, B$2:B36, B36, D$2:D36, D36, C$2:C36,C36 )=1, MAX(J$1:J35)+1, J35)</f>
        <v>11</v>
      </c>
    </row>
    <row r="37" spans="1:10" x14ac:dyDescent="0.25">
      <c r="A37" s="1" t="s">
        <v>45</v>
      </c>
      <c r="B37" s="2" t="s">
        <v>46</v>
      </c>
      <c r="C37" s="1" t="s">
        <v>47</v>
      </c>
      <c r="D37" s="2"/>
      <c r="E37" s="2" t="s">
        <v>54</v>
      </c>
      <c r="F37" s="2">
        <v>315231.63466699998</v>
      </c>
      <c r="G37" s="4">
        <v>1</v>
      </c>
      <c r="H37" s="4">
        <v>315231.63466699998</v>
      </c>
      <c r="I37" s="11">
        <v>34675.479813369995</v>
      </c>
      <c r="J37">
        <f>IF(COUNTIFS(A$2:A37, A37, B$2:B37, B37, D$2:D37, D37, C$2:C37,C37 )=1, MAX(J$1:J36)+1, J36)</f>
        <v>11</v>
      </c>
    </row>
    <row r="38" spans="1:10" x14ac:dyDescent="0.25">
      <c r="A38" s="1" t="s">
        <v>45</v>
      </c>
      <c r="B38" s="2" t="s">
        <v>46</v>
      </c>
      <c r="C38" s="1" t="s">
        <v>47</v>
      </c>
      <c r="D38" s="2"/>
      <c r="E38" s="2" t="s">
        <v>55</v>
      </c>
      <c r="F38" s="2">
        <v>365686.39963950001</v>
      </c>
      <c r="G38" s="4">
        <v>2</v>
      </c>
      <c r="H38" s="4">
        <v>731372.79927900003</v>
      </c>
      <c r="I38" s="11">
        <v>80451.007920689997</v>
      </c>
      <c r="J38">
        <f>IF(COUNTIFS(A$2:A38, A38, B$2:B38, B38, D$2:D38, D38, C$2:C38,C38 )=1, MAX(J$1:J37)+1, J37)</f>
        <v>11</v>
      </c>
    </row>
    <row r="39" spans="1:10" x14ac:dyDescent="0.25">
      <c r="A39" s="1" t="s">
        <v>45</v>
      </c>
      <c r="B39" s="2" t="s">
        <v>46</v>
      </c>
      <c r="C39" s="1" t="s">
        <v>47</v>
      </c>
      <c r="D39" s="2"/>
      <c r="E39" s="2" t="s">
        <v>56</v>
      </c>
      <c r="F39" s="2">
        <v>264410.35344600002</v>
      </c>
      <c r="G39" s="4">
        <v>2</v>
      </c>
      <c r="H39" s="4">
        <v>528820.70689200005</v>
      </c>
      <c r="I39" s="11">
        <v>58170.277758120006</v>
      </c>
      <c r="J39">
        <f>IF(COUNTIFS(A$2:A39, A39, B$2:B39, B39, D$2:D39, D39, C$2:C39,C39 )=1, MAX(J$1:J38)+1, J38)</f>
        <v>11</v>
      </c>
    </row>
    <row r="40" spans="1:10" x14ac:dyDescent="0.25">
      <c r="A40" s="1" t="s">
        <v>45</v>
      </c>
      <c r="B40" s="2" t="s">
        <v>46</v>
      </c>
      <c r="C40" s="1" t="s">
        <v>47</v>
      </c>
      <c r="D40" s="2"/>
      <c r="E40" s="2" t="s">
        <v>57</v>
      </c>
      <c r="F40" s="2">
        <v>502058.10540499998</v>
      </c>
      <c r="G40" s="4">
        <v>1</v>
      </c>
      <c r="H40" s="4">
        <v>502058.10540499998</v>
      </c>
      <c r="I40" s="11">
        <v>55226.391594549998</v>
      </c>
      <c r="J40">
        <f>IF(COUNTIFS(A$2:A40, A40, B$2:B40, B40, D$2:D40, D40, C$2:C40,C40 )=1, MAX(J$1:J39)+1, J39)</f>
        <v>11</v>
      </c>
    </row>
    <row r="41" spans="1:10" x14ac:dyDescent="0.25">
      <c r="A41" s="1"/>
      <c r="B41" s="2"/>
      <c r="C41" s="1"/>
      <c r="D41" s="1"/>
      <c r="E41" s="1"/>
      <c r="F41" s="2"/>
      <c r="G41" s="5"/>
      <c r="H41" s="5"/>
      <c r="I41" s="11"/>
    </row>
    <row r="42" spans="1:10" x14ac:dyDescent="0.25">
      <c r="A42" s="1" t="s">
        <v>58</v>
      </c>
      <c r="B42" s="2" t="s">
        <v>59</v>
      </c>
      <c r="C42" s="1" t="s">
        <v>60</v>
      </c>
      <c r="D42" s="3">
        <v>45723</v>
      </c>
      <c r="E42" s="2" t="s">
        <v>61</v>
      </c>
      <c r="F42" s="2">
        <v>8537.1624324320001</v>
      </c>
      <c r="G42" s="4">
        <v>500</v>
      </c>
      <c r="H42" s="4">
        <v>4268581.2162159998</v>
      </c>
      <c r="I42" s="11">
        <v>469543.93378376</v>
      </c>
      <c r="J42">
        <f>IF(COUNTIFS(A$2:A42, A42, B$2:B42, B42, D$2:D42, D42, C$2:C42,C42 )=1, MAX(J$1:J41)+1, J41)</f>
        <v>12</v>
      </c>
    </row>
    <row r="43" spans="1:10" x14ac:dyDescent="0.25">
      <c r="A43" s="1" t="s">
        <v>58</v>
      </c>
      <c r="B43" s="2" t="s">
        <v>59</v>
      </c>
      <c r="C43" s="1" t="s">
        <v>60</v>
      </c>
      <c r="D43" s="2"/>
      <c r="E43" s="2" t="s">
        <v>10</v>
      </c>
      <c r="F43" s="2">
        <v>138648.64864900001</v>
      </c>
      <c r="G43" s="4">
        <v>1</v>
      </c>
      <c r="H43" s="4">
        <v>138648.64864900001</v>
      </c>
      <c r="I43" s="11">
        <v>15251.351351390002</v>
      </c>
      <c r="J43">
        <f>IF(COUNTIFS(A$2:A43, A43, B$2:B43, B43, D$2:D43, D43, C$2:C43,C43 )=1, MAX(J$1:J42)+1, J42)</f>
        <v>12</v>
      </c>
    </row>
    <row r="44" spans="1:10" x14ac:dyDescent="0.25">
      <c r="A44" s="1" t="s">
        <v>58</v>
      </c>
      <c r="B44" s="2" t="s">
        <v>59</v>
      </c>
      <c r="C44" s="1" t="s">
        <v>60</v>
      </c>
      <c r="D44" s="2"/>
      <c r="E44" s="2" t="s">
        <v>62</v>
      </c>
      <c r="F44" s="2">
        <v>242635.13513499999</v>
      </c>
      <c r="G44" s="4">
        <v>1</v>
      </c>
      <c r="H44" s="4">
        <v>242635.13513499999</v>
      </c>
      <c r="I44" s="11">
        <v>26689.864864849998</v>
      </c>
      <c r="J44">
        <f>IF(COUNTIFS(A$2:A44, A44, B$2:B44, B44, D$2:D44, D44, C$2:C44,C44 )=1, MAX(J$1:J43)+1, J43)</f>
        <v>12</v>
      </c>
    </row>
    <row r="45" spans="1:10" x14ac:dyDescent="0.25">
      <c r="A45" s="1"/>
      <c r="B45" s="2"/>
      <c r="C45" s="1"/>
      <c r="D45" s="1"/>
      <c r="E45" s="1"/>
      <c r="F45" s="2"/>
      <c r="G45" s="5"/>
      <c r="H45" s="5"/>
      <c r="I45" s="11"/>
    </row>
    <row r="46" spans="1:10" x14ac:dyDescent="0.25">
      <c r="A46" s="1" t="s">
        <v>63</v>
      </c>
      <c r="B46" s="2" t="s">
        <v>64</v>
      </c>
      <c r="C46" s="1" t="s">
        <v>65</v>
      </c>
      <c r="D46" s="3">
        <v>45723</v>
      </c>
      <c r="E46" s="2" t="s">
        <v>66</v>
      </c>
      <c r="F46" s="2">
        <v>262926.36486500001</v>
      </c>
      <c r="G46" s="4">
        <v>1</v>
      </c>
      <c r="H46" s="4">
        <v>262926.36486500001</v>
      </c>
      <c r="I46" s="11">
        <v>28921.900135150001</v>
      </c>
      <c r="J46">
        <f>IF(COUNTIFS(A$2:A46, A46, B$2:B46, B46, D$2:D46, D46, C$2:C46,C46 )=1, MAX(J$1:J45)+1, J45)</f>
        <v>13</v>
      </c>
    </row>
    <row r="47" spans="1:10" x14ac:dyDescent="0.25">
      <c r="A47" s="1" t="s">
        <v>63</v>
      </c>
      <c r="B47" s="2" t="s">
        <v>64</v>
      </c>
      <c r="C47" s="1" t="s">
        <v>65</v>
      </c>
      <c r="D47" s="2"/>
      <c r="E47" s="2" t="s">
        <v>67</v>
      </c>
      <c r="F47" s="2">
        <v>163852.66216199999</v>
      </c>
      <c r="G47" s="4">
        <v>1</v>
      </c>
      <c r="H47" s="4">
        <v>163852.66216199999</v>
      </c>
      <c r="I47" s="11">
        <v>18023.792837819998</v>
      </c>
      <c r="J47">
        <f>IF(COUNTIFS(A$2:A47, A47, B$2:B47, B47, D$2:D47, D47, C$2:C47,C47 )=1, MAX(J$1:J46)+1, J46)</f>
        <v>13</v>
      </c>
    </row>
    <row r="48" spans="1:10" x14ac:dyDescent="0.25">
      <c r="A48" s="1" t="s">
        <v>63</v>
      </c>
      <c r="B48" s="2" t="s">
        <v>64</v>
      </c>
      <c r="C48" s="1" t="s">
        <v>65</v>
      </c>
      <c r="D48" s="2"/>
      <c r="E48" s="2" t="s">
        <v>68</v>
      </c>
      <c r="F48" s="2">
        <v>93357.912161999993</v>
      </c>
      <c r="G48" s="4">
        <v>2</v>
      </c>
      <c r="H48" s="4">
        <v>186715.82432399999</v>
      </c>
      <c r="I48" s="11">
        <v>20538.740675639998</v>
      </c>
      <c r="J48">
        <f>IF(COUNTIFS(A$2:A48, A48, B$2:B48, B48, D$2:D48, D48, C$2:C48,C48 )=1, MAX(J$1:J47)+1, J47)</f>
        <v>13</v>
      </c>
    </row>
    <row r="49" spans="1:10" x14ac:dyDescent="0.25">
      <c r="A49" s="1" t="s">
        <v>63</v>
      </c>
      <c r="B49" s="2" t="s">
        <v>64</v>
      </c>
      <c r="C49" s="1" t="s">
        <v>65</v>
      </c>
      <c r="D49" s="2"/>
      <c r="E49" s="2" t="s">
        <v>69</v>
      </c>
      <c r="F49" s="2">
        <v>214342.14527000001</v>
      </c>
      <c r="G49" s="4">
        <v>1</v>
      </c>
      <c r="H49" s="4">
        <v>214342.14527000001</v>
      </c>
      <c r="I49" s="11">
        <v>23577.6359797</v>
      </c>
      <c r="J49">
        <f>IF(COUNTIFS(A$2:A49, A49, B$2:B49, B49, D$2:D49, D49, C$2:C49,C49 )=1, MAX(J$1:J48)+1, J48)</f>
        <v>13</v>
      </c>
    </row>
    <row r="50" spans="1:10" x14ac:dyDescent="0.25">
      <c r="A50" s="1" t="s">
        <v>63</v>
      </c>
      <c r="B50" s="2" t="s">
        <v>64</v>
      </c>
      <c r="C50" s="1" t="s">
        <v>65</v>
      </c>
      <c r="D50" s="2"/>
      <c r="E50" s="2" t="s">
        <v>70</v>
      </c>
      <c r="F50" s="2">
        <v>52686.47643720833</v>
      </c>
      <c r="G50" s="4">
        <v>24</v>
      </c>
      <c r="H50" s="4">
        <v>1264475.4344929999</v>
      </c>
      <c r="I50" s="11">
        <v>139092.29779422999</v>
      </c>
      <c r="J50">
        <f>IF(COUNTIFS(A$2:A50, A50, B$2:B50, B50, D$2:D50, D50, C$2:C50,C50 )=1, MAX(J$1:J49)+1, J49)</f>
        <v>13</v>
      </c>
    </row>
    <row r="51" spans="1:10" x14ac:dyDescent="0.25">
      <c r="A51" s="1" t="s">
        <v>63</v>
      </c>
      <c r="B51" s="2" t="s">
        <v>64</v>
      </c>
      <c r="C51" s="1" t="s">
        <v>65</v>
      </c>
      <c r="D51" s="2"/>
      <c r="E51" s="2" t="s">
        <v>71</v>
      </c>
      <c r="F51" s="2">
        <v>285385.13513499999</v>
      </c>
      <c r="G51" s="4">
        <v>1</v>
      </c>
      <c r="H51" s="4">
        <v>285385.13513499999</v>
      </c>
      <c r="I51" s="11">
        <v>31392.364864849998</v>
      </c>
      <c r="J51">
        <f>IF(COUNTIFS(A$2:A51, A51, B$2:B51, B51, D$2:D51, D51, C$2:C51,C51 )=1, MAX(J$1:J50)+1, J50)</f>
        <v>13</v>
      </c>
    </row>
    <row r="52" spans="1:10" x14ac:dyDescent="0.25">
      <c r="A52" s="1"/>
      <c r="B52" s="2"/>
      <c r="C52" s="1"/>
      <c r="D52" s="1"/>
      <c r="E52" s="1"/>
      <c r="F52" s="2"/>
      <c r="G52" s="5"/>
      <c r="H52" s="5"/>
      <c r="I52" s="11"/>
    </row>
    <row r="53" spans="1:10" x14ac:dyDescent="0.25">
      <c r="A53" s="1" t="s">
        <v>63</v>
      </c>
      <c r="B53" s="2" t="s">
        <v>64</v>
      </c>
      <c r="C53" s="1" t="s">
        <v>72</v>
      </c>
      <c r="D53" s="3">
        <v>45741</v>
      </c>
      <c r="E53" s="2" t="s">
        <v>73</v>
      </c>
      <c r="F53" s="2">
        <v>120031.601351</v>
      </c>
      <c r="G53" s="4">
        <v>1</v>
      </c>
      <c r="H53" s="4">
        <v>120031.601351</v>
      </c>
      <c r="I53" s="11">
        <v>13203.476148610001</v>
      </c>
      <c r="J53">
        <f>IF(COUNTIFS(A$2:A53, A53, B$2:B53, B53, D$2:D53, D53, C$2:C53,C53 )=1, MAX(J$1:J52)+1, J52)</f>
        <v>14</v>
      </c>
    </row>
    <row r="54" spans="1:10" x14ac:dyDescent="0.25">
      <c r="A54" s="1" t="s">
        <v>63</v>
      </c>
      <c r="B54" s="2" t="s">
        <v>64</v>
      </c>
      <c r="C54" s="1" t="s">
        <v>72</v>
      </c>
      <c r="D54" s="2"/>
      <c r="E54" s="2" t="s">
        <v>68</v>
      </c>
      <c r="F54" s="2">
        <v>93357.912161999993</v>
      </c>
      <c r="G54" s="4">
        <v>2</v>
      </c>
      <c r="H54" s="4">
        <v>186715.82432399999</v>
      </c>
      <c r="I54" s="11">
        <v>20538.740675639998</v>
      </c>
      <c r="J54">
        <f>IF(COUNTIFS(A$2:A54, A54, B$2:B54, B54, D$2:D54, D54, C$2:C54,C54 )=1, MAX(J$1:J53)+1, J53)</f>
        <v>14</v>
      </c>
    </row>
    <row r="55" spans="1:10" x14ac:dyDescent="0.25">
      <c r="A55" s="1" t="s">
        <v>63</v>
      </c>
      <c r="B55" s="2" t="s">
        <v>64</v>
      </c>
      <c r="C55" s="1" t="s">
        <v>72</v>
      </c>
      <c r="D55" s="2"/>
      <c r="E55" s="2" t="s">
        <v>74</v>
      </c>
      <c r="F55" s="2">
        <v>283074.716824</v>
      </c>
      <c r="G55" s="4">
        <v>1</v>
      </c>
      <c r="H55" s="4">
        <v>283074.716824</v>
      </c>
      <c r="I55" s="11">
        <v>31138.218850640002</v>
      </c>
      <c r="J55">
        <f>IF(COUNTIFS(A$2:A55, A55, B$2:B55, B55, D$2:D55, D55, C$2:C55,C55 )=1, MAX(J$1:J54)+1, J54)</f>
        <v>14</v>
      </c>
    </row>
    <row r="56" spans="1:10" x14ac:dyDescent="0.25">
      <c r="A56" s="1"/>
      <c r="B56" s="2"/>
      <c r="C56" s="1"/>
      <c r="D56" s="1"/>
      <c r="E56" s="1"/>
      <c r="F56" s="2"/>
      <c r="G56" s="5"/>
      <c r="H56" s="5"/>
      <c r="I56" s="11"/>
    </row>
    <row r="57" spans="1:10" x14ac:dyDescent="0.25">
      <c r="A57" s="1" t="s">
        <v>75</v>
      </c>
      <c r="B57" s="2" t="s">
        <v>76</v>
      </c>
      <c r="C57" s="1" t="s">
        <v>77</v>
      </c>
      <c r="D57" s="3">
        <v>45741</v>
      </c>
      <c r="E57" s="2" t="s">
        <v>78</v>
      </c>
      <c r="F57" s="2">
        <v>56759.563999999998</v>
      </c>
      <c r="G57" s="4">
        <v>10</v>
      </c>
      <c r="H57" s="4">
        <v>567595.64</v>
      </c>
      <c r="I57" s="11">
        <v>62435.520400000001</v>
      </c>
      <c r="J57">
        <f>IF(COUNTIFS(A$2:A57, A57, B$2:B57, B57, D$2:D57, D57, C$2:C57,C57 )=1, MAX(J$1:J56)+1, J56)</f>
        <v>15</v>
      </c>
    </row>
    <row r="58" spans="1:10" x14ac:dyDescent="0.25">
      <c r="A58" s="1"/>
      <c r="B58" s="2"/>
      <c r="C58" s="1"/>
      <c r="D58" s="1"/>
      <c r="E58" s="1"/>
      <c r="F58" s="2"/>
      <c r="G58" s="5"/>
      <c r="H58" s="5"/>
      <c r="I58" s="11"/>
    </row>
    <row r="59" spans="1:10" x14ac:dyDescent="0.25">
      <c r="A59" s="1" t="s">
        <v>79</v>
      </c>
      <c r="B59" s="2" t="s">
        <v>80</v>
      </c>
      <c r="C59" s="1" t="s">
        <v>81</v>
      </c>
      <c r="D59" s="3">
        <v>45721</v>
      </c>
      <c r="E59" s="2" t="s">
        <v>34</v>
      </c>
      <c r="F59" s="2">
        <v>4061.2498999999998</v>
      </c>
      <c r="G59" s="4">
        <v>2500</v>
      </c>
      <c r="H59" s="4">
        <v>10153124.75</v>
      </c>
      <c r="I59" s="11">
        <v>1116843.7224999999</v>
      </c>
      <c r="J59">
        <f>IF(COUNTIFS(A$2:A59, A59, B$2:B59, B59, D$2:D59, D59, C$2:C59,C59 )=1, MAX(J$1:J58)+1, J58)</f>
        <v>16</v>
      </c>
    </row>
    <row r="60" spans="1:10" x14ac:dyDescent="0.25">
      <c r="A60" s="1"/>
      <c r="B60" s="2"/>
      <c r="C60" s="1"/>
      <c r="D60" s="1"/>
      <c r="E60" s="1"/>
      <c r="F60" s="2"/>
      <c r="G60" s="5"/>
      <c r="H60" s="5"/>
      <c r="I60" s="11"/>
    </row>
    <row r="61" spans="1:10" x14ac:dyDescent="0.25">
      <c r="A61" s="1" t="s">
        <v>79</v>
      </c>
      <c r="B61" s="2" t="s">
        <v>80</v>
      </c>
      <c r="C61" s="1" t="s">
        <v>82</v>
      </c>
      <c r="D61" s="3">
        <v>45721</v>
      </c>
      <c r="E61" s="2" t="s">
        <v>34</v>
      </c>
      <c r="F61" s="2">
        <v>4061.2498999999998</v>
      </c>
      <c r="G61" s="4">
        <v>2500</v>
      </c>
      <c r="H61" s="4">
        <v>10153124.75</v>
      </c>
      <c r="I61" s="11">
        <v>1116843.7224999999</v>
      </c>
      <c r="J61">
        <f>IF(COUNTIFS(A$2:A61, A61, B$2:B61, B61, D$2:D61, D61, C$2:C61,C61 )=1, MAX(J$1:J60)+1, J60)</f>
        <v>17</v>
      </c>
    </row>
    <row r="62" spans="1:10" x14ac:dyDescent="0.25">
      <c r="A62" s="1"/>
      <c r="B62" s="2"/>
      <c r="C62" s="1"/>
      <c r="D62" s="1"/>
      <c r="E62" s="1"/>
      <c r="F62" s="2"/>
      <c r="G62" s="5"/>
      <c r="H62" s="5"/>
      <c r="I62" s="11"/>
    </row>
    <row r="63" spans="1:10" x14ac:dyDescent="0.25">
      <c r="A63" s="1" t="s">
        <v>83</v>
      </c>
      <c r="B63" s="2" t="s">
        <v>84</v>
      </c>
      <c r="C63" s="1" t="s">
        <v>85</v>
      </c>
      <c r="D63" s="3">
        <v>45730</v>
      </c>
      <c r="E63" s="2" t="s">
        <v>86</v>
      </c>
      <c r="F63" s="2">
        <v>142054.198198</v>
      </c>
      <c r="G63" s="4">
        <v>1</v>
      </c>
      <c r="H63" s="4">
        <v>142054.198198</v>
      </c>
      <c r="I63" s="11">
        <v>15625.96180178</v>
      </c>
      <c r="J63">
        <f>IF(COUNTIFS(A$2:A63, A63, B$2:B63, B63, D$2:D63, D63, C$2:C63,C63 )=1, MAX(J$1:J62)+1, J62)</f>
        <v>18</v>
      </c>
    </row>
    <row r="64" spans="1:10" x14ac:dyDescent="0.25">
      <c r="A64" s="1" t="s">
        <v>83</v>
      </c>
      <c r="B64" s="2" t="s">
        <v>84</v>
      </c>
      <c r="C64" s="1" t="s">
        <v>85</v>
      </c>
      <c r="D64" s="2"/>
      <c r="E64" s="2" t="s">
        <v>87</v>
      </c>
      <c r="F64" s="2">
        <v>427477.47747749998</v>
      </c>
      <c r="G64" s="4">
        <v>4</v>
      </c>
      <c r="H64" s="4">
        <v>1709909.9099099999</v>
      </c>
      <c r="I64" s="11">
        <v>188090.09009009998</v>
      </c>
      <c r="J64">
        <f>IF(COUNTIFS(A$2:A64, A64, B$2:B64, B64, D$2:D64, D64, C$2:C64,C64 )=1, MAX(J$1:J63)+1, J63)</f>
        <v>18</v>
      </c>
    </row>
    <row r="65" spans="1:10" x14ac:dyDescent="0.25">
      <c r="A65" s="1" t="s">
        <v>83</v>
      </c>
      <c r="B65" s="2" t="s">
        <v>84</v>
      </c>
      <c r="C65" s="1" t="s">
        <v>85</v>
      </c>
      <c r="D65" s="2"/>
      <c r="E65" s="2" t="s">
        <v>88</v>
      </c>
      <c r="F65" s="2">
        <v>356270.27026999998</v>
      </c>
      <c r="G65" s="4">
        <v>1</v>
      </c>
      <c r="H65" s="4">
        <v>356270.27026999998</v>
      </c>
      <c r="I65" s="11">
        <v>39189.729729699997</v>
      </c>
      <c r="J65">
        <f>IF(COUNTIFS(A$2:A65, A65, B$2:B65, B65, D$2:D65, D65, C$2:C65,C65 )=1, MAX(J$1:J64)+1, J64)</f>
        <v>18</v>
      </c>
    </row>
    <row r="66" spans="1:10" x14ac:dyDescent="0.25">
      <c r="A66" s="1" t="s">
        <v>83</v>
      </c>
      <c r="B66" s="2" t="s">
        <v>84</v>
      </c>
      <c r="C66" s="1" t="s">
        <v>85</v>
      </c>
      <c r="D66" s="2"/>
      <c r="E66" s="2" t="s">
        <v>89</v>
      </c>
      <c r="F66" s="2">
        <v>363824.32432449999</v>
      </c>
      <c r="G66" s="4">
        <v>2</v>
      </c>
      <c r="H66" s="4">
        <v>727648.64864899998</v>
      </c>
      <c r="I66" s="11">
        <v>80041.351351389996</v>
      </c>
      <c r="J66">
        <f>IF(COUNTIFS(A$2:A66, A66, B$2:B66, B66, D$2:D66, D66, C$2:C66,C66 )=1, MAX(J$1:J65)+1, J65)</f>
        <v>18</v>
      </c>
    </row>
    <row r="67" spans="1:10" x14ac:dyDescent="0.25">
      <c r="A67" s="1" t="s">
        <v>83</v>
      </c>
      <c r="B67" s="2" t="s">
        <v>84</v>
      </c>
      <c r="C67" s="1" t="s">
        <v>85</v>
      </c>
      <c r="D67" s="2"/>
      <c r="E67" s="2" t="s">
        <v>90</v>
      </c>
      <c r="F67" s="2">
        <v>370090.09009000001</v>
      </c>
      <c r="G67" s="4">
        <v>2</v>
      </c>
      <c r="H67" s="4">
        <v>740180.18018000002</v>
      </c>
      <c r="I67" s="11">
        <v>81419.819819800003</v>
      </c>
      <c r="J67">
        <f>IF(COUNTIFS(A$2:A67, A67, B$2:B67, B67, D$2:D67, D67, C$2:C67,C67 )=1, MAX(J$1:J66)+1, J66)</f>
        <v>18</v>
      </c>
    </row>
    <row r="68" spans="1:10" x14ac:dyDescent="0.25">
      <c r="A68" s="1" t="s">
        <v>83</v>
      </c>
      <c r="B68" s="2" t="s">
        <v>84</v>
      </c>
      <c r="C68" s="1" t="s">
        <v>85</v>
      </c>
      <c r="D68" s="2"/>
      <c r="E68" s="2" t="s">
        <v>91</v>
      </c>
      <c r="F68" s="2">
        <v>191779.27927925001</v>
      </c>
      <c r="G68" s="4">
        <v>8</v>
      </c>
      <c r="H68" s="4">
        <v>1534234.2342340001</v>
      </c>
      <c r="I68" s="11">
        <v>168765.76576574001</v>
      </c>
      <c r="J68">
        <f>IF(COUNTIFS(A$2:A68, A68, B$2:B68, B68, D$2:D68, D68, C$2:C68,C68 )=1, MAX(J$1:J67)+1, J67)</f>
        <v>18</v>
      </c>
    </row>
    <row r="69" spans="1:10" x14ac:dyDescent="0.25">
      <c r="A69" s="1" t="s">
        <v>83</v>
      </c>
      <c r="B69" s="2" t="s">
        <v>84</v>
      </c>
      <c r="C69" s="1" t="s">
        <v>85</v>
      </c>
      <c r="D69" s="2"/>
      <c r="E69" s="2" t="s">
        <v>92</v>
      </c>
      <c r="F69" s="2">
        <v>374282.88288300001</v>
      </c>
      <c r="G69" s="4">
        <v>2</v>
      </c>
      <c r="H69" s="4">
        <v>748565.76576600003</v>
      </c>
      <c r="I69" s="11">
        <v>82342.234234260002</v>
      </c>
      <c r="J69">
        <f>IF(COUNTIFS(A$2:A69, A69, B$2:B69, B69, D$2:D69, D69, C$2:C69,C69 )=1, MAX(J$1:J68)+1, J68)</f>
        <v>18</v>
      </c>
    </row>
    <row r="70" spans="1:10" x14ac:dyDescent="0.25">
      <c r="A70" s="1" t="s">
        <v>83</v>
      </c>
      <c r="B70" s="2" t="s">
        <v>84</v>
      </c>
      <c r="C70" s="1" t="s">
        <v>85</v>
      </c>
      <c r="D70" s="2"/>
      <c r="E70" s="2" t="s">
        <v>93</v>
      </c>
      <c r="F70" s="2">
        <v>373486.48648640001</v>
      </c>
      <c r="G70" s="4">
        <v>5</v>
      </c>
      <c r="H70" s="4">
        <v>1867432.4324320001</v>
      </c>
      <c r="I70" s="11">
        <v>205417.56756752002</v>
      </c>
      <c r="J70">
        <f>IF(COUNTIFS(A$2:A70, A70, B$2:B70, B70, D$2:D70, D70, C$2:C70,C70 )=1, MAX(J$1:J69)+1, J69)</f>
        <v>18</v>
      </c>
    </row>
    <row r="71" spans="1:10" x14ac:dyDescent="0.25">
      <c r="A71" s="1" t="s">
        <v>83</v>
      </c>
      <c r="B71" s="2" t="s">
        <v>84</v>
      </c>
      <c r="C71" s="1" t="s">
        <v>85</v>
      </c>
      <c r="D71" s="2"/>
      <c r="E71" s="2" t="s">
        <v>94</v>
      </c>
      <c r="F71" s="2">
        <v>863738.73873900005</v>
      </c>
      <c r="G71" s="4">
        <v>1</v>
      </c>
      <c r="H71" s="4">
        <v>863738.73873900005</v>
      </c>
      <c r="I71" s="11">
        <v>95011.261261290012</v>
      </c>
      <c r="J71">
        <f>IF(COUNTIFS(A$2:A71, A71, B$2:B71, B71, D$2:D71, D71, C$2:C71,C71 )=1, MAX(J$1:J70)+1, J70)</f>
        <v>18</v>
      </c>
    </row>
    <row r="72" spans="1:10" x14ac:dyDescent="0.25">
      <c r="A72" s="1" t="s">
        <v>83</v>
      </c>
      <c r="B72" s="2" t="s">
        <v>84</v>
      </c>
      <c r="C72" s="1" t="s">
        <v>85</v>
      </c>
      <c r="D72" s="2"/>
      <c r="E72" s="2" t="s">
        <v>95</v>
      </c>
      <c r="F72" s="2">
        <v>523864.86486500001</v>
      </c>
      <c r="G72" s="4">
        <v>2</v>
      </c>
      <c r="H72" s="4">
        <v>1047729.72973</v>
      </c>
      <c r="I72" s="11">
        <v>115250.2702703</v>
      </c>
      <c r="J72">
        <f>IF(COUNTIFS(A$2:A72, A72, B$2:B72, B72, D$2:D72, D72, C$2:C72,C72 )=1, MAX(J$1:J71)+1, J71)</f>
        <v>18</v>
      </c>
    </row>
    <row r="73" spans="1:10" x14ac:dyDescent="0.25">
      <c r="A73" s="1" t="s">
        <v>83</v>
      </c>
      <c r="B73" s="2" t="s">
        <v>84</v>
      </c>
      <c r="C73" s="1" t="s">
        <v>85</v>
      </c>
      <c r="D73" s="2"/>
      <c r="E73" s="2" t="s">
        <v>96</v>
      </c>
      <c r="F73" s="2">
        <v>193945.94594599999</v>
      </c>
      <c r="G73" s="4">
        <v>2</v>
      </c>
      <c r="H73" s="4">
        <v>387891.89189199999</v>
      </c>
      <c r="I73" s="11">
        <v>42668.108108119995</v>
      </c>
      <c r="J73">
        <f>IF(COUNTIFS(A$2:A73, A73, B$2:B73, B73, D$2:D73, D73, C$2:C73,C73 )=1, MAX(J$1:J72)+1, J72)</f>
        <v>18</v>
      </c>
    </row>
    <row r="74" spans="1:10" x14ac:dyDescent="0.25">
      <c r="A74" s="1"/>
      <c r="B74" s="2"/>
      <c r="C74" s="1"/>
      <c r="D74" s="1"/>
      <c r="E74" s="1"/>
      <c r="F74" s="2"/>
      <c r="G74" s="5"/>
      <c r="H74" s="5"/>
      <c r="I74" s="11"/>
    </row>
    <row r="75" spans="1:10" x14ac:dyDescent="0.25">
      <c r="A75" s="1" t="s">
        <v>97</v>
      </c>
      <c r="B75" s="2" t="s">
        <v>98</v>
      </c>
      <c r="C75" s="1" t="s">
        <v>99</v>
      </c>
      <c r="D75" s="3">
        <v>45730</v>
      </c>
      <c r="E75" s="2" t="s">
        <v>100</v>
      </c>
      <c r="F75" s="2">
        <v>4817.2360360333332</v>
      </c>
      <c r="G75" s="4">
        <v>150</v>
      </c>
      <c r="H75" s="4">
        <v>722585.40540499997</v>
      </c>
      <c r="I75" s="11">
        <v>79484.394594550002</v>
      </c>
      <c r="J75">
        <f>IF(COUNTIFS(A$2:A75, A75, B$2:B75, B75, D$2:D75, D75, C$2:C75,C75 )=1, MAX(J$1:J74)+1, J74)</f>
        <v>19</v>
      </c>
    </row>
    <row r="76" spans="1:10" x14ac:dyDescent="0.25">
      <c r="A76" s="1" t="s">
        <v>97</v>
      </c>
      <c r="B76" s="2" t="s">
        <v>98</v>
      </c>
      <c r="C76" s="1" t="s">
        <v>99</v>
      </c>
      <c r="D76" s="2"/>
      <c r="E76" s="2" t="s">
        <v>62</v>
      </c>
      <c r="F76" s="2">
        <v>242635.25135149999</v>
      </c>
      <c r="G76" s="4">
        <v>2</v>
      </c>
      <c r="H76" s="4">
        <v>485270.50270299998</v>
      </c>
      <c r="I76" s="11">
        <v>53379.755297329997</v>
      </c>
      <c r="J76">
        <f>IF(COUNTIFS(A$2:A76, A76, B$2:B76, B76, D$2:D76, D76, C$2:C76,C76 )=1, MAX(J$1:J75)+1, J75)</f>
        <v>19</v>
      </c>
    </row>
    <row r="77" spans="1:10" x14ac:dyDescent="0.25">
      <c r="A77" s="1" t="s">
        <v>97</v>
      </c>
      <c r="B77" s="2" t="s">
        <v>98</v>
      </c>
      <c r="C77" s="1" t="s">
        <v>99</v>
      </c>
      <c r="D77" s="2"/>
      <c r="E77" s="2" t="s">
        <v>101</v>
      </c>
      <c r="F77" s="2">
        <v>254189.189189</v>
      </c>
      <c r="G77" s="4">
        <v>1</v>
      </c>
      <c r="H77" s="4">
        <v>254189.189189</v>
      </c>
      <c r="I77" s="11">
        <v>27960.810810790001</v>
      </c>
      <c r="J77">
        <f>IF(COUNTIFS(A$2:A77, A77, B$2:B77, B77, D$2:D77, D77, C$2:C77,C77 )=1, MAX(J$1:J76)+1, J76)</f>
        <v>19</v>
      </c>
    </row>
    <row r="78" spans="1:10" x14ac:dyDescent="0.25">
      <c r="A78" s="1" t="s">
        <v>97</v>
      </c>
      <c r="B78" s="2" t="s">
        <v>98</v>
      </c>
      <c r="C78" s="1" t="s">
        <v>99</v>
      </c>
      <c r="D78" s="2"/>
      <c r="E78" s="2" t="s">
        <v>13</v>
      </c>
      <c r="F78" s="2">
        <v>235702.70270299999</v>
      </c>
      <c r="G78" s="4">
        <v>1</v>
      </c>
      <c r="H78" s="4">
        <v>235702.70270299999</v>
      </c>
      <c r="I78" s="11">
        <v>25927.297297329998</v>
      </c>
      <c r="J78">
        <f>IF(COUNTIFS(A$2:A78, A78, B$2:B78, B78, D$2:D78, D78, C$2:C78,C78 )=1, MAX(J$1:J77)+1, J77)</f>
        <v>19</v>
      </c>
    </row>
    <row r="79" spans="1:10" x14ac:dyDescent="0.25">
      <c r="A79" s="1"/>
      <c r="B79" s="2"/>
      <c r="C79" s="1"/>
      <c r="D79" s="1"/>
      <c r="E79" s="1"/>
      <c r="F79" s="2"/>
      <c r="G79" s="5"/>
      <c r="H79" s="5"/>
      <c r="I79" s="11"/>
    </row>
    <row r="80" spans="1:10" x14ac:dyDescent="0.25">
      <c r="A80" s="1" t="s">
        <v>102</v>
      </c>
      <c r="B80" s="2" t="s">
        <v>103</v>
      </c>
      <c r="C80" s="1" t="s">
        <v>104</v>
      </c>
      <c r="D80" s="3">
        <v>45723</v>
      </c>
      <c r="E80" s="2" t="s">
        <v>105</v>
      </c>
      <c r="F80" s="2">
        <v>43982.304396400003</v>
      </c>
      <c r="G80" s="4">
        <v>30</v>
      </c>
      <c r="H80" s="4">
        <v>1319469.1318920001</v>
      </c>
      <c r="I80" s="11">
        <v>145141.60450812001</v>
      </c>
      <c r="J80">
        <f>IF(COUNTIFS(A$2:A80, A80, B$2:B80, B80, D$2:D80, D80, C$2:C80,C80 )=1, MAX(J$1:J79)+1, J79)</f>
        <v>20</v>
      </c>
    </row>
    <row r="81" spans="1:10" x14ac:dyDescent="0.25">
      <c r="A81" s="1" t="s">
        <v>102</v>
      </c>
      <c r="B81" s="2" t="s">
        <v>103</v>
      </c>
      <c r="C81" s="1" t="s">
        <v>104</v>
      </c>
      <c r="D81" s="2"/>
      <c r="E81" s="2" t="s">
        <v>106</v>
      </c>
      <c r="F81" s="2">
        <v>61222.933333333334</v>
      </c>
      <c r="G81" s="4">
        <v>30</v>
      </c>
      <c r="H81" s="4">
        <v>1836688</v>
      </c>
      <c r="I81" s="11">
        <v>202035.68</v>
      </c>
      <c r="J81">
        <f>IF(COUNTIFS(A$2:A81, A81, B$2:B81, B81, D$2:D81, D81, C$2:C81,C81 )=1, MAX(J$1:J80)+1, J80)</f>
        <v>20</v>
      </c>
    </row>
    <row r="82" spans="1:10" x14ac:dyDescent="0.25">
      <c r="A82" s="1" t="s">
        <v>102</v>
      </c>
      <c r="B82" s="2" t="s">
        <v>103</v>
      </c>
      <c r="C82" s="1" t="s">
        <v>104</v>
      </c>
      <c r="D82" s="2"/>
      <c r="E82" s="2" t="s">
        <v>107</v>
      </c>
      <c r="F82" s="2">
        <v>532094.59459500003</v>
      </c>
      <c r="G82" s="4">
        <v>1</v>
      </c>
      <c r="H82" s="4">
        <v>532094.59459500003</v>
      </c>
      <c r="I82" s="11">
        <v>58530.405405450001</v>
      </c>
      <c r="J82">
        <f>IF(COUNTIFS(A$2:A82, A82, B$2:B82, B82, D$2:D82, D82, C$2:C82,C82 )=1, MAX(J$1:J81)+1, J81)</f>
        <v>20</v>
      </c>
    </row>
    <row r="83" spans="1:10" x14ac:dyDescent="0.25">
      <c r="A83" s="1" t="s">
        <v>102</v>
      </c>
      <c r="B83" s="2" t="s">
        <v>103</v>
      </c>
      <c r="C83" s="1" t="s">
        <v>104</v>
      </c>
      <c r="D83" s="2"/>
      <c r="E83" s="2" t="s">
        <v>108</v>
      </c>
      <c r="F83" s="2">
        <v>437837.83783799998</v>
      </c>
      <c r="G83" s="4">
        <v>1</v>
      </c>
      <c r="H83" s="4">
        <v>437837.83783799998</v>
      </c>
      <c r="I83" s="11">
        <v>48162.16216218</v>
      </c>
      <c r="J83">
        <f>IF(COUNTIFS(A$2:A83, A83, B$2:B83, B83, D$2:D83, D83, C$2:C83,C83 )=1, MAX(J$1:J82)+1, J82)</f>
        <v>20</v>
      </c>
    </row>
    <row r="84" spans="1:10" x14ac:dyDescent="0.25">
      <c r="A84" s="1" t="s">
        <v>102</v>
      </c>
      <c r="B84" s="2" t="s">
        <v>103</v>
      </c>
      <c r="C84" s="1" t="s">
        <v>104</v>
      </c>
      <c r="D84" s="2"/>
      <c r="E84" s="2" t="s">
        <v>109</v>
      </c>
      <c r="F84" s="2">
        <v>250675.67567600001</v>
      </c>
      <c r="G84" s="4">
        <v>1</v>
      </c>
      <c r="H84" s="4">
        <v>250675.67567600001</v>
      </c>
      <c r="I84" s="11">
        <v>27574.324324360001</v>
      </c>
      <c r="J84">
        <f>IF(COUNTIFS(A$2:A84, A84, B$2:B84, B84, D$2:D84, D84, C$2:C84,C84 )=1, MAX(J$1:J83)+1, J83)</f>
        <v>20</v>
      </c>
    </row>
    <row r="85" spans="1:10" x14ac:dyDescent="0.25">
      <c r="A85" s="1" t="s">
        <v>102</v>
      </c>
      <c r="B85" s="2" t="s">
        <v>103</v>
      </c>
      <c r="C85" s="1" t="s">
        <v>104</v>
      </c>
      <c r="D85" s="2"/>
      <c r="E85" s="2" t="s">
        <v>20</v>
      </c>
      <c r="F85" s="2">
        <v>450000</v>
      </c>
      <c r="G85" s="4">
        <v>1</v>
      </c>
      <c r="H85" s="4">
        <v>450000</v>
      </c>
      <c r="I85" s="11">
        <v>49500</v>
      </c>
      <c r="J85">
        <f>IF(COUNTIFS(A$2:A85, A85, B$2:B85, B85, D$2:D85, D85, C$2:C85,C85 )=1, MAX(J$1:J84)+1, J84)</f>
        <v>20</v>
      </c>
    </row>
    <row r="86" spans="1:10" x14ac:dyDescent="0.25">
      <c r="A86" s="1"/>
      <c r="B86" s="2"/>
      <c r="C86" s="1"/>
      <c r="D86" s="1"/>
      <c r="E86" s="1"/>
      <c r="F86" s="2"/>
      <c r="G86" s="5"/>
      <c r="H86" s="5"/>
      <c r="I86" s="11"/>
    </row>
    <row r="87" spans="1:10" x14ac:dyDescent="0.25">
      <c r="A87" s="1" t="s">
        <v>102</v>
      </c>
      <c r="B87" s="2" t="s">
        <v>103</v>
      </c>
      <c r="C87" s="1" t="s">
        <v>110</v>
      </c>
      <c r="D87" s="3">
        <v>45737</v>
      </c>
      <c r="E87" s="2" t="s">
        <v>111</v>
      </c>
      <c r="F87" s="2">
        <v>32292.813873866668</v>
      </c>
      <c r="G87" s="4">
        <v>30</v>
      </c>
      <c r="H87" s="4">
        <v>968784.41621599998</v>
      </c>
      <c r="I87" s="11">
        <v>106566.28578376</v>
      </c>
      <c r="J87">
        <f>IF(COUNTIFS(A$2:A87, A87, B$2:B87, B87, D$2:D87, D87, C$2:C87,C87 )=1, MAX(J$1:J86)+1, J86)</f>
        <v>21</v>
      </c>
    </row>
    <row r="88" spans="1:10" x14ac:dyDescent="0.25">
      <c r="A88" s="1" t="s">
        <v>102</v>
      </c>
      <c r="B88" s="2" t="s">
        <v>103</v>
      </c>
      <c r="C88" s="1" t="s">
        <v>110</v>
      </c>
      <c r="D88" s="2"/>
      <c r="E88" s="2" t="s">
        <v>91</v>
      </c>
      <c r="F88" s="2">
        <v>221283.783784</v>
      </c>
      <c r="G88" s="4">
        <v>1</v>
      </c>
      <c r="H88" s="4">
        <v>221283.783784</v>
      </c>
      <c r="I88" s="11">
        <v>24341.216216240002</v>
      </c>
      <c r="J88">
        <f>IF(COUNTIFS(A$2:A88, A88, B$2:B88, B88, D$2:D88, D88, C$2:C88,C88 )=1, MAX(J$1:J87)+1, J87)</f>
        <v>21</v>
      </c>
    </row>
    <row r="89" spans="1:10" x14ac:dyDescent="0.25">
      <c r="A89" s="1"/>
      <c r="B89" s="2"/>
      <c r="C89" s="1"/>
      <c r="D89" s="1"/>
      <c r="E89" s="1"/>
      <c r="F89" s="2"/>
      <c r="G89" s="5"/>
      <c r="H89" s="5"/>
      <c r="I89" s="11"/>
    </row>
    <row r="90" spans="1:10" x14ac:dyDescent="0.25">
      <c r="A90" s="1" t="s">
        <v>112</v>
      </c>
      <c r="B90" s="2" t="s">
        <v>113</v>
      </c>
      <c r="C90" s="1" t="s">
        <v>114</v>
      </c>
      <c r="D90" s="3">
        <v>45723</v>
      </c>
      <c r="E90" s="2" t="s">
        <v>66</v>
      </c>
      <c r="F90" s="2">
        <v>262926.36486500001</v>
      </c>
      <c r="G90" s="4">
        <v>1</v>
      </c>
      <c r="H90" s="4">
        <v>262926.36486500001</v>
      </c>
      <c r="I90" s="11">
        <v>28921.900135150001</v>
      </c>
      <c r="J90">
        <f>IF(COUNTIFS(A$2:A90, A90, B$2:B90, B90, D$2:D90, D90, C$2:C90,C90 )=1, MAX(J$1:J89)+1, J89)</f>
        <v>22</v>
      </c>
    </row>
    <row r="91" spans="1:10" x14ac:dyDescent="0.25">
      <c r="A91" s="1" t="s">
        <v>112</v>
      </c>
      <c r="B91" s="2" t="s">
        <v>113</v>
      </c>
      <c r="C91" s="1" t="s">
        <v>114</v>
      </c>
      <c r="D91" s="2"/>
      <c r="E91" s="2" t="s">
        <v>115</v>
      </c>
      <c r="F91" s="2">
        <v>152421.08108100001</v>
      </c>
      <c r="G91" s="4">
        <v>1</v>
      </c>
      <c r="H91" s="4">
        <v>152421.08108100001</v>
      </c>
      <c r="I91" s="11">
        <v>16766.318918910001</v>
      </c>
      <c r="J91">
        <f>IF(COUNTIFS(A$2:A91, A91, B$2:B91, B91, D$2:D91, D91, C$2:C91,C91 )=1, MAX(J$1:J90)+1, J90)</f>
        <v>22</v>
      </c>
    </row>
    <row r="92" spans="1:10" x14ac:dyDescent="0.25">
      <c r="A92" s="1" t="s">
        <v>112</v>
      </c>
      <c r="B92" s="2" t="s">
        <v>113</v>
      </c>
      <c r="C92" s="1" t="s">
        <v>114</v>
      </c>
      <c r="D92" s="2"/>
      <c r="E92" s="2" t="s">
        <v>116</v>
      </c>
      <c r="F92" s="2">
        <v>222915.83108100001</v>
      </c>
      <c r="G92" s="4">
        <v>1</v>
      </c>
      <c r="H92" s="4">
        <v>222915.83108100001</v>
      </c>
      <c r="I92" s="11">
        <v>24520.741418910002</v>
      </c>
      <c r="J92">
        <f>IF(COUNTIFS(A$2:A92, A92, B$2:B92, B92, D$2:D92, D92, C$2:C92,C92 )=1, MAX(J$1:J91)+1, J91)</f>
        <v>22</v>
      </c>
    </row>
    <row r="93" spans="1:10" x14ac:dyDescent="0.25">
      <c r="A93" s="1" t="s">
        <v>112</v>
      </c>
      <c r="B93" s="2" t="s">
        <v>113</v>
      </c>
      <c r="C93" s="1" t="s">
        <v>114</v>
      </c>
      <c r="D93" s="2"/>
      <c r="E93" s="2" t="s">
        <v>117</v>
      </c>
      <c r="F93" s="2">
        <v>88071.640418919997</v>
      </c>
      <c r="G93" s="4">
        <v>25</v>
      </c>
      <c r="H93" s="4">
        <v>2201791.0104729999</v>
      </c>
      <c r="I93" s="11">
        <v>242197.01115203</v>
      </c>
      <c r="J93">
        <f>IF(COUNTIFS(A$2:A93, A93, B$2:B93, B93, D$2:D93, D93, C$2:C93,C93 )=1, MAX(J$1:J92)+1, J92)</f>
        <v>22</v>
      </c>
    </row>
    <row r="94" spans="1:10" x14ac:dyDescent="0.25">
      <c r="A94" s="1"/>
      <c r="B94" s="2"/>
      <c r="C94" s="1"/>
      <c r="D94" s="1"/>
      <c r="E94" s="1"/>
      <c r="F94" s="2"/>
      <c r="G94" s="5"/>
      <c r="H94" s="5"/>
      <c r="I94" s="11"/>
    </row>
    <row r="95" spans="1:10" x14ac:dyDescent="0.25">
      <c r="A95" s="1" t="s">
        <v>118</v>
      </c>
      <c r="B95" s="2" t="s">
        <v>119</v>
      </c>
      <c r="C95" s="1" t="s">
        <v>120</v>
      </c>
      <c r="D95" s="3">
        <v>45722</v>
      </c>
      <c r="E95" s="2" t="s">
        <v>121</v>
      </c>
      <c r="F95" s="2">
        <v>227500</v>
      </c>
      <c r="G95" s="4">
        <v>250</v>
      </c>
      <c r="H95" s="4">
        <v>56875000</v>
      </c>
      <c r="I95" s="11">
        <v>6256250</v>
      </c>
      <c r="J95">
        <f>IF(COUNTIFS(A$2:A95, A95, B$2:B95, B95, D$2:D95, D95, C$2:C95,C95 )=1, MAX(J$1:J94)+1, J94)</f>
        <v>23</v>
      </c>
    </row>
    <row r="96" spans="1:10" x14ac:dyDescent="0.25">
      <c r="A96" s="1"/>
      <c r="B96" s="2"/>
      <c r="C96" s="1"/>
      <c r="D96" s="1"/>
      <c r="E96" s="1"/>
      <c r="F96" s="2"/>
      <c r="G96" s="5"/>
      <c r="H96" s="5"/>
      <c r="I96" s="11"/>
    </row>
    <row r="97" spans="1:10" x14ac:dyDescent="0.25">
      <c r="A97" s="1" t="s">
        <v>118</v>
      </c>
      <c r="B97" s="2" t="s">
        <v>119</v>
      </c>
      <c r="C97" s="1" t="s">
        <v>122</v>
      </c>
      <c r="D97" s="3">
        <v>45736</v>
      </c>
      <c r="E97" s="2" t="s">
        <v>121</v>
      </c>
      <c r="F97" s="2">
        <v>227500</v>
      </c>
      <c r="G97" s="4">
        <v>250</v>
      </c>
      <c r="H97" s="4">
        <v>56875000</v>
      </c>
      <c r="I97" s="11">
        <v>6256250</v>
      </c>
      <c r="J97">
        <f>IF(COUNTIFS(A$2:A97, A97, B$2:B97, B97, D$2:D97, D97, C$2:C97,C97 )=1, MAX(J$1:J96)+1, J96)</f>
        <v>24</v>
      </c>
    </row>
    <row r="98" spans="1:10" x14ac:dyDescent="0.25">
      <c r="A98" s="1"/>
      <c r="B98" s="2"/>
      <c r="C98" s="1"/>
      <c r="D98" s="1"/>
      <c r="E98" s="1"/>
      <c r="F98" s="2"/>
      <c r="G98" s="5"/>
      <c r="H98" s="5"/>
      <c r="I98" s="11"/>
    </row>
    <row r="99" spans="1:10" s="7" customFormat="1" x14ac:dyDescent="0.25">
      <c r="A99"/>
      <c r="B99"/>
      <c r="C99"/>
      <c r="D99"/>
      <c r="E99"/>
      <c r="F99"/>
      <c r="G99" s="6"/>
      <c r="H99" s="6"/>
      <c r="I99"/>
      <c r="J99"/>
    </row>
    <row r="100" spans="1:10" s="7" customFormat="1" x14ac:dyDescent="0.25">
      <c r="A100"/>
      <c r="B100"/>
      <c r="C100"/>
      <c r="D100"/>
      <c r="E100"/>
      <c r="F100"/>
      <c r="G100" s="6"/>
      <c r="H100" s="6"/>
      <c r="I100"/>
      <c r="J100"/>
    </row>
    <row r="1092" spans="1:10" s="7" customFormat="1" x14ac:dyDescent="0.25">
      <c r="A1092"/>
      <c r="B1092"/>
      <c r="C1092"/>
      <c r="D1092"/>
      <c r="E1092"/>
      <c r="F1092"/>
      <c r="G1092" s="6"/>
      <c r="H1092" s="6"/>
      <c r="I1092"/>
      <c r="J1092"/>
    </row>
    <row r="1093" spans="1:10" s="7" customFormat="1" x14ac:dyDescent="0.25">
      <c r="A1093"/>
      <c r="B1093"/>
      <c r="C1093"/>
      <c r="D1093"/>
      <c r="E1093"/>
      <c r="F1093"/>
      <c r="G1093" s="6"/>
      <c r="H1093" s="6"/>
      <c r="I1093"/>
      <c r="J1093"/>
    </row>
  </sheetData>
  <autoFilter ref="G1:G98" xr:uid="{4EE0225D-774D-4223-A20B-D6F8F8ADF70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C306-E04B-4A5E-92C1-121D8C19F66F}">
  <dimension ref="A10:M23"/>
  <sheetViews>
    <sheetView workbookViewId="0">
      <selection activeCell="F29" sqref="F29"/>
    </sheetView>
  </sheetViews>
  <sheetFormatPr defaultRowHeight="15" x14ac:dyDescent="0.25"/>
  <cols>
    <col min="1" max="1" width="18.140625" customWidth="1"/>
    <col min="2" max="2" width="13.7109375" customWidth="1"/>
    <col min="3" max="3" width="14" bestFit="1" customWidth="1"/>
    <col min="4" max="4" width="14.140625" customWidth="1"/>
  </cols>
  <sheetData>
    <row r="10" spans="1:4" x14ac:dyDescent="0.25">
      <c r="A10" s="2"/>
      <c r="B10" s="12" t="s">
        <v>125</v>
      </c>
      <c r="C10" s="12" t="s">
        <v>126</v>
      </c>
      <c r="D10" s="12" t="s">
        <v>127</v>
      </c>
    </row>
    <row r="11" spans="1:4" x14ac:dyDescent="0.25">
      <c r="A11" s="2" t="s">
        <v>131</v>
      </c>
      <c r="B11" s="2">
        <v>25</v>
      </c>
      <c r="C11" s="2">
        <v>226</v>
      </c>
      <c r="D11" s="2">
        <v>40</v>
      </c>
    </row>
    <row r="12" spans="1:4" x14ac:dyDescent="0.25">
      <c r="A12" s="2" t="s">
        <v>133</v>
      </c>
      <c r="B12" s="2">
        <v>-1</v>
      </c>
      <c r="C12" s="2"/>
      <c r="D12" s="2"/>
    </row>
    <row r="13" spans="1:4" x14ac:dyDescent="0.25">
      <c r="A13" s="2" t="s">
        <v>135</v>
      </c>
      <c r="B13" s="2"/>
      <c r="C13" s="2">
        <v>-2</v>
      </c>
      <c r="D13" s="2"/>
    </row>
    <row r="14" spans="1:4" x14ac:dyDescent="0.25">
      <c r="A14" s="2"/>
      <c r="B14" s="2"/>
      <c r="C14" s="2"/>
      <c r="D14" s="2"/>
    </row>
    <row r="15" spans="1:4" x14ac:dyDescent="0.25">
      <c r="A15" s="2" t="s">
        <v>134</v>
      </c>
      <c r="B15" s="2">
        <f>SUM(B11:B14)</f>
        <v>24</v>
      </c>
      <c r="C15" s="2">
        <f t="shared" ref="C15:D15" si="0">SUM(C11:C14)</f>
        <v>224</v>
      </c>
      <c r="D15" s="2">
        <f t="shared" si="0"/>
        <v>40</v>
      </c>
    </row>
    <row r="18" spans="1:13" x14ac:dyDescent="0.25">
      <c r="A18" s="15" t="s">
        <v>137</v>
      </c>
      <c r="B18" s="15" t="s">
        <v>125</v>
      </c>
      <c r="C18" s="15" t="s">
        <v>126</v>
      </c>
      <c r="D18" s="15" t="s">
        <v>127</v>
      </c>
    </row>
    <row r="19" spans="1:13" x14ac:dyDescent="0.25">
      <c r="A19" s="2" t="s">
        <v>132</v>
      </c>
      <c r="B19" s="13">
        <v>188117619</v>
      </c>
      <c r="C19" s="13">
        <v>503342126</v>
      </c>
      <c r="D19" s="13">
        <v>102724166</v>
      </c>
      <c r="M19" t="s">
        <v>124</v>
      </c>
    </row>
    <row r="20" spans="1:13" x14ac:dyDescent="0.25">
      <c r="A20" s="2" t="s">
        <v>133</v>
      </c>
      <c r="B20" s="4">
        <v>138649</v>
      </c>
      <c r="C20" s="2"/>
      <c r="D20" s="2"/>
      <c r="M20" t="s">
        <v>123</v>
      </c>
    </row>
    <row r="21" spans="1:13" x14ac:dyDescent="0.25">
      <c r="A21" s="16" t="s">
        <v>135</v>
      </c>
      <c r="B21" s="2"/>
      <c r="C21" s="14">
        <v>-8683301.6400000006</v>
      </c>
      <c r="D21" s="2"/>
    </row>
    <row r="22" spans="1:13" x14ac:dyDescent="0.25">
      <c r="A22" s="16"/>
      <c r="B22" s="2"/>
      <c r="C22" s="14">
        <v>-737790.5</v>
      </c>
      <c r="D22" s="2"/>
    </row>
    <row r="23" spans="1:13" x14ac:dyDescent="0.25">
      <c r="A23" s="2" t="s">
        <v>136</v>
      </c>
      <c r="B23" s="13">
        <f>SUM(B19:B22)</f>
        <v>188256268</v>
      </c>
      <c r="C23" s="13">
        <f>SUM(C19:C22)</f>
        <v>493921033.86000001</v>
      </c>
      <c r="D23" s="13">
        <f>D19</f>
        <v>102724166</v>
      </c>
    </row>
  </sheetData>
  <mergeCells count="1">
    <mergeCell ref="A21:A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FP SMG</vt:lpstr>
      <vt:lpstr>Analyst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15112</dc:creator>
  <cp:lastModifiedBy>Syah Bandi</cp:lastModifiedBy>
  <dcterms:created xsi:type="dcterms:W3CDTF">2025-04-08T12:07:14Z</dcterms:created>
  <dcterms:modified xsi:type="dcterms:W3CDTF">2025-04-09T02:25:37Z</dcterms:modified>
</cp:coreProperties>
</file>