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8c271a2ad63f7c/Desktop/Rice Boot Camp HW/HW 1/"/>
    </mc:Choice>
  </mc:AlternateContent>
  <xr:revisionPtr revIDLastSave="426" documentId="11_989E3A0A3E8CA54282BABEA3E2C09D2E15D6CC1A" xr6:coauthVersionLast="45" xr6:coauthVersionMax="45" xr10:uidLastSave="{519DD3B5-2BD9-4E22-82B9-7D24BCC35841}"/>
  <bookViews>
    <workbookView xWindow="-108" yWindow="-108" windowWidth="23256" windowHeight="12576" tabRatio="736" firstSheet="1" activeTab="5" xr2:uid="{00000000-000D-0000-FFFF-FFFF00000000}"/>
  </bookViews>
  <sheets>
    <sheet name="Summary Data" sheetId="1" r:id="rId1"/>
    <sheet name="        Pivot Table - Category" sheetId="2" r:id="rId2"/>
    <sheet name="        Pivot Table - Country" sheetId="3" r:id="rId3"/>
    <sheet name="Pivot Table - Date" sheetId="5" r:id="rId4"/>
    <sheet name="Bonus" sheetId="9" r:id="rId5"/>
    <sheet name="Bonus Stat Analysis" sheetId="10" r:id="rId6"/>
    <sheet name="        Pivot Table - Goal avg" sheetId="7" r:id="rId7"/>
    <sheet name="        Pivot Table - Goal max" sheetId="8" r:id="rId8"/>
  </sheets>
  <definedNames>
    <definedName name="_xlnm._FilterDatabase" localSheetId="0" hidden="1">'Summary Data'!$A$1:$T$4115</definedName>
  </definedName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7" i="10" a="1"/>
  <c r="C7" i="10"/>
  <c r="B7" i="10" a="1"/>
  <c r="B7" i="10"/>
  <c r="C6" i="10" a="1"/>
  <c r="C6" i="10"/>
  <c r="B6" i="10" a="1"/>
  <c r="B6" i="10"/>
  <c r="B5" i="10" a="1"/>
  <c r="B5" i="10"/>
  <c r="C5" i="10" a="1"/>
  <c r="C5" i="10"/>
  <c r="C4" i="10" a="1"/>
  <c r="C4" i="10"/>
  <c r="B4" i="10" a="1"/>
  <c r="B4" i="10"/>
  <c r="C3" i="10" a="1"/>
  <c r="C3" i="10"/>
  <c r="B3" i="10" a="1"/>
  <c r="B3" i="10"/>
  <c r="B2" i="10"/>
  <c r="C2" i="10"/>
  <c r="D13" i="9"/>
  <c r="C13" i="9"/>
  <c r="B13" i="9"/>
  <c r="C3" i="9"/>
  <c r="B3" i="9"/>
  <c r="D3" i="9"/>
  <c r="E3" i="9"/>
  <c r="G3" i="9"/>
  <c r="H3" i="9"/>
  <c r="C4" i="9"/>
  <c r="B4" i="9"/>
  <c r="D4" i="9"/>
  <c r="E4" i="9"/>
  <c r="G4" i="9"/>
  <c r="H4" i="9"/>
  <c r="C5" i="9"/>
  <c r="B5" i="9"/>
  <c r="D5" i="9"/>
  <c r="E5" i="9"/>
  <c r="G5" i="9"/>
  <c r="H5" i="9"/>
  <c r="C6" i="9"/>
  <c r="B6" i="9"/>
  <c r="D6" i="9"/>
  <c r="E6" i="9"/>
  <c r="G6" i="9"/>
  <c r="H6" i="9"/>
  <c r="C7" i="9"/>
  <c r="B7" i="9"/>
  <c r="D7" i="9"/>
  <c r="E7" i="9"/>
  <c r="G7" i="9"/>
  <c r="H7" i="9"/>
  <c r="C8" i="9"/>
  <c r="B8" i="9"/>
  <c r="D8" i="9"/>
  <c r="E8" i="9"/>
  <c r="G8" i="9"/>
  <c r="H8" i="9"/>
  <c r="C9" i="9"/>
  <c r="B9" i="9"/>
  <c r="D9" i="9"/>
  <c r="E9" i="9"/>
  <c r="G9" i="9"/>
  <c r="H9" i="9"/>
  <c r="C10" i="9"/>
  <c r="B10" i="9"/>
  <c r="D10" i="9"/>
  <c r="E10" i="9"/>
  <c r="G10" i="9"/>
  <c r="H10" i="9"/>
  <c r="C11" i="9"/>
  <c r="B11" i="9"/>
  <c r="D11" i="9"/>
  <c r="E11" i="9"/>
  <c r="G11" i="9"/>
  <c r="H11" i="9"/>
  <c r="C12" i="9"/>
  <c r="B12" i="9"/>
  <c r="D12" i="9"/>
  <c r="E12" i="9"/>
  <c r="G12" i="9"/>
  <c r="H12" i="9"/>
  <c r="E13" i="9"/>
  <c r="G13" i="9"/>
  <c r="H13" i="9"/>
  <c r="D2" i="9"/>
  <c r="B2" i="9"/>
  <c r="C2" i="9"/>
  <c r="E2" i="9"/>
  <c r="H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<sst xmlns="http://schemas.openxmlformats.org/spreadsheetml/2006/main" count="24866" uniqueCount="8411">
  <si>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</si>
  <si>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</si>
  <si>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</si>
  <si>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</si>
  <si>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</si>
  <si>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</si>
  <si>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</si>
  <si>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</si>
  <si>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</si>
  <si>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</si>
  <si>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</si>
  <si>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</si>
  <si>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</si>
  <si>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</si>
  <si>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</si>
  <si>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</si>
  <si>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</si>
  <si>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</si>
  <si>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</si>
  <si>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</si>
  <si>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</si>
  <si>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</si>
  <si>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</si>
  <si>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</si>
  <si>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</si>
  <si>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</si>
  <si>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</si>
  <si>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</si>
  <si>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</si>
  <si>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</si>
  <si>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</si>
  <si>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</si>
  <si>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</si>
  <si>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</si>
  <si>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</si>
  <si>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</si>
  <si>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</si>
  <si>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</si>
  <si>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</si>
  <si>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</si>
  <si>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</si>
  <si>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</si>
  <si>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</si>
  <si>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</si>
  <si>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</si>
  <si>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</si>
  <si>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</si>
  <si>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</si>
  <si>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</si>
  <si>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</si>
  <si>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</si>
  <si>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</si>
  <si>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</si>
  <si>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</si>
  <si>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</si>
  <si>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</si>
  <si>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</si>
  <si>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</si>
  <si>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</si>
  <si>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</si>
  <si>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</si>
  <si>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</si>
  <si>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</si>
  <si>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</si>
  <si>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</si>
  <si>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</si>
  <si>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</si>
  <si>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</si>
  <si>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</si>
  <si>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</si>
  <si>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</si>
  <si>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</si>
  <si>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</si>
  <si>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</si>
  <si>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</si>
  <si>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</si>
  <si>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</si>
  <si>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</si>
  <si>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</si>
  <si>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</si>
  <si>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</si>
  <si>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</si>
  <si>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</si>
  <si>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</si>
  <si>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</si>
  <si>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</si>
  <si>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</si>
  <si>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</si>
  <si>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</si>
  <si>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</si>
  <si>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</si>
  <si>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</si>
  <si>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</si>
  <si>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</si>
  <si>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</si>
  <si>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</si>
  <si>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</si>
  <si>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</si>
  <si>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</si>
  <si>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</si>
  <si>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</si>
  <si>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</si>
  <si>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</si>
  <si>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</si>
  <si>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</si>
  <si>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</si>
  <si>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</si>
  <si>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</si>
  <si>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</si>
  <si>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</si>
  <si>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</si>
  <si>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</si>
  <si>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</si>
  <si>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</si>
  <si>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</si>
  <si>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</si>
  <si>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</si>
  <si>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</si>
  <si>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</si>
  <si>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</si>
  <si>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</si>
  <si>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</si>
  <si>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</si>
  <si>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</si>
  <si>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</si>
  <si>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</si>
  <si>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</si>
  <si>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</si>
  <si>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</si>
  <si>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</si>
  <si>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</si>
  <si>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</si>
  <si>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</si>
  <si>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</si>
  <si>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</si>
  <si>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</si>
  <si>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</si>
  <si>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</si>
  <si>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</si>
  <si>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</si>
  <si>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</si>
  <si>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</si>
  <si>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</si>
  <si>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</si>
  <si>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</si>
  <si>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</si>
  <si>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</si>
  <si>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</si>
  <si>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</si>
  <si>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</si>
  <si>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</si>
  <si>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</si>
  <si>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</si>
  <si>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</si>
  <si>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</si>
  <si>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</si>
  <si>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</si>
  <si>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</si>
  <si>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</si>
  <si>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</si>
  <si>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</si>
  <si>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</si>
  <si>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</si>
  <si>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</si>
  <si>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</si>
  <si>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</si>
  <si>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</si>
  <si>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</si>
  <si>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</si>
  <si>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</si>
  <si>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</si>
  <si>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</si>
  <si>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</si>
  <si>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</si>
  <si>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</si>
  <si>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</si>
  <si>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</si>
  <si>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</si>
  <si>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</si>
  <si>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</si>
  <si>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</si>
  <si>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</si>
  <si>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</si>
  <si>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</si>
  <si>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</si>
  <si>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</si>
  <si>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</si>
  <si>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</si>
  <si>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</si>
  <si>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</si>
  <si>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</si>
  <si>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</si>
  <si>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</si>
  <si>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</si>
  <si>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</si>
  <si>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</si>
  <si>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</si>
  <si>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</si>
  <si>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</si>
  <si>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</si>
  <si>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</si>
  <si>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</si>
  <si>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</si>
  <si>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</si>
  <si>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</si>
  <si>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</si>
  <si>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</si>
  <si>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</si>
  <si>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</si>
  <si>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</si>
  <si>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</si>
  <si>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</si>
  <si>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</si>
  <si>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</si>
  <si>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</si>
  <si>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</si>
  <si>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</si>
  <si>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</si>
  <si>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</si>
  <si>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</si>
  <si>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</si>
  <si>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</si>
  <si>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</si>
  <si>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</si>
  <si>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</si>
  <si>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</si>
  <si>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</si>
  <si>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</si>
  <si>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</si>
  <si>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</si>
  <si>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</si>
  <si>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</si>
  <si>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</si>
  <si>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</si>
  <si>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</si>
  <si>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</si>
  <si>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</si>
  <si>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</si>
  <si>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</si>
  <si>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</si>
  <si>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</si>
  <si>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</si>
  <si>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</si>
  <si>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</si>
  <si>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</si>
  <si>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</si>
  <si>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</si>
  <si>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</si>
  <si>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</si>
  <si>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</si>
  <si>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</si>
  <si>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</si>
  <si>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</si>
  <si>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</si>
  <si>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</si>
  <si>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</si>
  <si>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</si>
  <si>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</si>
  <si>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</si>
  <si>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</si>
  <si>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</si>
  <si>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</si>
  <si>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</si>
  <si>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</si>
  <si>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</si>
  <si>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</si>
  <si>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</si>
  <si>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</si>
  <si>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</si>
  <si>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</si>
  <si>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</si>
  <si>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</si>
  <si>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</si>
  <si>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</si>
  <si>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</si>
  <si>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</si>
  <si>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</si>
  <si>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</si>
  <si>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</si>
  <si>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</si>
  <si>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</si>
  <si>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</si>
  <si>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</si>
  <si>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</si>
  <si>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</si>
  <si>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</si>
  <si>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</si>
  <si>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</si>
  <si>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</si>
  <si>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</si>
  <si>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</si>
  <si>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</si>
  <si>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</si>
  <si>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</si>
  <si>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</si>
  <si>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</si>
  <si>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</si>
  <si>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</si>
  <si>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</si>
  <si>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</si>
  <si>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</si>
  <si>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</si>
  <si>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</si>
  <si>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</si>
  <si>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</si>
  <si>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</si>
  <si>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</si>
  <si>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</si>
  <si>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</si>
  <si>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</si>
  <si>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</si>
  <si>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</si>
  <si>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</si>
  <si>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</si>
  <si>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</si>
  <si>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</si>
  <si>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</si>
  <si>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</si>
  <si>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</si>
  <si>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</si>
  <si>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</si>
  <si>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</si>
  <si>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</si>
  <si>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</si>
  <si>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</si>
  <si>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</si>
  <si>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</si>
  <si>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</si>
  <si>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</si>
  <si>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</si>
  <si>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</si>
  <si>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</si>
  <si>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</si>
  <si>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</si>
  <si>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</si>
  <si>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</si>
  <si>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</si>
  <si>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</si>
  <si>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</si>
  <si>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</si>
  <si>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</si>
  <si>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</si>
  <si>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</si>
  <si>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</si>
  <si>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</si>
  <si>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</si>
  <si>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</si>
  <si>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</si>
  <si>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</si>
  <si>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</si>
  <si>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</si>
  <si>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</si>
  <si>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</si>
  <si>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</si>
  <si>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</si>
  <si>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</si>
  <si>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</si>
  <si>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</si>
  <si>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</si>
  <si>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</si>
  <si>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</si>
  <si>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</si>
  <si>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</si>
  <si>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</si>
  <si>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</si>
  <si>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</si>
  <si>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</si>
  <si>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</si>
  <si>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</si>
  <si>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</si>
  <si>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</si>
  <si>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</si>
  <si>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</si>
  <si>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</si>
  <si>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</si>
  <si>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</si>
  <si>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</si>
  <si>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</si>
  <si>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</si>
  <si>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</si>
  <si>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</si>
  <si>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</si>
  <si>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</si>
  <si>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</si>
  <si>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</si>
  <si>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</si>
  <si>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</si>
  <si>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</si>
  <si>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</si>
  <si>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</si>
  <si>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</si>
  <si>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</si>
  <si>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</si>
  <si>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</si>
  <si>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</si>
  <si>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</si>
  <si>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</si>
  <si>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</si>
  <si>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</si>
  <si>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</si>
  <si>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</si>
  <si>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</si>
  <si>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</si>
  <si>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</si>
  <si>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</si>
  <si>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</si>
  <si>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</si>
  <si>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</si>
  <si>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</si>
  <si>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</si>
  <si>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</si>
  <si>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</si>
  <si>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</si>
  <si>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</si>
  <si>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</si>
  <si>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</si>
  <si>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</si>
  <si>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</si>
  <si>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</si>
  <si>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</si>
  <si>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</si>
  <si>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</si>
  <si>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</si>
  <si>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</si>
  <si>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</si>
  <si>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</si>
  <si>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</si>
  <si>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</si>
  <si>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</si>
  <si>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</si>
  <si>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</si>
  <si>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</si>
  <si>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</si>
  <si>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</si>
  <si>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</si>
  <si>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</si>
  <si>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</si>
  <si>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</si>
  <si>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</si>
  <si>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</si>
  <si>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</si>
  <si>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</si>
  <si>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</si>
  <si>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</si>
  <si>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</si>
  <si>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</si>
  <si>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</si>
  <si>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</si>
  <si>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</si>
  <si>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</si>
  <si>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</si>
  <si>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</si>
  <si>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</si>
  <si>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</si>
  <si>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</si>
  <si>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</si>
  <si>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</si>
  <si>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</si>
  <si>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</si>
  <si>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</si>
  <si>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</si>
  <si>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</si>
  <si>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</si>
  <si>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</si>
  <si>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</si>
  <si>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</si>
  <si>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</si>
  <si>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</si>
  <si>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</si>
  <si>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</si>
  <si>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</si>
  <si>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</si>
  <si>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</si>
  <si>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</si>
  <si>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</si>
  <si>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</si>
  <si>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</si>
  <si>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</si>
  <si>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</si>
  <si>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</si>
  <si>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</si>
  <si>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</si>
  <si>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</si>
  <si>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</si>
  <si>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</si>
  <si>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</si>
  <si>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</si>
  <si>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</si>
  <si>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</si>
  <si>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</si>
  <si>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</si>
  <si>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</si>
  <si>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</si>
  <si>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</si>
  <si>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</si>
  <si>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</si>
  <si>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</si>
  <si>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</si>
  <si>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</si>
  <si>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</si>
  <si>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</si>
  <si>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</si>
  <si>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</si>
  <si>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</si>
  <si>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</si>
  <si>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</si>
  <si>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</si>
  <si>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</si>
  <si>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</si>
  <si>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</si>
  <si>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</si>
  <si>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</si>
  <si>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</si>
  <si>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</si>
  <si>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</si>
  <si>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</si>
  <si>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</si>
  <si>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</si>
  <si>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</si>
  <si>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</si>
  <si>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</si>
  <si>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</si>
  <si>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</si>
  <si>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</si>
  <si>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</si>
  <si>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</si>
  <si>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</si>
  <si>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</si>
  <si>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</si>
  <si>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</si>
  <si>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</si>
  <si>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</si>
  <si>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</si>
  <si>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</si>
  <si>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</si>
  <si>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</si>
  <si>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</si>
  <si>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</si>
  <si>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</si>
  <si>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</si>
  <si>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</si>
  <si>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</si>
  <si>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</si>
  <si>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</si>
  <si>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</si>
  <si>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</si>
  <si>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</si>
  <si>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</si>
  <si>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</si>
  <si>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</si>
  <si>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</si>
  <si>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</si>
  <si>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</si>
  <si>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</si>
  <si>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</si>
  <si>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</si>
  <si>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</si>
  <si>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</si>
  <si>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</si>
  <si>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</si>
  <si>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</si>
  <si>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</si>
  <si>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</si>
  <si>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</si>
  <si>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</si>
  <si>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</si>
  <si>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</si>
  <si>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</si>
  <si>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</si>
  <si>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</si>
  <si>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</si>
  <si>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</si>
  <si>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</si>
  <si>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</si>
  <si>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</si>
  <si>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</si>
  <si>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</si>
  <si>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</si>
  <si>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</si>
  <si>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</si>
  <si>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</si>
  <si>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</si>
  <si>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</si>
  <si>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</si>
  <si>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</si>
  <si>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</si>
  <si>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</si>
  <si>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</si>
  <si>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</si>
  <si>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</si>
  <si>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</si>
  <si>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</si>
  <si>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</si>
  <si>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</si>
  <si>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</si>
  <si>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</si>
  <si>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</si>
  <si>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</si>
  <si>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</si>
  <si>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</si>
  <si>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</si>
  <si>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</si>
  <si>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</si>
  <si>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</si>
  <si>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</si>
  <si>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</si>
  <si>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</si>
  <si>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</si>
  <si>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</si>
  <si>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</si>
  <si>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</si>
  <si>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</si>
  <si>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</si>
  <si>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</si>
  <si>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</si>
  <si>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</si>
  <si>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</si>
  <si>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</si>
  <si>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</si>
  <si>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</si>
  <si>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</si>
  <si>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</si>
  <si>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</si>
  <si>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</si>
  <si>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</si>
  <si>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</si>
  <si>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</si>
  <si>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</si>
  <si>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</si>
  <si>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</si>
  <si>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</si>
  <si>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</si>
  <si>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</si>
  <si>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</si>
  <si>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</si>
  <si>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</si>
  <si>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</si>
  <si>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</si>
  <si>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</si>
  <si>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</si>
  <si>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</si>
  <si>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</si>
  <si>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</si>
  <si>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</si>
  <si>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</si>
  <si>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</si>
  <si>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</si>
  <si>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</si>
  <si>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</si>
  <si>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</si>
  <si>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</si>
  <si>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</si>
  <si>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</si>
  <si>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</si>
  <si>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</si>
  <si>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</si>
  <si>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</si>
  <si>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</si>
  <si>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</si>
  <si>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</si>
  <si>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</si>
  <si>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</si>
  <si>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</si>
  <si>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</si>
  <si>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</si>
  <si>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</si>
  <si>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</si>
  <si>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</si>
  <si>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</si>
  <si>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</si>
  <si>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</si>
  <si>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</si>
  <si>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</si>
  <si>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</si>
  <si>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</si>
  <si>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</si>
  <si>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</si>
  <si>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</si>
  <si>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</si>
  <si>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</si>
  <si>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</si>
  <si>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</si>
  <si>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</si>
  <si>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</si>
  <si>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</si>
  <si>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</si>
  <si>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</si>
  <si>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</si>
  <si>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</si>
  <si>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</si>
  <si>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</si>
  <si>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</si>
  <si>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</si>
  <si>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</si>
  <si>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</si>
  <si>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</si>
  <si>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</si>
  <si>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</si>
  <si>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</si>
  <si>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</si>
  <si>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</si>
  <si>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</si>
  <si>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</si>
  <si>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</si>
  <si>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</si>
  <si>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</si>
  <si>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</si>
  <si>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</si>
  <si>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</si>
  <si>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</si>
  <si>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</si>
  <si>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</si>
  <si>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</si>
  <si>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</si>
  <si>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</si>
  <si>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</si>
  <si>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</si>
  <si>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</si>
  <si>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</si>
  <si>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</si>
  <si>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</si>
  <si>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</si>
  <si>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</si>
  <si>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</si>
  <si>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</si>
  <si>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</si>
  <si>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</si>
  <si>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</si>
  <si>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</si>
  <si>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</si>
  <si>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</si>
  <si>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</si>
  <si>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</si>
  <si>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</si>
  <si>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</si>
  <si>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</si>
  <si>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</si>
  <si>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</si>
  <si>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</si>
  <si>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</si>
  <si>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</si>
  <si>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</si>
  <si>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</si>
  <si>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</si>
  <si>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</si>
  <si>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</si>
  <si>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</si>
  <si>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</si>
  <si>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</si>
  <si>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</si>
  <si>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</si>
  <si>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</si>
  <si>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</si>
  <si>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</si>
  <si>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</si>
  <si>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</si>
  <si>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</si>
  <si>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</si>
  <si>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</si>
  <si>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</si>
  <si>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</si>
  <si>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</si>
  <si>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</si>
  <si>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</si>
  <si>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</si>
  <si>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</si>
  <si>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</si>
  <si>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</si>
  <si>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</si>
  <si>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</si>
  <si>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</si>
  <si>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</si>
  <si>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</si>
  <si>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</si>
  <si>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</si>
  <si>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</si>
  <si>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</si>
  <si>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</si>
  <si>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</si>
  <si>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</si>
  <si>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</si>
  <si>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</si>
  <si>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</si>
  <si>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</si>
  <si>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</si>
  <si>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</si>
  <si>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</si>
  <si>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</si>
  <si>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</si>
  <si>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</si>
  <si>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</si>
  <si>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</si>
  <si>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</si>
  <si>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</si>
  <si>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</si>
  <si>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</si>
  <si>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</si>
  <si>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</si>
  <si>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</si>
  <si>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</si>
  <si>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</si>
  <si>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</si>
  <si>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</si>
  <si>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</si>
  <si>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</si>
  <si>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</si>
  <si>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</si>
  <si>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</si>
  <si>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</si>
  <si>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</si>
  <si>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</si>
  <si>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</si>
  <si>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</si>
  <si>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</si>
  <si>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</si>
  <si>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</si>
  <si>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</si>
  <si>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</si>
  <si>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</si>
  <si>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</si>
  <si>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</si>
  <si>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</si>
  <si>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</si>
  <si>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</si>
  <si>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</si>
  <si>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</si>
  <si>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</si>
  <si>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</si>
  <si>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</si>
  <si>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</si>
  <si>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</si>
  <si>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</si>
  <si>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</si>
  <si>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</si>
  <si>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</si>
  <si>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</si>
  <si>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</si>
  <si>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</si>
  <si>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</si>
  <si>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</si>
  <si>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</si>
  <si>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</si>
  <si>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</si>
  <si>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</si>
  <si>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</si>
  <si>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</si>
  <si>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</si>
  <si>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</si>
  <si>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</si>
  <si>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</si>
  <si>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</si>
  <si>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</si>
  <si>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</si>
  <si>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</si>
  <si>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</si>
  <si>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</si>
  <si>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</si>
  <si>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</si>
  <si>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</si>
  <si>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</si>
  <si>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</si>
  <si>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</si>
  <si>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</si>
  <si>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</si>
  <si>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</si>
  <si>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</si>
  <si>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</si>
  <si>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</si>
  <si>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</si>
  <si>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</si>
  <si>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</si>
  <si>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</si>
  <si>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</si>
  <si>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</si>
  <si>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</si>
  <si>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</si>
  <si>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</si>
  <si>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</si>
  <si>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</si>
  <si>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</si>
  <si>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</si>
  <si>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</si>
  <si>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</si>
  <si>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</si>
  <si>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</si>
  <si>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</si>
  <si>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</si>
  <si>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</si>
  <si>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</si>
  <si>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</si>
  <si>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</si>
  <si>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</si>
  <si>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</si>
  <si>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</si>
  <si>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</si>
  <si>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</si>
  <si>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</si>
  <si>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</si>
  <si>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</si>
  <si>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</si>
  <si>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</si>
  <si>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</si>
  <si>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</si>
  <si>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</si>
  <si>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</si>
  <si>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</si>
  <si>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</si>
  <si>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</si>
  <si>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</si>
  <si>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</si>
  <si>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</si>
  <si>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</si>
  <si>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</si>
  <si>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</si>
  <si>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</si>
  <si>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</si>
  <si>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</si>
  <si>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</si>
  <si>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</si>
  <si>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</si>
  <si>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</si>
  <si>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</si>
  <si>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</si>
  <si>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</si>
  <si>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</si>
  <si>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</si>
  <si>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</si>
  <si>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</si>
  <si>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</si>
  <si>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</si>
  <si>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</si>
  <si>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</si>
  <si>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</si>
  <si>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</si>
  <si>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</si>
  <si>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</si>
  <si>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</si>
  <si>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</si>
  <si>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</si>
  <si>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</si>
  <si>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</si>
  <si>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</si>
  <si>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</si>
  <si>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</si>
  <si>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</si>
  <si>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</si>
  <si>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</si>
  <si>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</si>
  <si>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</si>
  <si>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</si>
  <si>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</si>
  <si>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</si>
  <si>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</si>
  <si>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</si>
  <si>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</si>
  <si>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</si>
  <si>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</si>
  <si>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</si>
  <si>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</si>
  <si>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</si>
  <si>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</si>
  <si>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</si>
  <si>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</si>
  <si>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</si>
  <si>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</si>
  <si>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</si>
  <si>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</si>
  <si>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</si>
  <si>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</si>
  <si>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</si>
  <si>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</si>
  <si>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</si>
  <si>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</si>
  <si>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</si>
  <si>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</si>
  <si>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</si>
  <si>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</si>
  <si>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</si>
  <si>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</si>
  <si>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</si>
  <si>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</si>
  <si>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</si>
  <si>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</si>
  <si>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</si>
  <si>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</si>
  <si>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</si>
  <si>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</si>
  <si>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</si>
  <si>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</si>
  <si>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</si>
  <si>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</si>
  <si>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</si>
  <si>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</si>
  <si>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</si>
  <si>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</si>
  <si>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</si>
  <si>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</si>
  <si>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</si>
  <si>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</si>
  <si>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</si>
  <si>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</si>
  <si>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</si>
  <si>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</si>
  <si>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</si>
  <si>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</si>
  <si>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</si>
  <si>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</si>
  <si>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</si>
  <si>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</si>
  <si>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</si>
  <si>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</si>
  <si>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</si>
  <si>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</si>
  <si>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</si>
  <si>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</si>
  <si>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</si>
  <si>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</si>
  <si>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</si>
  <si>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</si>
  <si>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</si>
  <si>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</si>
  <si>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</si>
  <si>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</si>
  <si>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</si>
  <si>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</si>
  <si>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</si>
  <si>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</si>
  <si>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</si>
  <si>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</si>
  <si>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</si>
  <si>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</si>
  <si>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</si>
  <si>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</si>
  <si>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</si>
  <si>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</si>
  <si>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</si>
  <si>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</si>
  <si>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</si>
  <si>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</si>
  <si>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</si>
  <si>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</si>
  <si>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</si>
  <si>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</si>
  <si>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</si>
  <si>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</si>
  <si>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</si>
  <si>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</si>
  <si>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</si>
  <si>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</si>
  <si>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</si>
  <si>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</si>
  <si>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</si>
  <si>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</si>
  <si>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</si>
  <si>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</si>
  <si>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</si>
  <si>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</si>
  <si>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</si>
  <si>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</si>
  <si>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</si>
  <si>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</si>
  <si>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</si>
  <si>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</si>
  <si>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</si>
  <si>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</si>
  <si>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</si>
  <si>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</si>
  <si>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</si>
  <si>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</si>
  <si>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</si>
  <si>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</si>
  <si>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</si>
  <si>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</si>
  <si>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</si>
  <si>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</si>
  <si>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</si>
  <si>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</si>
  <si>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</si>
  <si>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</si>
  <si>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</si>
  <si>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</si>
  <si>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</si>
  <si>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</si>
  <si>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</si>
  <si>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</si>
  <si>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</si>
  <si>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</si>
  <si>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</si>
  <si>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</si>
  <si>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</si>
  <si>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</si>
  <si>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</si>
  <si>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</si>
  <si>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</si>
  <si>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</si>
  <si>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</si>
  <si>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</si>
  <si>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</si>
  <si>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</si>
  <si>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</si>
  <si>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</si>
  <si>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</si>
  <si>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</si>
  <si>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</si>
  <si>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</si>
  <si>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</si>
  <si>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</si>
  <si>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</si>
  <si>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</si>
  <si>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</si>
  <si>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</si>
  <si>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</si>
  <si>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</si>
  <si>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</si>
  <si>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</si>
  <si>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</si>
  <si>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</si>
  <si>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</si>
  <si>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</si>
  <si>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</si>
  <si>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</si>
  <si>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</si>
  <si>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</si>
  <si>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</si>
  <si>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</si>
  <si>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</si>
  <si>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</si>
  <si>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</si>
  <si>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</si>
  <si>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</si>
  <si>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</si>
  <si>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</si>
  <si>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</si>
  <si>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</si>
  <si>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</si>
  <si>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</si>
  <si>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</si>
  <si>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</si>
  <si>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</si>
  <si>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</si>
  <si>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</si>
  <si>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</si>
  <si>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</si>
  <si>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</si>
  <si>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</si>
  <si>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</si>
  <si>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</si>
  <si>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</si>
  <si>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</si>
  <si>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</si>
  <si>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</si>
  <si>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</si>
  <si>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</si>
  <si>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</si>
  <si>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</si>
  <si>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</si>
  <si>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</si>
  <si>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</si>
  <si>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</si>
  <si>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</si>
  <si>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</si>
  <si>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</si>
  <si>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</si>
  <si>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</si>
  <si>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</si>
  <si>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</si>
  <si>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</si>
  <si>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</si>
  <si>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</si>
  <si>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</si>
  <si>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</si>
  <si>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</si>
  <si>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</si>
  <si>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</si>
  <si>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</si>
  <si>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</si>
  <si>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</si>
  <si>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</si>
  <si>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</si>
  <si>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</si>
  <si>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</si>
  <si>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</si>
  <si>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</si>
  <si>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</si>
  <si>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</si>
  <si>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</si>
  <si>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</si>
  <si>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</si>
  <si>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</si>
  <si>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</si>
  <si>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</si>
  <si>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</si>
  <si>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</si>
  <si>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</si>
  <si>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</si>
  <si>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</si>
  <si>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</si>
  <si>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</si>
  <si>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</si>
  <si>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</si>
  <si>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</si>
  <si>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</si>
  <si>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</si>
  <si>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</si>
  <si>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</si>
  <si>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</si>
  <si>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</si>
  <si>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</si>
  <si>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</si>
  <si>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</si>
  <si>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</si>
  <si>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</si>
  <si>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</si>
  <si>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</si>
  <si>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</si>
  <si>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</si>
  <si>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</si>
  <si>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</si>
  <si>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</si>
  <si>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</si>
  <si>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</si>
  <si>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</si>
  <si>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</si>
  <si>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</si>
  <si>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</si>
  <si>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</si>
  <si>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</si>
  <si>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</si>
  <si>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</si>
  <si>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</si>
  <si>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</si>
  <si>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</si>
  <si>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</si>
  <si>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</si>
  <si>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</si>
  <si>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</si>
  <si>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</si>
  <si>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</si>
  <si>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</si>
  <si>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</si>
  <si>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</si>
  <si>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</si>
  <si>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</si>
  <si>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</si>
  <si>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</si>
  <si>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</si>
  <si>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</si>
  <si>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</si>
  <si>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</si>
  <si>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</si>
  <si>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</si>
  <si>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</si>
  <si>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</si>
  <si>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</si>
  <si>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</si>
  <si>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</si>
  <si>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</si>
  <si>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</si>
  <si>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</si>
  <si>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</si>
  <si>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</si>
  <si>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</si>
  <si>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</si>
  <si>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</si>
  <si>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</si>
  <si>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</si>
  <si>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</si>
  <si>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</si>
  <si>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</si>
  <si>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</si>
  <si>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</si>
  <si>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</si>
  <si>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</si>
  <si>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</si>
  <si>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</si>
  <si>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</si>
  <si>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</si>
  <si>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</si>
  <si>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</si>
  <si>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</si>
  <si>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</si>
  <si>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</si>
  <si>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</si>
  <si>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</si>
  <si>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</si>
  <si>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</si>
  <si>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</si>
  <si>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</si>
  <si>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</si>
  <si>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</si>
  <si>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</si>
  <si>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</si>
  <si>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</si>
  <si>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</si>
  <si>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</si>
  <si>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</si>
  <si>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</si>
  <si>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</si>
  <si>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</si>
  <si>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</si>
  <si>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</si>
  <si>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</si>
  <si>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</si>
  <si>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</si>
  <si>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</si>
  <si>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</si>
  <si>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</si>
  <si>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</si>
  <si>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</si>
  <si>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</si>
  <si>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</si>
  <si>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</si>
  <si>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</si>
  <si>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</si>
  <si>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</si>
  <si>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</si>
  <si>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</si>
  <si>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</si>
  <si>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</si>
  <si>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</si>
  <si>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</si>
  <si>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</si>
  <si>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</si>
  <si>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</si>
  <si>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</si>
  <si>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</si>
  <si>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</si>
  <si>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</si>
  <si>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</si>
  <si>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</si>
  <si>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</si>
  <si>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</si>
  <si>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</si>
  <si>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</si>
  <si>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</si>
  <si>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</si>
  <si>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</si>
  <si>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</si>
  <si>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</si>
  <si>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</si>
  <si>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</si>
  <si>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</si>
  <si>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</si>
  <si>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</si>
  <si>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</si>
  <si>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</si>
  <si>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</si>
  <si>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</si>
  <si>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</si>
  <si>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</si>
  <si>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</si>
  <si>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</si>
  <si>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</si>
  <si>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</si>
  <si>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</si>
  <si>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</si>
  <si>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</si>
  <si>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</si>
  <si>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</si>
  <si>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</si>
  <si>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</si>
  <si>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</si>
  <si>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</si>
  <si>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</si>
  <si>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</si>
  <si>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</si>
  <si>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</si>
  <si>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</si>
  <si>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</si>
  <si>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</si>
  <si>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</si>
  <si>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</si>
  <si>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</si>
  <si>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</si>
  <si>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</si>
  <si>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</si>
  <si>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</si>
  <si>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</si>
  <si>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</si>
  <si>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</si>
  <si>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</si>
  <si>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</si>
  <si>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</si>
  <si>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</si>
  <si>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</si>
  <si>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</si>
  <si>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</si>
  <si>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</si>
  <si>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</si>
  <si>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</si>
  <si>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</si>
  <si>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</si>
  <si>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</si>
  <si>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</si>
  <si>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</si>
  <si>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</si>
  <si>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</si>
  <si>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</si>
  <si>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</si>
  <si>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</si>
  <si>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</si>
  <si>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</si>
  <si>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</si>
  <si>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</si>
  <si>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</si>
  <si>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</si>
  <si>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</si>
  <si>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</si>
  <si>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</si>
  <si>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</si>
  <si>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</si>
  <si>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</si>
  <si>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</si>
  <si>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</si>
  <si>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</si>
  <si>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</si>
  <si>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</si>
  <si>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</si>
  <si>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</si>
  <si>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</si>
  <si>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</si>
  <si>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</si>
  <si>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</si>
  <si>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</si>
  <si>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</si>
  <si>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</si>
  <si>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</si>
  <si>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</si>
  <si>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</si>
  <si>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</si>
  <si>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</si>
  <si>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</si>
  <si>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</si>
  <si>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</si>
  <si>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</si>
  <si>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</si>
  <si>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</si>
  <si>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</si>
  <si>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</si>
  <si>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</si>
  <si>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</si>
  <si>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</si>
  <si>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</si>
  <si>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</si>
  <si>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</si>
  <si>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</si>
  <si>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</si>
  <si>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</si>
  <si>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</si>
  <si>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</si>
  <si>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</si>
  <si>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</si>
  <si>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</si>
  <si>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</si>
  <si>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</si>
  <si>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</si>
  <si>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</si>
  <si>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</si>
  <si>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</si>
  <si>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</si>
  <si>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</si>
  <si>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</si>
  <si>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</si>
  <si>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</si>
  <si>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</si>
  <si>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</si>
  <si>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</si>
  <si>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</si>
  <si>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</si>
  <si>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</si>
  <si>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</si>
  <si>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</si>
  <si>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</si>
  <si>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</si>
  <si>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</si>
  <si>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</si>
  <si>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</si>
  <si>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</si>
  <si>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</si>
  <si>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</si>
  <si>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</si>
  <si>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</si>
  <si>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</si>
  <si>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</si>
  <si>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</si>
  <si>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</si>
  <si>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</si>
  <si>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</si>
  <si>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</si>
  <si>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</si>
  <si>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</si>
  <si>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</si>
  <si>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</si>
  <si>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</si>
  <si>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</si>
  <si>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</si>
  <si>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</si>
  <si>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</si>
  <si>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</si>
  <si>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</si>
  <si>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</si>
  <si>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</si>
  <si>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</si>
  <si>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</si>
  <si>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</si>
  <si>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</si>
  <si>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</si>
  <si>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</si>
  <si>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</si>
  <si>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</si>
  <si>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</si>
  <si>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</si>
  <si>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</si>
  <si>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</si>
  <si>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</si>
  <si>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</si>
  <si>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</si>
  <si>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</si>
  <si>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</si>
  <si>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</si>
  <si>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</si>
  <si>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</si>
  <si>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</si>
  <si>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</si>
  <si>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</si>
  <si>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</si>
  <si>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</si>
  <si>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</si>
  <si>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</si>
  <si>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</si>
  <si>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</si>
  <si>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</si>
  <si>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</si>
  <si>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</si>
  <si>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</si>
  <si>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</si>
  <si>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</si>
  <si>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</si>
  <si>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</si>
  <si>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</si>
  <si>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</si>
  <si>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</si>
  <si>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</si>
  <si>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</si>
  <si>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</si>
  <si>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</si>
  <si>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</si>
  <si>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</si>
  <si>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</si>
  <si>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</si>
  <si>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</si>
  <si>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</si>
  <si>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</si>
  <si>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</si>
  <si>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</si>
  <si>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</si>
  <si>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</si>
  <si>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</si>
  <si>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</si>
  <si>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</si>
  <si>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</si>
  <si>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</si>
  <si>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</si>
  <si>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</si>
  <si>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</si>
  <si>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</si>
  <si>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</si>
  <si>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</si>
  <si>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</si>
  <si>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</si>
  <si>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</si>
  <si>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</si>
  <si>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</si>
  <si>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</si>
  <si>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</si>
  <si>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</si>
  <si>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</si>
  <si>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</si>
  <si>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</si>
  <si>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</si>
  <si>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</si>
  <si>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</si>
  <si>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</si>
  <si>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</si>
  <si>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</si>
  <si>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</si>
  <si>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</si>
  <si>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</si>
  <si>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</si>
  <si>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</si>
  <si>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</si>
  <si>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</si>
  <si>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</si>
  <si>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</si>
  <si>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</si>
  <si>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</si>
  <si>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</si>
  <si>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</si>
  <si>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</si>
  <si>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</si>
  <si>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</si>
  <si>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</si>
  <si>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</si>
  <si>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</si>
  <si>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</si>
  <si>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</si>
  <si>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</si>
  <si>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</si>
  <si>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</si>
  <si>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</si>
  <si>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</si>
  <si>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</si>
  <si>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</si>
  <si>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</si>
  <si>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</si>
  <si>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</si>
  <si>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</si>
  <si>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</si>
  <si>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</si>
  <si>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</si>
  <si>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</si>
  <si>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</si>
  <si>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</si>
  <si>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</si>
  <si>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</si>
  <si>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</si>
  <si>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</si>
  <si>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</si>
  <si>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</si>
  <si>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</si>
  <si>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</si>
  <si>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</si>
  <si>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</si>
  <si>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</si>
  <si>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</si>
  <si>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</si>
  <si>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</si>
  <si>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</si>
  <si>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</si>
  <si>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</si>
  <si>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</si>
  <si>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</si>
  <si>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</si>
  <si>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</si>
  <si>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</si>
  <si>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</si>
  <si>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</si>
  <si>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</si>
  <si>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</si>
  <si>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</si>
  <si>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</si>
  <si>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</si>
  <si>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</si>
  <si>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</si>
  <si>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</si>
  <si>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</si>
  <si>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</si>
  <si>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</si>
  <si>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</si>
  <si>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</si>
  <si>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</si>
  <si>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</si>
  <si>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</si>
  <si>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</si>
  <si>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</si>
  <si>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</si>
  <si>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</si>
  <si>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</si>
  <si>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</si>
  <si>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</si>
  <si>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</si>
  <si>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</si>
  <si>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</si>
  <si>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</si>
  <si>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</si>
  <si>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</si>
  <si>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</si>
  <si>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</si>
  <si>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</si>
  <si>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</si>
  <si>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</si>
  <si>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</si>
  <si>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</si>
  <si>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</si>
  <si>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</si>
  <si>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</si>
  <si>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</si>
  <si>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</si>
  <si>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</si>
  <si>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</si>
  <si>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</si>
  <si>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</si>
  <si>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</si>
  <si>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</si>
  <si>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</si>
  <si>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</si>
  <si>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</si>
  <si>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</si>
  <si>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</si>
  <si>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</si>
  <si>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</si>
  <si>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</si>
  <si>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</si>
  <si>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</si>
  <si>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</si>
  <si>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</si>
  <si>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</si>
  <si>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</si>
  <si>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</si>
  <si>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</si>
  <si>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</si>
  <si>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</si>
  <si>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</si>
  <si>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</si>
  <si>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</si>
  <si>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</si>
  <si>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</si>
  <si>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</si>
  <si>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</si>
  <si>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</si>
  <si>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</si>
  <si>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</si>
  <si>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</si>
  <si>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</si>
  <si>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</si>
  <si>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</si>
  <si>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</si>
  <si>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</si>
  <si>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</si>
  <si>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</si>
  <si>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</si>
  <si>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</si>
  <si>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</si>
  <si>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</si>
  <si>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</si>
  <si>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</si>
  <si>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</si>
  <si>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</si>
  <si>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</si>
  <si>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</si>
  <si>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</si>
  <si>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</si>
  <si>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</si>
  <si>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</si>
  <si>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</si>
  <si>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</si>
  <si>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</si>
  <si>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</si>
  <si>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</si>
  <si>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</si>
  <si>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</si>
  <si>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</si>
  <si>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</si>
  <si>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</si>
  <si>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</si>
  <si>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</si>
  <si>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</si>
  <si>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</si>
  <si>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</si>
  <si>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</si>
  <si>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</si>
  <si>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</si>
  <si>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</si>
  <si>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</si>
  <si>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</si>
  <si>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</si>
  <si>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</si>
  <si>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</si>
  <si>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</si>
  <si>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</si>
  <si>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</si>
  <si>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</si>
  <si>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</si>
  <si>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</si>
  <si>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</si>
  <si>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</si>
  <si>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</si>
  <si>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</si>
  <si>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</si>
  <si>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</si>
  <si>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</si>
  <si>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</si>
  <si>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</si>
  <si>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</si>
  <si>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</si>
  <si>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</si>
  <si>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</si>
  <si>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</si>
  <si>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</si>
  <si>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</si>
  <si>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</si>
  <si>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</si>
  <si>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</si>
  <si>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</si>
  <si>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</si>
  <si>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</si>
  <si>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</si>
  <si>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</si>
  <si>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</si>
  <si>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</si>
  <si>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</si>
  <si>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</si>
  <si>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</si>
  <si>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</si>
  <si>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</si>
  <si>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</si>
  <si>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</si>
  <si>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</si>
  <si>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</si>
  <si>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</si>
  <si>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</si>
  <si>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</si>
  <si>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</si>
  <si>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</si>
  <si>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</si>
  <si>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</si>
  <si>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</si>
  <si>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</si>
  <si>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</si>
  <si>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</si>
  <si>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</si>
  <si>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</si>
  <si>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</si>
  <si>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</si>
  <si>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</si>
  <si>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</si>
  <si>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</si>
  <si>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</si>
  <si>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</si>
  <si>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</si>
  <si>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</si>
  <si>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</si>
  <si>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</si>
  <si>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</si>
  <si>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</si>
  <si>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</si>
  <si>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</si>
  <si>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</si>
  <si>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</si>
  <si>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</si>
  <si>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</si>
  <si>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</si>
  <si>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</si>
  <si>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</si>
  <si>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</si>
  <si>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</si>
  <si>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</si>
  <si>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</si>
  <si>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</si>
  <si>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</si>
  <si>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</si>
  <si>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</si>
  <si>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</si>
  <si>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</si>
  <si>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</si>
  <si>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</si>
  <si>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</si>
  <si>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</si>
  <si>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</si>
  <si>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</si>
  <si>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</si>
  <si>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</si>
  <si>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</si>
  <si>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</si>
  <si>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</si>
  <si>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</si>
  <si>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</si>
  <si>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</si>
  <si>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</si>
  <si>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</si>
  <si>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</si>
  <si>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</si>
  <si>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</si>
  <si>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</si>
  <si>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</si>
  <si>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</si>
  <si>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</si>
  <si>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</si>
  <si>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</si>
  <si>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</si>
  <si>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</si>
  <si>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</si>
  <si>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</si>
  <si>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</si>
  <si>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</si>
  <si>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</si>
  <si>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</si>
  <si>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</si>
  <si>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</si>
  <si>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</si>
  <si>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</si>
  <si>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</si>
  <si>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</si>
  <si>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</si>
  <si>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</si>
  <si>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</si>
  <si>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</si>
  <si>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</si>
  <si>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</si>
  <si>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</si>
  <si>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</si>
  <si>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</si>
  <si>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</si>
  <si>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</si>
  <si>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</si>
  <si>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</si>
  <si>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</si>
  <si>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</si>
  <si>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</si>
  <si>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</si>
  <si>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</si>
  <si>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</si>
  <si>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</si>
  <si>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</si>
  <si>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</si>
  <si>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</si>
  <si>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</si>
  <si>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</si>
  <si>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</si>
  <si>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</si>
  <si>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</si>
  <si>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</si>
  <si>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</si>
  <si>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</si>
  <si>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</si>
  <si>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</si>
  <si>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</si>
  <si>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</si>
  <si>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</si>
  <si>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</si>
  <si>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</si>
  <si>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</si>
  <si>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</si>
  <si>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</si>
  <si>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</si>
  <si>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</si>
  <si>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</si>
  <si>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</si>
  <si>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</si>
  <si>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</si>
  <si>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</si>
  <si>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</si>
  <si>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</si>
  <si>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</si>
  <si>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</si>
  <si>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</si>
  <si>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</si>
  <si>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</si>
  <si>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</si>
  <si>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</si>
  <si>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</si>
  <si>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</si>
  <si>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</si>
  <si>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</si>
  <si>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</si>
  <si>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</si>
  <si>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</si>
  <si>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</si>
  <si>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</si>
  <si>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</si>
  <si>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</si>
  <si>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</si>
  <si>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</si>
  <si>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</si>
  <si>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</si>
  <si>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</si>
  <si>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</si>
  <si>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</si>
  <si>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</si>
  <si>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</si>
  <si>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</si>
  <si>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</si>
  <si>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</si>
  <si>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</si>
  <si>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</si>
  <si>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</si>
  <si>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</si>
  <si>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</si>
  <si>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</si>
  <si>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</si>
  <si>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</si>
  <si>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</si>
  <si>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</si>
  <si>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</si>
  <si>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</si>
  <si>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</si>
  <si>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</si>
  <si>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</si>
  <si>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</si>
  <si>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</si>
  <si>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</si>
  <si>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</si>
  <si>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</si>
  <si>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</si>
  <si>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</si>
  <si>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</si>
  <si>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</si>
  <si>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</si>
  <si>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</si>
  <si>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</si>
  <si>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</si>
  <si>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</si>
  <si>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</si>
  <si>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</si>
  <si>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</si>
  <si>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</si>
  <si>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</si>
  <si>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</si>
  <si>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</si>
  <si>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</si>
  <si>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</si>
  <si>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</si>
  <si>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</si>
  <si>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</si>
  <si>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</si>
  <si>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</si>
  <si>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</si>
  <si>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</si>
  <si>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</si>
  <si>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</si>
  <si>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</si>
  <si>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</si>
  <si>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</si>
  <si>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</si>
  <si>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</si>
  <si>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</si>
  <si>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</si>
  <si>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</si>
  <si>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</si>
  <si>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</si>
  <si>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</si>
  <si>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</si>
  <si>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</si>
  <si>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</si>
  <si>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</si>
  <si>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</si>
  <si>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</si>
  <si>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</si>
  <si>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</si>
  <si>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</si>
  <si>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</si>
  <si>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</si>
  <si>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</si>
  <si>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</si>
  <si>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</si>
  <si>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</si>
  <si>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</si>
  <si>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</si>
  <si>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</si>
  <si>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</si>
  <si>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</si>
  <si>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</si>
  <si>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</si>
  <si>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</si>
  <si>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</si>
  <si>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</si>
  <si>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</si>
  <si>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</si>
  <si>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</si>
  <si>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</si>
  <si>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</si>
  <si>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</si>
  <si>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</si>
  <si>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</si>
  <si>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</si>
  <si>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</si>
  <si>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</si>
  <si>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</si>
  <si>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</si>
  <si>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</si>
  <si>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</si>
  <si>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</si>
  <si>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</si>
  <si>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</si>
  <si>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</si>
  <si>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</si>
  <si>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</si>
  <si>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</si>
  <si>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</si>
  <si>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</si>
  <si>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</si>
  <si>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</si>
  <si>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</si>
  <si>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</si>
  <si>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</si>
  <si>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</si>
  <si>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</si>
  <si>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</si>
  <si>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</si>
  <si>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</si>
  <si>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</si>
  <si>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</si>
  <si>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</si>
  <si>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</si>
  <si>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</si>
  <si>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</si>
  <si>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</si>
  <si>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</si>
  <si>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</si>
  <si>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</si>
  <si>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</si>
  <si>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</si>
  <si>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</si>
  <si>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</si>
  <si>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</si>
  <si>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</si>
  <si>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</si>
  <si>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</si>
  <si>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</si>
  <si>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</si>
  <si>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</si>
  <si>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</si>
  <si>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</si>
  <si>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</si>
  <si>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</si>
  <si>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</si>
  <si>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</si>
  <si>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</si>
  <si>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</si>
  <si>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</si>
  <si>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</si>
  <si>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</si>
  <si>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</si>
  <si>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</si>
  <si>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</si>
  <si>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</si>
  <si>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</si>
  <si>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</si>
  <si>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</si>
  <si>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</si>
  <si>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</si>
  <si>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</si>
  <si>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</si>
  <si>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</si>
  <si>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</si>
  <si>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</si>
  <si>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</si>
  <si>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</si>
  <si>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</si>
  <si>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</si>
  <si>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</si>
  <si>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</si>
  <si>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</si>
  <si>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</si>
  <si>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</si>
  <si>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</si>
  <si>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</si>
  <si>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</si>
  <si>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</si>
  <si>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</si>
  <si>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</si>
  <si>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</si>
  <si>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</si>
  <si>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</si>
  <si>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</si>
  <si>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</si>
  <si>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</si>
  <si>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</si>
  <si>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</si>
  <si>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</si>
  <si>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</si>
  <si>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</si>
  <si>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</si>
  <si>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</si>
  <si>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</si>
  <si>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</si>
  <si>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</si>
  <si>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</si>
  <si>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</si>
  <si>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</si>
  <si>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</si>
  <si>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</si>
  <si>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</si>
  <si>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</si>
  <si>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</si>
  <si>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</si>
  <si>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</si>
  <si>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</si>
  <si>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</si>
  <si>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</si>
  <si>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</si>
  <si>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</si>
  <si>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</si>
  <si>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</si>
  <si>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</si>
  <si>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</si>
  <si>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</si>
  <si>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</si>
  <si>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</si>
  <si>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</si>
  <si>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</si>
  <si>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</si>
  <si>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</si>
  <si>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</si>
  <si>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</si>
  <si>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</si>
  <si>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</si>
  <si>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</si>
  <si>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</si>
  <si>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</si>
  <si>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</si>
  <si>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</si>
  <si>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</si>
  <si>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</si>
  <si>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</si>
  <si>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</si>
  <si>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</si>
  <si>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</si>
  <si>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</si>
  <si>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</si>
  <si>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</si>
  <si>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</si>
  <si>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</si>
  <si>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</si>
  <si>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</si>
  <si>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</si>
  <si>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</si>
  <si>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</si>
  <si>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</si>
  <si>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</si>
  <si>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</si>
  <si>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</si>
  <si>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</si>
  <si>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</si>
  <si>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</si>
  <si>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</si>
  <si>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</si>
  <si>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</si>
  <si>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</si>
  <si>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</si>
  <si>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</si>
  <si>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</si>
  <si>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</si>
  <si>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</si>
  <si>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</si>
  <si>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</si>
  <si>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</si>
  <si>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</si>
  <si>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</si>
  <si>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</si>
  <si>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</si>
  <si>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</si>
  <si>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</si>
  <si>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</si>
  <si>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</si>
  <si>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</si>
  <si>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</si>
  <si>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</si>
  <si>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</si>
  <si>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</si>
  <si>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</si>
  <si>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</si>
  <si>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</si>
  <si>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</si>
  <si>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</si>
  <si>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</si>
  <si>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</si>
  <si>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</si>
  <si>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</si>
  <si>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</si>
  <si>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</si>
  <si>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</si>
  <si>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</si>
  <si>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</si>
  <si>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</si>
  <si>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</si>
  <si>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</si>
  <si>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</si>
  <si>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</si>
  <si>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</si>
  <si>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</si>
  <si>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</si>
  <si>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</si>
  <si>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</si>
  <si>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</si>
  <si>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</si>
  <si>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</si>
  <si>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</si>
  <si>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</si>
  <si>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</si>
  <si>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</si>
  <si>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</si>
  <si>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</si>
  <si>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</si>
  <si>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</si>
  <si>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</si>
  <si>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</si>
  <si>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</si>
  <si>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</si>
  <si>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</si>
  <si>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</si>
  <si>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</si>
  <si>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</si>
  <si>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</si>
  <si>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</si>
  <si>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</si>
  <si>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</si>
  <si>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</si>
  <si>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</si>
  <si>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</si>
  <si>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</si>
  <si>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</si>
  <si>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</si>
  <si>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</si>
  <si>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</si>
  <si>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</si>
  <si>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</si>
  <si>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</si>
  <si>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</si>
  <si>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</si>
  <si>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</si>
  <si>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</si>
  <si>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</si>
  <si>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</si>
  <si>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</si>
  <si>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</si>
  <si>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</si>
  <si>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</si>
  <si>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</si>
  <si>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</si>
  <si>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</si>
  <si>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</si>
  <si>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</si>
  <si>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</si>
  <si>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</si>
  <si>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</si>
  <si>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</si>
  <si>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</si>
  <si>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</si>
  <si>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</si>
  <si>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</si>
  <si>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</si>
  <si>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</si>
  <si>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</si>
  <si>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</si>
  <si>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</si>
  <si>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</si>
  <si>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</si>
  <si>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</si>
  <si>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</si>
  <si>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</si>
  <si>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</si>
  <si>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</si>
  <si>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</si>
  <si>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</si>
  <si>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</si>
  <si>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</si>
  <si>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</si>
  <si>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</si>
  <si>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</si>
  <si>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</si>
  <si>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</si>
  <si>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</si>
  <si>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</si>
  <si>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</si>
  <si>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</si>
  <si>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</si>
  <si>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</si>
  <si>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</si>
  <si>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</si>
  <si>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</si>
  <si>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</si>
  <si>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</si>
  <si>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</si>
  <si>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</si>
  <si>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</si>
  <si>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</si>
  <si>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</si>
  <si>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</si>
  <si>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</si>
  <si>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</si>
  <si>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</si>
  <si>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</si>
  <si>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</si>
  <si>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</si>
  <si>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</si>
  <si>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</si>
  <si>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</si>
  <si>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</si>
  <si>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</si>
  <si>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</si>
  <si>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</si>
  <si>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</si>
  <si>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</si>
  <si>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</si>
  <si>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</si>
  <si>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</si>
  <si>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</si>
  <si>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</si>
  <si>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</si>
  <si>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</si>
  <si>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</si>
  <si>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</si>
  <si>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</si>
  <si>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</si>
  <si>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</si>
  <si>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</si>
  <si>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</si>
  <si>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</si>
  <si>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</si>
  <si>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</si>
  <si>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</si>
  <si>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</si>
  <si>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</si>
  <si>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</si>
  <si>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</si>
  <si>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</si>
  <si>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</si>
  <si>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</si>
  <si>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</si>
  <si>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</si>
  <si>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</si>
  <si>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</si>
  <si>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</si>
  <si>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</si>
  <si>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</si>
  <si>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</si>
  <si>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</si>
  <si>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</si>
  <si>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</si>
  <si>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</si>
  <si>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</si>
  <si>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</si>
  <si>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</si>
  <si>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</si>
  <si>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</si>
  <si>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</si>
  <si>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</si>
  <si>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</si>
  <si>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</si>
  <si>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</si>
  <si>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</si>
  <si>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</si>
  <si>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</si>
  <si>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</si>
  <si>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</si>
  <si>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</si>
  <si>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</si>
  <si>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</si>
  <si>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</si>
  <si>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</si>
  <si>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</si>
  <si>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</si>
  <si>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</si>
  <si>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</si>
  <si>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</si>
  <si>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</si>
  <si>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</si>
  <si>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</si>
  <si>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</si>
  <si>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</si>
  <si>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</si>
  <si>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</si>
  <si>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</si>
  <si>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</si>
  <si>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</si>
  <si>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</si>
  <si>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</si>
  <si>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</si>
  <si>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</si>
  <si>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</si>
  <si>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</si>
  <si>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</si>
  <si>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</si>
  <si>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</si>
  <si>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</si>
  <si>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</si>
  <si>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</si>
  <si>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</si>
  <si>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</si>
  <si>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</si>
  <si>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</si>
  <si>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</si>
  <si>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</si>
  <si>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</si>
  <si>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</si>
  <si>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</si>
  <si>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</si>
  <si>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</si>
  <si>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</si>
  <si>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</si>
  <si>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</si>
  <si>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</si>
  <si>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</si>
  <si>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</si>
  <si>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</si>
  <si>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</si>
  <si>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</si>
  <si>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</si>
  <si>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</si>
  <si>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</si>
  <si>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</si>
  <si>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</si>
  <si>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</si>
  <si>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</si>
  <si>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</si>
  <si>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</si>
  <si>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</si>
  <si>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</si>
  <si>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</si>
  <si>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</si>
  <si>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</si>
  <si>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</si>
  <si>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</si>
  <si>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</si>
  <si>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</si>
  <si>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</si>
  <si>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</si>
  <si>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</si>
  <si>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</si>
  <si>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</si>
  <si>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</si>
  <si>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</si>
  <si>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</si>
  <si>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</si>
  <si>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</si>
  <si>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</si>
  <si>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</si>
  <si>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</si>
  <si>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</si>
  <si>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</si>
  <si>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</si>
  <si>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</si>
  <si>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</si>
  <si>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</si>
  <si>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</si>
  <si>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</si>
  <si>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</si>
  <si>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</si>
  <si>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</si>
  <si>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</si>
  <si>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</si>
  <si>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</si>
  <si>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</si>
  <si>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</si>
  <si>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</si>
  <si>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</si>
  <si>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</si>
  <si>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</si>
  <si>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</si>
  <si>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</si>
  <si>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</si>
  <si>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</si>
  <si>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</si>
  <si>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</si>
  <si>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</si>
  <si>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</si>
  <si>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</si>
  <si>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</si>
  <si>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</si>
  <si>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</si>
  <si>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</si>
  <si>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</si>
  <si>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</si>
  <si>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</si>
  <si>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</si>
  <si>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</si>
  <si>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</si>
  <si>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</si>
  <si>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</si>
  <si>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</si>
  <si>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</si>
  <si>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</si>
  <si>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</si>
  <si>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</si>
  <si>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</si>
  <si>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</si>
  <si>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</si>
  <si>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</si>
  <si>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</si>
  <si>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</si>
  <si>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</si>
  <si>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</si>
  <si>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</si>
  <si>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</si>
  <si>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</si>
  <si>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</si>
  <si>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</si>
  <si>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</si>
  <si>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</si>
  <si>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</si>
  <si>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</si>
  <si>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</si>
  <si>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</si>
  <si>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</si>
  <si>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</si>
  <si>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</si>
  <si>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</si>
  <si>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</si>
  <si>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</si>
  <si>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</si>
  <si>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</si>
  <si>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</si>
  <si>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</si>
  <si>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</si>
  <si>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</si>
  <si>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</si>
  <si>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</si>
  <si>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</si>
  <si>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</si>
  <si>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</si>
  <si>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</si>
  <si>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</si>
  <si>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</si>
  <si>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</si>
  <si>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</si>
  <si>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</si>
  <si>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</si>
  <si>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</si>
  <si>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</si>
  <si>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</si>
  <si>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</si>
  <si>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</si>
  <si>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</si>
  <si>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</si>
  <si>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</si>
  <si>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</si>
  <si>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</si>
  <si>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</si>
  <si>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</si>
  <si>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</si>
  <si>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</si>
  <si>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</si>
  <si>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</si>
  <si>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</si>
  <si>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</si>
  <si>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</si>
  <si>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</si>
  <si>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</si>
  <si>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</si>
  <si>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</si>
  <si>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</si>
  <si>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</si>
  <si>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</si>
  <si>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</si>
  <si>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</si>
  <si>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</si>
  <si>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</si>
  <si>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</si>
  <si>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</si>
  <si>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</si>
  <si>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</si>
  <si>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</si>
  <si>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</si>
  <si>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</si>
  <si>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</si>
  <si>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</si>
  <si>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</si>
  <si>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</si>
  <si>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</si>
  <si>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</si>
  <si>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</si>
  <si>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</si>
  <si>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</si>
  <si>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</si>
  <si>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</si>
  <si>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</si>
  <si>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</si>
  <si>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</si>
  <si>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</si>
  <si>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</si>
  <si>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</si>
  <si>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</si>
  <si>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</si>
  <si>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</si>
  <si>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</si>
  <si>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</si>
  <si>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</si>
  <si>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</si>
  <si>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</si>
  <si>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</si>
  <si>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</si>
  <si>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</si>
  <si>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</si>
  <si>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</si>
  <si>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</si>
  <si>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</si>
  <si>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</si>
  <si>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</si>
  <si>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</si>
  <si>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</si>
  <si>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</si>
  <si>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</si>
  <si>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</si>
  <si>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</si>
  <si>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</si>
  <si>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</si>
  <si>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</si>
  <si>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</si>
  <si>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</si>
  <si>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</si>
  <si>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</si>
  <si>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</si>
  <si>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</si>
  <si>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</si>
  <si>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</si>
  <si>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</si>
  <si>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</si>
  <si>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</si>
  <si>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</si>
  <si>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</si>
  <si>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</si>
  <si>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</si>
  <si>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</si>
  <si>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</si>
  <si>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</si>
  <si>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</si>
  <si>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</si>
  <si>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</si>
  <si>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</si>
  <si>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</si>
  <si>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</si>
  <si>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</si>
  <si>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</si>
  <si>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</si>
  <si>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</si>
  <si>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</si>
  <si>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</si>
  <si>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</si>
  <si>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</si>
  <si>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</si>
  <si>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</si>
  <si>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</si>
  <si>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</si>
  <si>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</si>
  <si>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</si>
  <si>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</si>
  <si>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</si>
  <si>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</si>
  <si>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</si>
  <si>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</si>
  <si>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</si>
  <si>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</si>
  <si>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</si>
  <si>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</si>
  <si>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</si>
  <si>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</si>
  <si>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</si>
  <si>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</si>
  <si>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</si>
  <si>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</si>
  <si>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</si>
  <si>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</si>
  <si>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</si>
  <si>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</si>
  <si>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</si>
  <si>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</si>
  <si>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</si>
  <si>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</si>
  <si>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</si>
  <si>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</si>
  <si>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</si>
  <si>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</si>
  <si>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</si>
  <si>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</si>
  <si>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</si>
  <si>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</si>
  <si>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</si>
  <si>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</si>
  <si>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</si>
  <si>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</si>
  <si>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</si>
  <si>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</si>
  <si>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</si>
  <si>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</si>
  <si>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</si>
  <si>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</si>
  <si>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</si>
  <si>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</si>
  <si>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</si>
  <si>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</si>
  <si>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</si>
  <si>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</si>
  <si>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</si>
  <si>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</si>
  <si>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</si>
  <si>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</si>
  <si>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</si>
  <si>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</si>
  <si>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</si>
  <si>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</si>
  <si>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</si>
  <si>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</si>
  <si>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</si>
  <si>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</si>
  <si>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</si>
  <si>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</si>
  <si>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</si>
  <si>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</si>
  <si>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</si>
  <si>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</si>
  <si>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</si>
  <si>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</si>
  <si>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</si>
  <si>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</si>
  <si>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</si>
  <si>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</si>
  <si>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</si>
  <si>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</si>
  <si>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</si>
  <si>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</si>
  <si>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</si>
  <si>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</si>
  <si>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</si>
  <si>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</si>
  <si>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</si>
  <si>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</si>
  <si>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</si>
  <si>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</si>
  <si>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</si>
  <si>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</si>
  <si>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</si>
  <si>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</si>
  <si>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</si>
  <si>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</si>
  <si>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</si>
  <si>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</si>
  <si>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</si>
  <si>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</si>
  <si>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</si>
  <si>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</si>
  <si>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</si>
  <si>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</si>
  <si>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</si>
  <si>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</si>
  <si>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</si>
  <si>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</si>
  <si>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</si>
  <si>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</si>
  <si>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</si>
  <si>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</si>
  <si>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</si>
  <si>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</si>
  <si>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</si>
  <si>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</si>
  <si>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</si>
  <si>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</si>
  <si>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</si>
  <si>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</si>
  <si>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</si>
  <si>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</si>
  <si>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</si>
  <si>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</si>
  <si>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</si>
  <si>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</si>
  <si>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</si>
  <si>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</si>
  <si>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</si>
  <si>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</si>
  <si>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</si>
  <si>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</si>
  <si>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</si>
  <si>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</si>
  <si>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</si>
  <si>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</si>
  <si>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</si>
  <si>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</si>
  <si>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</si>
  <si>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</si>
  <si>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</si>
  <si>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</si>
  <si>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</si>
  <si>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</si>
  <si>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</si>
  <si>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</si>
  <si>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</si>
  <si>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</si>
  <si>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</si>
  <si>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</si>
  <si>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</si>
  <si>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</si>
  <si>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</si>
  <si>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</si>
  <si>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</si>
  <si>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</si>
  <si>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</si>
  <si>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</si>
  <si>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</si>
  <si>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</si>
  <si>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</si>
  <si>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</si>
  <si>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</si>
  <si>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</si>
  <si>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</si>
  <si>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</si>
  <si>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</si>
  <si>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</si>
  <si>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</si>
  <si>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</si>
  <si>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</si>
  <si>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</si>
  <si>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</si>
  <si>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</si>
  <si>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</si>
  <si>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</si>
  <si>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</si>
  <si>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</si>
  <si>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</si>
  <si>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</si>
  <si>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</si>
  <si>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</si>
  <si>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</si>
  <si>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</si>
  <si>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</si>
  <si>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</si>
  <si>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</si>
  <si>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</si>
  <si>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</si>
  <si>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</si>
  <si>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</si>
  <si>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</si>
  <si>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</si>
  <si>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</si>
  <si>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</si>
  <si>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</si>
  <si>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</si>
  <si>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</si>
  <si>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</si>
  <si>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</si>
  <si>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</si>
  <si>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</si>
  <si>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</si>
  <si>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</si>
  <si>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</si>
  <si>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</si>
  <si>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</si>
  <si>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</si>
  <si>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</si>
  <si>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</si>
  <si>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</si>
  <si>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</si>
  <si>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</si>
  <si>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</si>
  <si>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</si>
  <si>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</si>
  <si>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</si>
  <si>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</si>
  <si>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</si>
  <si>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</si>
  <si>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</si>
  <si>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</si>
  <si>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</si>
  <si>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</si>
  <si>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</si>
  <si>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</si>
  <si>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</si>
  <si>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</si>
  <si>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</si>
  <si>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</si>
  <si>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</si>
  <si>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</si>
  <si>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</si>
  <si>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</si>
  <si>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</si>
  <si>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</si>
  <si>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</si>
  <si>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</si>
  <si>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</si>
  <si>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</si>
  <si>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</si>
  <si>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</si>
  <si>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</si>
  <si>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</si>
  <si>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</si>
  <si>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</si>
  <si>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</si>
  <si>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</si>
  <si>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</si>
  <si>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</si>
  <si>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</si>
  <si>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</si>
  <si>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</si>
  <si>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</si>
  <si>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</si>
  <si>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</si>
  <si>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</si>
  <si>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</si>
  <si>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</si>
  <si>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</si>
  <si>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</si>
  <si>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</si>
  <si>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</si>
  <si>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</si>
  <si>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</si>
  <si>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</si>
  <si>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</si>
  <si>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</si>
  <si>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</si>
  <si>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</si>
  <si>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</si>
  <si>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</si>
  <si>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</si>
  <si>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</si>
  <si>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</si>
  <si>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</si>
  <si>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</si>
  <si>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</si>
  <si>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</si>
  <si>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</si>
  <si>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</si>
  <si>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</si>
  <si>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</si>
  <si>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</si>
  <si>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</si>
  <si>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</si>
  <si>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</si>
  <si>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</si>
  <si>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</si>
  <si>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</si>
  <si>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</si>
  <si>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</si>
  <si>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</si>
  <si>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</si>
  <si>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</si>
  <si>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</si>
  <si>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</si>
  <si>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</si>
  <si>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</si>
  <si>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</si>
  <si>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</si>
  <si>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</si>
  <si>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</si>
  <si>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</si>
  <si>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</si>
  <si>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</si>
  <si>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</si>
  <si>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</si>
  <si>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</si>
  <si>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</si>
  <si>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</si>
  <si>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</si>
  <si>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</si>
  <si>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</si>
  <si>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</si>
  <si>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</si>
  <si>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</si>
  <si>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</si>
  <si>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</si>
  <si>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</si>
  <si>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</si>
  <si>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</si>
  <si>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</si>
  <si>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</si>
  <si>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</si>
  <si>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</si>
  <si>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</si>
  <si>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</si>
  <si>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</si>
  <si>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</si>
  <si>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</si>
  <si>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</si>
  <si>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</si>
  <si>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</si>
  <si>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</si>
  <si>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</si>
  <si>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</si>
  <si>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</si>
  <si>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</si>
  <si>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</si>
  <si>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</si>
  <si>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</si>
  <si>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</si>
  <si>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</si>
  <si>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</si>
  <si>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</si>
  <si>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</si>
  <si>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</si>
  <si>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</si>
  <si>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</si>
  <si>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</si>
  <si>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</si>
  <si>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</si>
  <si>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</si>
  <si>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</si>
  <si>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</si>
  <si>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</si>
  <si>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</si>
  <si>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</si>
  <si>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</si>
  <si>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</si>
  <si>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</si>
  <si>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</si>
  <si>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</si>
  <si>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</si>
  <si>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</si>
  <si>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</si>
  <si>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</si>
  <si>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</si>
  <si>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</si>
  <si>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</si>
  <si>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</si>
  <si>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</si>
  <si>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</si>
  <si>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</si>
  <si>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</si>
  <si>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</si>
  <si>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</si>
  <si>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</si>
  <si>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</si>
  <si>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</si>
  <si>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</si>
  <si>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</si>
  <si>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</si>
  <si>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</si>
  <si>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</si>
  <si>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</si>
  <si>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</si>
  <si>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</si>
  <si>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</si>
  <si>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</si>
  <si>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</si>
  <si>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</si>
  <si>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</si>
  <si>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</si>
  <si>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</si>
  <si>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</si>
  <si>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</si>
  <si>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</si>
  <si>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</si>
  <si>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</si>
  <si>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</si>
  <si>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</si>
  <si>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</si>
  <si>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</si>
  <si>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</si>
  <si>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</si>
  <si>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</si>
  <si>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</si>
  <si>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</si>
  <si>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</si>
  <si>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</si>
  <si>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</si>
  <si>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</si>
  <si>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</si>
  <si>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</si>
  <si>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</si>
  <si>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</si>
  <si>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</si>
  <si>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</si>
  <si>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</si>
  <si>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</si>
  <si>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</si>
  <si>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</si>
  <si>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</si>
  <si>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</si>
  <si>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</si>
  <si>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</si>
  <si>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</si>
  <si>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</si>
  <si>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</si>
  <si>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</si>
  <si>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</si>
  <si>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</si>
  <si>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</si>
  <si>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</si>
  <si>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</si>
  <si>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</si>
  <si>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</si>
  <si>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</si>
  <si>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</si>
  <si>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</si>
  <si>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</si>
  <si>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</si>
  <si>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</si>
  <si>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</si>
  <si>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</si>
  <si>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</si>
  <si>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</si>
  <si>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</si>
  <si>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</si>
  <si>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</si>
  <si>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</si>
  <si>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</si>
  <si>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</si>
  <si>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</si>
  <si>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</si>
  <si>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</si>
  <si>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</si>
  <si>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</si>
  <si>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</si>
  <si>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</si>
  <si>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</si>
  <si>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</si>
  <si>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</si>
  <si>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</si>
  <si>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</si>
  <si>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</si>
  <si>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</si>
  <si>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</si>
  <si>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</si>
  <si>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</si>
  <si>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</si>
  <si>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</si>
  <si>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</si>
  <si>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</si>
  <si>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</si>
  <si>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</si>
  <si>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</si>
  <si>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</si>
  <si>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</si>
  <si>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</si>
  <si>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</si>
  <si>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</si>
  <si>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</si>
  <si>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</si>
  <si>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</si>
  <si>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</si>
  <si>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</si>
  <si>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</si>
  <si>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</si>
  <si>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</si>
  <si>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</si>
  <si>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</si>
  <si>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</si>
  <si>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</si>
  <si>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</si>
  <si>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</si>
  <si>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</si>
  <si>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</si>
  <si>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</si>
  <si>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</si>
  <si>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</si>
  <si>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</si>
  <si>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</si>
  <si>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</si>
  <si>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</si>
  <si>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</si>
  <si>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</si>
  <si>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</si>
  <si>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</si>
  <si>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</si>
  <si>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</si>
  <si>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</si>
  <si>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</si>
  <si>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</si>
  <si>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</si>
  <si>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</si>
  <si>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</si>
  <si>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</si>
  <si>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</si>
  <si>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</si>
  <si>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</si>
  <si>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</si>
  <si>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</si>
  <si>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</si>
  <si>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</si>
  <si>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</si>
  <si>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</si>
  <si>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</si>
  <si>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</si>
  <si>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</si>
  <si>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</si>
  <si>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</si>
  <si>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</si>
  <si>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</si>
  <si>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</si>
  <si>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</si>
  <si>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</si>
  <si>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</si>
  <si>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</si>
  <si>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</si>
  <si>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</si>
  <si>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</si>
  <si>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</si>
  <si>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</si>
  <si>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</si>
  <si>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</si>
  <si>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</si>
  <si>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</si>
  <si>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</si>
  <si>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</si>
  <si>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</si>
  <si>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</si>
  <si>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</si>
  <si>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</si>
  <si>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</si>
  <si>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</si>
  <si>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</si>
  <si>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</si>
  <si>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</si>
  <si>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</si>
  <si>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</si>
  <si>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</si>
  <si>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</si>
  <si>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</si>
  <si>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</si>
  <si>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</si>
  <si>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</si>
  <si>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</si>
  <si>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</si>
  <si>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</si>
  <si>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</si>
  <si>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</si>
  <si>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</si>
  <si>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</si>
  <si>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</si>
  <si>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</si>
  <si>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</si>
  <si>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</si>
  <si>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</si>
  <si>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</si>
  <si>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</si>
  <si>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</si>
  <si>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</si>
  <si>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</si>
  <si>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</si>
  <si>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</si>
  <si>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</si>
  <si>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</si>
  <si>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</si>
  <si>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</si>
  <si>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</si>
  <si>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</si>
  <si>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</si>
  <si>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</si>
  <si>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</si>
  <si>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</si>
  <si>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</si>
  <si>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</si>
  <si>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</si>
  <si>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</si>
  <si>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</si>
  <si>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</si>
  <si>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</si>
  <si>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</si>
  <si>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</si>
  <si>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</si>
  <si>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</si>
  <si>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</si>
  <si>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</si>
  <si>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</si>
  <si>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</si>
  <si>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</si>
  <si>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</si>
  <si>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</si>
  <si>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</si>
  <si>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</si>
  <si>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</si>
  <si>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</si>
  <si>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</si>
  <si>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</si>
  <si>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</si>
  <si>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</si>
  <si>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</si>
  <si>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</si>
  <si>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</si>
  <si>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</si>
  <si>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</si>
  <si>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</si>
  <si>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</si>
  <si>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</si>
  <si>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</si>
  <si>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</si>
  <si>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</si>
  <si>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</si>
  <si>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</si>
  <si>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</si>
  <si>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</si>
  <si>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</si>
  <si>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</si>
  <si>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</si>
  <si>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</si>
  <si>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</si>
  <si>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</si>
  <si>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</si>
  <si>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</si>
  <si>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</si>
  <si>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</si>
  <si>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</si>
  <si>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</si>
  <si>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</si>
  <si>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</si>
  <si>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</si>
  <si>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</si>
  <si>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</si>
  <si>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</si>
  <si>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</si>
  <si>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</si>
  <si>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</si>
  <si>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</si>
  <si>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</si>
  <si>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</si>
  <si>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</si>
  <si>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</si>
  <si>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</si>
  <si>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</si>
  <si>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</si>
  <si>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</si>
  <si>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</si>
  <si>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</si>
  <si>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</si>
  <si>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</si>
  <si>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</si>
  <si>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</si>
  <si>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</si>
  <si>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</si>
  <si>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</si>
  <si>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</si>
  <si>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</si>
  <si>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</si>
  <si>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</si>
  <si>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</si>
  <si>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</si>
  <si>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</si>
  <si>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</si>
  <si>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</si>
  <si>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</si>
  <si>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</si>
  <si>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</si>
  <si>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</si>
  <si>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</si>
  <si>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</si>
  <si>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</si>
  <si>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</si>
  <si>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</si>
  <si>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</si>
  <si>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</si>
  <si>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</si>
  <si>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</si>
  <si>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</si>
  <si>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</si>
  <si>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</si>
  <si>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</si>
  <si>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</si>
  <si>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</si>
  <si>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</si>
  <si>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</si>
  <si>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</si>
  <si>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</si>
  <si>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</si>
  <si>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</si>
  <si>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</si>
  <si>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</si>
  <si>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</si>
  <si>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</si>
  <si>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</si>
  <si>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</si>
  <si>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</si>
  <si>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</si>
  <si>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</si>
  <si>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</si>
  <si>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</si>
  <si>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</si>
  <si>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</si>
  <si>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</si>
  <si>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</si>
  <si>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</si>
  <si>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</si>
  <si>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</si>
  <si>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</si>
  <si>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</si>
  <si>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</si>
  <si>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</si>
  <si>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</si>
  <si>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</si>
  <si>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</si>
  <si>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</si>
  <si>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</si>
  <si>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</si>
  <si>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</si>
  <si>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</si>
  <si>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</si>
  <si>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</si>
  <si>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</si>
  <si>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</si>
  <si>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</si>
  <si>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</si>
  <si>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</si>
  <si>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</si>
  <si>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</si>
  <si>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</si>
  <si>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</si>
  <si>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</si>
  <si>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</si>
  <si>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</si>
  <si>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</si>
  <si>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</si>
  <si>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</si>
  <si>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</si>
  <si>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</si>
  <si>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</si>
  <si>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</si>
  <si>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</si>
  <si>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</si>
  <si>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</si>
  <si>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</si>
  <si>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</si>
  <si>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</si>
  <si>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</si>
  <si>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</si>
  <si>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</si>
  <si>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</si>
  <si>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</si>
  <si>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</si>
  <si>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</si>
  <si>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</si>
  <si>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</si>
  <si>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</si>
  <si>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</si>
  <si>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</si>
  <si>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</si>
  <si>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</si>
  <si>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</si>
  <si>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</si>
  <si>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</si>
  <si>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</si>
  <si>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</si>
  <si>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</si>
  <si>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</si>
  <si>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</si>
  <si>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</si>
  <si>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</si>
  <si>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</si>
  <si>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</si>
  <si>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</si>
  <si>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</si>
  <si>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</si>
  <si>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</si>
  <si>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</si>
  <si>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</si>
  <si>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</si>
  <si>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</si>
  <si>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</si>
  <si>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</si>
  <si>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</si>
  <si>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</si>
  <si>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</si>
  <si>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</si>
  <si>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</si>
  <si>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</si>
  <si>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</si>
  <si>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</si>
  <si>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</si>
  <si>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</si>
  <si>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</si>
  <si>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</si>
  <si>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</si>
  <si>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</si>
  <si>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</si>
  <si>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</si>
  <si>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</si>
  <si>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</si>
  <si>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</si>
  <si>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</si>
  <si>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</si>
  <si>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</si>
  <si>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</si>
  <si>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</si>
  <si>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</si>
  <si>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</si>
  <si>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</si>
  <si>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</si>
  <si>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</si>
  <si>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</si>
  <si>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</si>
  <si>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</si>
  <si>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</si>
  <si>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</si>
  <si>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</si>
  <si>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</si>
  <si>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</si>
  <si>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</si>
  <si>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</si>
  <si>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</si>
  <si>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</si>
  <si>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</si>
  <si>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</si>
  <si>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</si>
  <si>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</si>
  <si>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</si>
  <si>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</si>
  <si>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</si>
  <si>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</si>
  <si>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</si>
  <si>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</si>
  <si>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</si>
  <si>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</si>
  <si>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</si>
  <si>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</si>
  <si>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</si>
  <si>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</si>
  <si>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</si>
  <si>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</si>
  <si>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</si>
  <si>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</si>
  <si>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</si>
  <si>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</si>
  <si>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</si>
  <si>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</si>
  <si>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</si>
  <si>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</si>
  <si>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</si>
  <si>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</si>
  <si>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</si>
  <si>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</si>
  <si>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</si>
  <si>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</si>
  <si>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</si>
  <si>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</si>
  <si>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</si>
  <si>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</si>
  <si>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</si>
  <si>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</si>
  <si>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</si>
  <si>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</si>
  <si>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</si>
  <si>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</si>
  <si>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</si>
  <si>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</si>
  <si>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</si>
  <si>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</si>
  <si>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</si>
  <si>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</si>
  <si>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</si>
  <si>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</si>
  <si>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</si>
  <si>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</si>
  <si>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</si>
  <si>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</si>
  <si>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</si>
  <si>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</si>
  <si>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</si>
  <si>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</si>
  <si>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</si>
  <si>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</si>
  <si>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</si>
  <si>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</si>
  <si>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</si>
  <si>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</si>
  <si>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</si>
  <si>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</si>
  <si>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</si>
  <si>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</si>
  <si>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</si>
  <si>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</si>
  <si>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</si>
  <si>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</si>
  <si>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</si>
  <si>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</si>
  <si>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</si>
  <si>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</si>
  <si>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</si>
  <si>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</si>
  <si>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</si>
  <si>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</si>
  <si>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</si>
  <si>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</si>
  <si>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</si>
  <si>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</si>
  <si>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</si>
  <si>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</si>
  <si>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</si>
  <si>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</si>
  <si>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</si>
  <si>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</si>
  <si>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</si>
  <si>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</si>
  <si>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</si>
  <si>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</si>
  <si>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</si>
  <si>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</si>
  <si>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</si>
  <si>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</si>
  <si>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</si>
  <si>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</si>
  <si>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</si>
  <si>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</si>
  <si>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</si>
  <si>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</si>
  <si>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</si>
  <si>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</si>
  <si>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</si>
  <si>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</si>
  <si>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</si>
  <si>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</si>
  <si>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</si>
  <si>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</si>
  <si>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</si>
  <si>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</si>
  <si>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</si>
  <si>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</si>
  <si>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</si>
  <si>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</si>
  <si>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</si>
  <si>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</si>
  <si>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</si>
  <si>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</si>
  <si>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</si>
  <si>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</si>
  <si>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</si>
  <si>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</si>
  <si>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</si>
  <si>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</si>
  <si>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</si>
  <si>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</si>
  <si>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</si>
  <si>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</si>
  <si>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</si>
  <si>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</si>
  <si>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</si>
  <si>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</si>
  <si>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</si>
  <si>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</si>
  <si>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</si>
  <si>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</si>
  <si>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</si>
  <si>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</si>
  <si>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</si>
  <si>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</si>
  <si>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</si>
  <si>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</si>
  <si>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</si>
  <si>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</si>
  <si>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</si>
  <si>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</si>
  <si>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</si>
  <si>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</si>
  <si>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</si>
  <si>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</si>
  <si>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</si>
  <si>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</si>
  <si>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</si>
  <si>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</si>
  <si>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</si>
  <si>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</si>
  <si>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</si>
  <si>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</si>
  <si>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</si>
  <si>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</si>
  <si>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</si>
  <si>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</si>
  <si>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</si>
  <si>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</si>
  <si>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</si>
  <si>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</si>
  <si>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</si>
  <si>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</si>
  <si>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</si>
  <si>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</si>
  <si>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</si>
  <si>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</si>
  <si>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</si>
  <si>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</si>
  <si>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</si>
  <si>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</si>
  <si>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</si>
  <si>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</si>
  <si>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</si>
  <si>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</si>
  <si>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</si>
  <si>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</si>
  <si>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</si>
  <si>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</si>
  <si>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</si>
  <si>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</si>
  <si>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</si>
  <si>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</si>
  <si>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</si>
  <si>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</si>
  <si>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</si>
  <si>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</si>
  <si>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</si>
  <si>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</si>
  <si>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</si>
  <si>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</si>
  <si>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</si>
  <si>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</si>
  <si>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</si>
  <si>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</si>
  <si>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</si>
  <si>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</si>
  <si>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</si>
  <si>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</si>
  <si>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</si>
  <si>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</si>
  <si>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</si>
  <si>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</si>
  <si>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</si>
  <si>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</si>
  <si>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</si>
  <si>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</si>
  <si>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</si>
  <si>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</si>
  <si>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</si>
  <si>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</si>
  <si>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</si>
  <si>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</si>
  <si>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</si>
  <si>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</si>
  <si>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</si>
  <si>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</si>
  <si>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</si>
  <si>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</si>
  <si>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</si>
  <si>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</si>
  <si>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</si>
  <si>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</si>
  <si>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</si>
  <si>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</si>
  <si>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</si>
  <si>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</si>
  <si>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</si>
  <si>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</si>
  <si>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</si>
  <si>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</si>
  <si>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</si>
  <si>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</si>
  <si>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</si>
  <si>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</si>
  <si>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</si>
  <si>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</si>
  <si>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</si>
  <si>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</si>
  <si>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</si>
  <si>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</si>
  <si>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</si>
  <si>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</si>
  <si>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</si>
  <si>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</si>
  <si>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</si>
  <si>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</si>
  <si>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</si>
  <si>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</si>
  <si>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</si>
  <si>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</si>
  <si>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</si>
  <si>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</si>
  <si>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</si>
  <si>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</si>
  <si>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</si>
  <si>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</si>
  <si>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</si>
  <si>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</si>
  <si>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</si>
  <si>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</si>
  <si>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</si>
  <si>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</si>
  <si>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</si>
  <si>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</si>
  <si>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</si>
  <si>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</si>
  <si>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</si>
  <si>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</si>
  <si>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</si>
  <si>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</si>
  <si>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</si>
  <si>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</si>
  <si>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</si>
  <si>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</si>
  <si>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</si>
  <si>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</si>
  <si>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</si>
  <si>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</si>
  <si>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</si>
  <si>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</si>
  <si>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</si>
  <si>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</si>
  <si>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</si>
  <si>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</si>
  <si>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</si>
  <si>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</si>
  <si>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</si>
  <si>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</si>
  <si>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</si>
  <si>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</si>
  <si>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</si>
  <si>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</si>
  <si>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</si>
  <si>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</si>
  <si>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</si>
  <si>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</si>
  <si>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</si>
  <si>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</si>
  <si>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</si>
  <si>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</si>
  <si>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</si>
  <si>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</si>
  <si>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</si>
  <si>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</si>
  <si>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</si>
  <si>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</si>
  <si>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</si>
  <si>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</si>
  <si>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</si>
  <si>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</si>
  <si>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</si>
  <si>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</si>
  <si>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</si>
  <si>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</si>
  <si>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</si>
  <si>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</si>
  <si>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</si>
  <si>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</si>
  <si>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</si>
  <si>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</si>
  <si>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</si>
  <si>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</si>
  <si>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</si>
  <si>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</si>
  <si>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</si>
  <si>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</si>
  <si>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</si>
  <si>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</si>
  <si>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</si>
  <si>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</si>
  <si>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</si>
  <si>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</si>
  <si>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</si>
  <si>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</si>
  <si>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</si>
  <si>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</si>
  <si>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</si>
  <si>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</si>
  <si>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</si>
  <si>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</si>
  <si>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</si>
  <si>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</si>
  <si>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</si>
  <si>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</si>
  <si>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</si>
  <si>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</si>
  <si>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</si>
  <si>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</si>
  <si>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</si>
  <si>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</si>
  <si>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</si>
  <si>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</si>
  <si>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</si>
  <si>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</si>
  <si>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</si>
  <si>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</si>
  <si>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</si>
  <si>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</si>
  <si>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</si>
  <si>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</si>
  <si>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</si>
  <si>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</si>
  <si>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</si>
  <si>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</si>
  <si>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</si>
  <si>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</si>
  <si>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</si>
  <si>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</si>
  <si>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</si>
  <si>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</si>
  <si>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</si>
  <si>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</si>
  <si>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</si>
  <si>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</si>
  <si>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</si>
  <si>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</si>
  <si>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</si>
  <si>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</si>
  <si>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</si>
  <si>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</si>
  <si>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</si>
  <si>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</si>
  <si>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</si>
  <si>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</si>
  <si>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</si>
  <si>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</si>
  <si>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</si>
  <si>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</si>
  <si>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</si>
  <si>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</si>
  <si>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</si>
  <si>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</si>
  <si>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</si>
  <si>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</si>
  <si>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</si>
  <si>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</si>
  <si>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</si>
  <si>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</si>
  <si>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</si>
  <si>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</si>
  <si>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</si>
  <si>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</si>
  <si>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</si>
  <si>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</si>
  <si>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</si>
  <si>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</si>
  <si>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</si>
  <si>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</si>
  <si>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</si>
  <si>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</si>
  <si>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</si>
  <si>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</si>
  <si>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</si>
  <si>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</si>
  <si>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</si>
  <si>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</si>
  <si>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</si>
  <si>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</si>
  <si>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</si>
  <si>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</si>
  <si>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</si>
  <si>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</si>
  <si>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</si>
  <si>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</si>
  <si>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</si>
  <si>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</si>
  <si>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</si>
  <si>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</si>
  <si>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</si>
  <si>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</si>
  <si>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</si>
  <si>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</si>
  <si>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</si>
  <si>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</si>
  <si>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</si>
  <si>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</si>
  <si>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</si>
  <si>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</si>
  <si>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</si>
  <si>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</si>
  <si>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</si>
  <si>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</si>
  <si>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</si>
  <si>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</si>
  <si>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</si>
  <si>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</si>
  <si>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</si>
  <si>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</si>
  <si>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</si>
  <si>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</si>
  <si>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</si>
  <si>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</si>
  <si>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</si>
  <si>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</si>
  <si>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</si>
  <si>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</si>
  <si>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</si>
  <si>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</si>
  <si>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</si>
  <si>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</si>
  <si>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</si>
  <si>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</si>
  <si>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</si>
  <si>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</si>
  <si>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</si>
  <si>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</si>
  <si>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</si>
  <si>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</si>
  <si>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</si>
  <si>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</si>
  <si>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</si>
  <si>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</si>
  <si>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</si>
  <si>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</si>
  <si>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</si>
  <si>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</si>
  <si>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</si>
  <si>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</si>
  <si>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</si>
  <si>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</si>
  <si>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</si>
  <si>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</si>
  <si>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</si>
  <si>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</si>
  <si>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</si>
  <si>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</si>
  <si>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</si>
  <si>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</si>
  <si>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</si>
  <si>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</si>
  <si>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</si>
  <si>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</si>
  <si>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</si>
  <si>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</si>
  <si>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</si>
  <si>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</si>
  <si>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</si>
  <si>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</si>
  <si>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</si>
  <si>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</si>
  <si>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</si>
  <si>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</si>
  <si>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</si>
  <si>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</si>
  <si>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</si>
  <si>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</si>
  <si>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</si>
  <si>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</si>
  <si>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</si>
  <si>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</si>
  <si>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</si>
  <si>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</si>
  <si>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</si>
  <si>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</si>
  <si>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</si>
  <si>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</si>
  <si>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</si>
  <si>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</si>
  <si>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</si>
  <si>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</si>
  <si>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</si>
  <si>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</si>
  <si>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</si>
  <si>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</si>
  <si>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</si>
  <si>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</si>
  <si>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</si>
  <si>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</si>
  <si>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</si>
  <si>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</si>
  <si>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</si>
  <si>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</si>
  <si>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</si>
  <si>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</si>
  <si>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</si>
  <si>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</si>
  <si>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</si>
  <si>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</si>
  <si>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</si>
  <si>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</si>
  <si>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</si>
  <si>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</si>
  <si>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</si>
  <si>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</si>
  <si>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</si>
  <si>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</si>
  <si>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</si>
  <si>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</si>
  <si>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</si>
  <si>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</si>
  <si>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</si>
  <si>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</si>
  <si>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</si>
  <si>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</si>
  <si>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</si>
  <si>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</si>
  <si>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</si>
  <si>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</si>
  <si>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</si>
  <si>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</si>
  <si>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</si>
  <si>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</si>
  <si>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</si>
  <si>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</si>
  <si>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</si>
  <si>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</si>
  <si>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</si>
  <si>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</si>
  <si>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</si>
  <si>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</si>
  <si>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</si>
  <si>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</si>
  <si>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</si>
  <si>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</si>
  <si>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</si>
  <si>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</si>
  <si>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</si>
  <si>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</si>
  <si>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</si>
  <si>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</si>
  <si>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</si>
  <si>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</si>
  <si>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</si>
  <si>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</si>
  <si>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</si>
  <si>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</si>
  <si>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</si>
  <si>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</si>
  <si>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</si>
  <si>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</si>
  <si>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</si>
  <si>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</si>
  <si>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</si>
  <si>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</si>
  <si>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</si>
  <si>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</si>
  <si>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</si>
  <si>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</si>
  <si>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</si>
  <si>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</si>
  <si>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</si>
  <si>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</si>
  <si>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</si>
  <si>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</si>
  <si>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</si>
  <si>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</si>
  <si>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</si>
  <si>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</si>
  <si>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</si>
  <si>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</si>
  <si>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</si>
  <si>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</si>
  <si>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</si>
  <si>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</si>
  <si>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</si>
  <si>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</si>
  <si>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</si>
  <si>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</si>
  <si>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</si>
  <si>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</si>
  <si>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</si>
  <si>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</si>
  <si>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</si>
  <si>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</si>
  <si>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</si>
  <si>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</si>
  <si>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</si>
  <si>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</si>
  <si>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</si>
  <si>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</si>
  <si>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</si>
  <si>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</si>
  <si>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</si>
  <si>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</si>
  <si>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</si>
  <si>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</si>
  <si>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</si>
  <si>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</si>
  <si>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</si>
  <si>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</si>
  <si>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</si>
  <si>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</si>
  <si>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</si>
  <si>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</si>
  <si>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</si>
  <si>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</si>
  <si>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</si>
  <si>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</si>
  <si>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</si>
  <si>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</si>
  <si>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</si>
  <si>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</si>
  <si>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</si>
  <si>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</si>
  <si>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</si>
  <si>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</si>
  <si>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</si>
  <si>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</si>
  <si>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</si>
  <si>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</si>
  <si>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</si>
  <si>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</si>
  <si>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</si>
  <si>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</si>
  <si>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</si>
  <si>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</si>
  <si>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</si>
  <si>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</si>
  <si>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</si>
  <si>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</si>
  <si>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</si>
  <si>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</si>
  <si>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</si>
  <si>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</si>
  <si>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</si>
  <si>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</si>
  <si>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</si>
  <si>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</si>
  <si>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</si>
  <si>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</si>
  <si>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</si>
  <si>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</si>
  <si>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</si>
  <si>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</si>
  <si>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</si>
  <si>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</si>
  <si>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</si>
  <si>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</si>
  <si>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</si>
  <si>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</si>
  <si>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</si>
  <si>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</si>
  <si>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</si>
  <si>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</si>
  <si>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</si>
  <si>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</si>
  <si>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</si>
  <si>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</si>
  <si>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</si>
  <si>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</si>
  <si>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</si>
  <si>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</si>
  <si>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</si>
  <si>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</si>
  <si>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</si>
  <si>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</si>
  <si>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</si>
  <si>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</si>
  <si>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</si>
  <si>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</si>
  <si>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</si>
  <si>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</si>
  <si>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</si>
  <si>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</si>
  <si>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</si>
  <si>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</si>
  <si>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</si>
  <si>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</si>
  <si>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</si>
  <si>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</si>
  <si>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</si>
  <si>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</si>
  <si>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</si>
  <si>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</si>
  <si>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</si>
  <si>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</si>
  <si>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</si>
  <si>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</si>
  <si>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</si>
  <si>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</si>
  <si>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</si>
  <si>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</si>
  <si>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</si>
  <si>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</si>
  <si>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</si>
  <si>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</si>
  <si>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</si>
  <si>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</si>
  <si>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</si>
  <si>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</si>
  <si>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</si>
  <si>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</si>
  <si>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</si>
  <si>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</si>
  <si>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</si>
  <si>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</si>
  <si>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</si>
  <si>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</si>
  <si>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</si>
  <si>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</si>
  <si>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</si>
  <si>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</si>
  <si>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</si>
  <si>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</si>
  <si>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</si>
  <si>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</si>
  <si>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</si>
  <si>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</si>
  <si>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</si>
  <si>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</si>
  <si>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</si>
  <si>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</si>
  <si>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</si>
  <si>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</si>
  <si>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</si>
  <si>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</si>
  <si>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</si>
  <si>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</si>
  <si>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</si>
  <si>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</si>
  <si>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</si>
  <si>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</si>
  <si>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</si>
  <si>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</si>
  <si>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</si>
  <si>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</si>
  <si>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</si>
  <si>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</si>
  <si>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</si>
  <si>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</si>
  <si>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</si>
  <si>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</si>
  <si>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</si>
  <si>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</si>
  <si>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</si>
  <si>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</si>
  <si>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</si>
  <si>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</si>
  <si>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</si>
  <si>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</si>
  <si>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</si>
  <si>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</si>
  <si>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</si>
  <si>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</si>
  <si>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</si>
  <si>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</si>
  <si>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</si>
  <si>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</si>
  <si>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</si>
  <si>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</si>
  <si>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</si>
  <si>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</si>
  <si>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</si>
  <si>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</si>
  <si>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</si>
  <si>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</si>
  <si>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</si>
  <si>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</si>
  <si>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</si>
  <si>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</si>
  <si>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</si>
  <si>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</si>
  <si>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</si>
  <si>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</si>
  <si>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</si>
  <si>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</si>
  <si>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</si>
  <si>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</si>
  <si>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</si>
  <si>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</si>
  <si>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</si>
  <si>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</si>
  <si>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</si>
  <si>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</si>
  <si>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</si>
  <si>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</si>
  <si>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</si>
  <si>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</si>
  <si>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</si>
  <si>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</si>
  <si>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</si>
  <si>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</si>
  <si>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</si>
  <si>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</si>
  <si>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</si>
  <si>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</si>
  <si>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</si>
  <si>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</si>
  <si>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</si>
  <si>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</si>
  <si>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</si>
  <si>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</si>
  <si>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</si>
  <si>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</si>
  <si>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</si>
  <si>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</si>
  <si>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</si>
  <si>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</si>
  <si>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</si>
  <si>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</si>
  <si>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</si>
  <si>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</si>
  <si>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</si>
  <si>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</si>
  <si>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</si>
  <si>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</si>
  <si>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</si>
  <si>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</si>
  <si>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</si>
  <si>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</si>
  <si>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</si>
  <si>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</si>
  <si>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</si>
  <si>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</si>
  <si>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</si>
  <si>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</si>
  <si>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</si>
  <si>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</si>
  <si>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</si>
  <si>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</si>
  <si>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</si>
  <si>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</si>
  <si>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</si>
  <si>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</si>
  <si>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</si>
  <si>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</si>
  <si>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</si>
  <si>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</si>
  <si>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</si>
  <si>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</si>
  <si>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</si>
  <si>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</si>
  <si>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</si>
  <si>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</si>
  <si>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</si>
  <si>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</si>
  <si>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</si>
  <si>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</si>
  <si>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</si>
  <si>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</si>
  <si>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</si>
  <si>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</si>
  <si>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</si>
  <si>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</si>
  <si>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</si>
  <si>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</si>
  <si>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</si>
  <si>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</si>
  <si>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</si>
  <si>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</si>
  <si>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</si>
  <si>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</si>
  <si>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</si>
  <si>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</si>
  <si>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</si>
  <si>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</si>
  <si>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</si>
  <si>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</si>
  <si>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</si>
  <si>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</si>
  <si>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</si>
  <si>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</si>
  <si>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</si>
  <si>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</si>
  <si>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</si>
  <si>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</si>
  <si>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</si>
  <si>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</si>
  <si>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</si>
  <si>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</si>
  <si>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</si>
  <si>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</si>
  <si>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</si>
  <si>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</si>
  <si>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</si>
  <si>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</si>
  <si>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</si>
  <si>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</si>
  <si>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</si>
  <si>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</si>
  <si>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</si>
  <si>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</si>
  <si>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</si>
  <si>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</si>
  <si>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</si>
  <si>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</si>
  <si>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</si>
  <si>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</si>
  <si>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</si>
  <si>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</si>
  <si>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</si>
  <si>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</si>
  <si>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</si>
  <si>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</si>
  <si>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</si>
  <si>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</si>
  <si>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</si>
  <si>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</si>
  <si>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</si>
  <si>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</si>
  <si>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</si>
  <si>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</si>
  <si>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</si>
  <si>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</si>
  <si>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</si>
  <si>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</si>
  <si>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</si>
  <si>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</si>
  <si>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</si>
  <si>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</si>
  <si>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</si>
  <si>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</si>
  <si>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</si>
  <si>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</si>
  <si>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</si>
  <si>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</si>
  <si>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</si>
  <si>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</si>
  <si>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</si>
  <si>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</si>
  <si>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</si>
  <si>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</si>
  <si>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</si>
  <si>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</si>
  <si>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</si>
  <si>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</si>
  <si>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</si>
  <si>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</si>
  <si>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</si>
  <si>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</si>
  <si>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</si>
  <si>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</si>
  <si>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</si>
  <si>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</si>
  <si>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</si>
  <si>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</si>
  <si>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</si>
  <si>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</si>
  <si>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</si>
  <si>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</si>
  <si>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</si>
  <si>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</si>
  <si>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</si>
  <si>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</si>
  <si>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</si>
  <si>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</si>
  <si>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</si>
  <si>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</si>
  <si>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</si>
  <si>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</si>
  <si>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</si>
  <si>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</si>
  <si>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</si>
  <si>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</si>
  <si>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</si>
  <si>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</si>
  <si>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</si>
  <si>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</si>
  <si>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</si>
  <si>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</si>
  <si>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</si>
  <si>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</si>
  <si>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</si>
  <si>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</si>
  <si>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</si>
  <si>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</si>
  <si>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</si>
  <si>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</si>
  <si>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</si>
  <si>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</si>
  <si>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</si>
  <si>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</si>
  <si>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</si>
  <si>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</si>
  <si>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</si>
  <si>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</si>
  <si>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</si>
  <si>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</si>
  <si>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</si>
  <si>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</si>
  <si>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</si>
  <si>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</si>
  <si>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</si>
  <si>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</si>
  <si>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</si>
  <si>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</si>
  <si>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</si>
  <si>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</si>
  <si>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</si>
  <si>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</si>
  <si>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</si>
  <si>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</si>
  <si>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</si>
  <si>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</si>
  <si>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</si>
  <si>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</si>
  <si>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</si>
  <si>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</si>
  <si>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</si>
  <si>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</si>
  <si>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</si>
  <si>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</si>
  <si>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</si>
  <si>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</si>
  <si>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</si>
  <si>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</si>
  <si>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</si>
  <si>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</si>
  <si>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</si>
  <si>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</si>
  <si>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</si>
  <si>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</si>
  <si>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</si>
  <si>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</si>
  <si>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</si>
  <si>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</si>
  <si>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</si>
  <si>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</si>
  <si>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</si>
  <si>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</si>
  <si>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</si>
  <si>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</si>
  <si>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</si>
  <si>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</si>
  <si>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</si>
  <si>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</si>
  <si>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</si>
  <si>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</si>
  <si>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</si>
  <si>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</si>
  <si>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</si>
  <si>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</si>
  <si>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</si>
  <si>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</si>
  <si>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</si>
  <si>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</si>
  <si>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</si>
  <si>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</si>
  <si>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</si>
  <si>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</si>
  <si>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</si>
  <si>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</si>
  <si>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</si>
  <si>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</si>
  <si>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</si>
  <si>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</si>
  <si>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</si>
  <si>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</si>
  <si>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</si>
  <si>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</si>
  <si>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</si>
  <si>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</si>
  <si>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</si>
  <si>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</si>
  <si>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</si>
  <si>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</si>
  <si>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</si>
  <si>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</si>
  <si>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</si>
  <si>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</si>
  <si>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</si>
  <si>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</si>
  <si>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</si>
  <si>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</si>
  <si>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</si>
  <si>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</si>
  <si>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</si>
  <si>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</si>
  <si>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</si>
  <si>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</si>
  <si>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</si>
  <si>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</si>
  <si>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</si>
  <si>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</si>
  <si>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</si>
  <si>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</si>
  <si>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</si>
  <si>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</si>
  <si>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</si>
  <si>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</si>
  <si>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</si>
  <si>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</si>
  <si>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</si>
  <si>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</si>
  <si>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</si>
  <si>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</si>
  <si>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</si>
  <si>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</si>
  <si>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</si>
  <si>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</si>
  <si>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</si>
  <si>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</si>
  <si>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</si>
  <si>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</si>
  <si>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</si>
  <si>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</si>
  <si>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</si>
  <si>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</si>
  <si>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</si>
  <si>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</si>
  <si>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</si>
  <si>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</si>
  <si>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</si>
  <si>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</si>
  <si>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</si>
  <si>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</si>
  <si>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</si>
  <si>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</si>
  <si>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</si>
  <si>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</si>
  <si>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</si>
  <si>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</si>
  <si>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</si>
  <si>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</si>
  <si>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</si>
  <si>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</si>
  <si>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</si>
  <si>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</si>
  <si>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</si>
  <si>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</si>
  <si>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</si>
  <si>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</si>
  <si>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</si>
  <si>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</si>
  <si>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</si>
  <si>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</si>
  <si>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</si>
  <si>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</si>
  <si>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</si>
  <si>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</si>
  <si>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</si>
  <si>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</si>
  <si>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</si>
  <si>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</si>
  <si>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</si>
  <si>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</si>
  <si>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</si>
  <si>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</si>
  <si>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</si>
  <si>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</si>
  <si>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</si>
  <si>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</si>
  <si>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</si>
  <si>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</si>
  <si>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</si>
  <si>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</si>
  <si>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</si>
  <si>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</si>
  <si>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</si>
  <si>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</si>
  <si>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</si>
  <si>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</si>
  <si>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</si>
  <si>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</si>
  <si>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</si>
  <si>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</si>
  <si>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</si>
  <si>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</si>
  <si>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</si>
  <si>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</si>
  <si>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</si>
  <si>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</si>
  <si>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</si>
  <si>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</si>
  <si>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</si>
  <si>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</si>
  <si>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</si>
  <si>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</si>
  <si>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</si>
  <si>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</si>
  <si>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</si>
  <si>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</si>
  <si>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</si>
  <si>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</si>
  <si>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</si>
  <si>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</si>
  <si>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</si>
  <si>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</si>
  <si>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</si>
  <si>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</si>
  <si>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</si>
  <si>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</si>
  <si>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</si>
  <si>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</si>
  <si>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</si>
  <si>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</si>
  <si>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</si>
  <si>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</si>
  <si>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</si>
  <si>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</si>
  <si>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</si>
  <si>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</si>
  <si>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</si>
  <si>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</si>
  <si>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</si>
  <si>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</si>
  <si>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</si>
  <si>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</si>
  <si>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</si>
  <si>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</si>
  <si>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</si>
  <si>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</si>
  <si>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</si>
  <si>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</si>
  <si>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</si>
  <si>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</si>
  <si>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</si>
  <si>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</si>
  <si>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</si>
  <si>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</si>
  <si>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</si>
  <si>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</si>
  <si>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</si>
  <si>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</si>
  <si>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</si>
  <si>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</si>
  <si>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</si>
  <si>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</si>
  <si>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</si>
  <si>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</si>
  <si>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</si>
  <si>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</si>
  <si>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</si>
  <si>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</si>
  <si>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</si>
  <si>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</si>
  <si>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</si>
  <si>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</si>
  <si>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</si>
  <si>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</si>
  <si>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</si>
  <si>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</si>
  <si>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</si>
  <si>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</si>
  <si>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</si>
  <si>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</si>
  <si>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</si>
  <si>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</si>
  <si>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</si>
  <si>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</si>
  <si>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</si>
  <si>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</si>
  <si>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</si>
  <si>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</si>
  <si>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</si>
  <si>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</si>
  <si>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</si>
  <si>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</si>
  <si>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</si>
  <si>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</si>
  <si>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</si>
  <si>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</si>
  <si>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</si>
  <si>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</si>
  <si>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</si>
  <si>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</si>
  <si>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</si>
  <si>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</si>
  <si>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</si>
  <si>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</si>
  <si>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</si>
  <si>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</si>
  <si>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</si>
  <si>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</si>
  <si>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</si>
  <si>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</si>
  <si>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</si>
  <si>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</si>
  <si>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</si>
  <si>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</si>
  <si>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</si>
  <si>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</si>
  <si>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</si>
  <si>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</si>
  <si>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</si>
  <si>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</si>
  <si>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</si>
  <si>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</si>
  <si>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</si>
  <si>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</si>
  <si>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</si>
  <si>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</si>
  <si>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</si>
  <si>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</si>
  <si>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</si>
  <si>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</si>
  <si>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</si>
  <si>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</si>
  <si>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</si>
  <si>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</si>
  <si>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</si>
  <si>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</si>
  <si>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</si>
  <si>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</si>
  <si>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</si>
  <si>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</si>
  <si>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</si>
  <si>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</si>
  <si>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</si>
  <si>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</si>
  <si>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</si>
  <si>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</si>
  <si>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</si>
  <si>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</si>
  <si>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</si>
  <si>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</si>
  <si>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</si>
  <si>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</si>
  <si>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</si>
  <si>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</si>
  <si>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</si>
  <si>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</si>
  <si>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</si>
  <si>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</si>
  <si>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</si>
  <si>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</si>
  <si>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</si>
  <si>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</si>
  <si>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</si>
  <si>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</si>
  <si>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</si>
  <si>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</si>
  <si>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</si>
  <si>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</si>
  <si>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</si>
  <si>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</si>
  <si>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</si>
  <si>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</si>
  <si>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</si>
  <si>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</si>
  <si>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</si>
  <si>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</si>
  <si>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</si>
  <si>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</si>
  <si>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</si>
  <si>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</si>
  <si>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</si>
  <si>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</si>
  <si>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</si>
  <si>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</si>
  <si>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</si>
  <si>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</si>
  <si>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</si>
  <si>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</si>
  <si>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</si>
  <si>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</si>
  <si>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</si>
  <si>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</si>
  <si>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</si>
  <si>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</si>
  <si>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</si>
  <si>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</si>
  <si>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</si>
  <si>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</si>
  <si>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</si>
  <si>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</si>
  <si>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</si>
  <si>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</si>
  <si>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</si>
  <si>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</si>
  <si>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</si>
  <si>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</si>
  <si>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</si>
  <si>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</si>
  <si>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</si>
  <si>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</si>
  <si>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</si>
  <si>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</si>
  <si>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</si>
  <si>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</si>
  <si>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</si>
  <si>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</si>
  <si>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</si>
  <si>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</si>
  <si>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</si>
  <si>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</si>
  <si>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</si>
  <si>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</si>
  <si>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</si>
  <si>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</si>
  <si>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</si>
  <si>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</si>
  <si>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</si>
  <si>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</si>
  <si>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</si>
  <si>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</si>
  <si>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</si>
  <si>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</si>
  <si>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</si>
  <si>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</si>
  <si>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</si>
  <si>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</si>
  <si>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</si>
  <si>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</si>
  <si>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</si>
  <si>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</si>
  <si>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</si>
  <si>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</si>
  <si>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</si>
  <si>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</si>
  <si>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</si>
  <si>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</si>
  <si>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</si>
  <si>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</si>
  <si>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</si>
  <si>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</si>
  <si>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</si>
  <si>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</si>
  <si>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</si>
  <si>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</si>
  <si>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</si>
  <si>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</si>
  <si>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</si>
  <si>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</si>
  <si>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</si>
  <si>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</si>
  <si>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</si>
  <si>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</si>
  <si>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</si>
  <si>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</si>
  <si>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</si>
  <si>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</si>
  <si>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</si>
  <si>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</si>
  <si>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</si>
  <si>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</si>
  <si>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</si>
  <si>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</si>
  <si>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</si>
  <si>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</si>
  <si>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</si>
  <si>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</si>
  <si>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</si>
  <si>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</si>
  <si>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</si>
  <si>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</si>
  <si>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</si>
  <si>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</si>
  <si>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</si>
  <si>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</si>
  <si>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</si>
  <si>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</si>
  <si>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</si>
  <si>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</si>
  <si>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</si>
  <si>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</si>
  <si>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</si>
  <si>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</si>
  <si>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</si>
  <si>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</si>
  <si>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</si>
  <si>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</si>
  <si>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</si>
  <si>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</si>
  <si>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</si>
  <si>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</si>
  <si>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</si>
  <si>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</si>
  <si>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</si>
  <si>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</si>
  <si>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</si>
  <si>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</si>
  <si>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</si>
  <si>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</si>
  <si>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</si>
  <si>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</si>
  <si>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</si>
  <si>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</si>
  <si>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</si>
  <si>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</si>
  <si>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</si>
  <si>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</si>
  <si>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</si>
  <si>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</si>
  <si>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</si>
  <si>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</si>
  <si>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</si>
  <si>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</si>
  <si>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</si>
  <si>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</si>
  <si>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</si>
  <si>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</si>
  <si>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</si>
  <si>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</si>
  <si>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</si>
  <si>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</si>
  <si>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</si>
  <si>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</si>
  <si>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</si>
  <si>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</si>
  <si>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</si>
  <si>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</si>
  <si>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</si>
  <si>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</si>
  <si>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</si>
  <si>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</si>
  <si>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</si>
  <si>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</si>
  <si>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</si>
  <si>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</si>
  <si>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</si>
  <si>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</si>
  <si>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</si>
  <si>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</si>
  <si>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</si>
  <si>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</si>
  <si>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</si>
  <si>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</si>
  <si>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</si>
  <si>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</si>
  <si>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</si>
  <si>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</si>
  <si>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</si>
  <si>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</si>
  <si>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</si>
  <si>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</si>
  <si>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</si>
  <si>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</si>
  <si>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</si>
  <si>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</si>
  <si>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</si>
  <si>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</si>
  <si>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</si>
  <si>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</si>
  <si>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</si>
  <si>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</si>
  <si>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</si>
  <si>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</si>
  <si>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</si>
  <si>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</si>
  <si>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</si>
  <si>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</si>
  <si>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</si>
  <si>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</si>
  <si>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</si>
  <si>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</si>
  <si>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</si>
  <si>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</si>
  <si>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</si>
  <si>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</si>
  <si>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</si>
  <si>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</si>
  <si>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</si>
  <si>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</si>
  <si>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</si>
  <si>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</si>
  <si>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</si>
  <si>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</si>
  <si>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</si>
  <si>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</si>
  <si>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</si>
  <si>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</si>
  <si>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</si>
  <si>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</si>
  <si>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</si>
  <si>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</si>
  <si>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</si>
  <si>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</si>
  <si>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</si>
  <si>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</si>
  <si>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</si>
  <si>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</si>
  <si>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</si>
  <si>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</si>
  <si>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</si>
  <si>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</si>
  <si>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</si>
  <si>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</si>
  <si>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</si>
  <si>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</si>
  <si>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</si>
  <si>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</si>
  <si>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</si>
  <si>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</si>
  <si>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</si>
  <si>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</si>
  <si>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</si>
  <si>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</si>
  <si>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</si>
  <si>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</si>
  <si>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</si>
  <si>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</si>
  <si>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</si>
  <si>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</si>
  <si>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</si>
  <si>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</si>
  <si>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</si>
  <si>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</si>
  <si>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</si>
  <si>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</si>
  <si>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</si>
  <si>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</si>
  <si>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</si>
  <si>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</si>
  <si>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</si>
  <si>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</si>
  <si>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</si>
  <si>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</si>
  <si>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</si>
  <si>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</si>
  <si>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</si>
  <si>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</si>
  <si>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</si>
  <si>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</si>
  <si>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</si>
  <si>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</si>
  <si>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</si>
  <si>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</si>
  <si>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</si>
  <si>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</si>
  <si>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</si>
  <si>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</si>
  <si>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</si>
  <si>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</si>
  <si>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</si>
  <si>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</si>
  <si>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</si>
  <si>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</si>
  <si>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</si>
  <si>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</si>
  <si>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</si>
  <si>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</si>
  <si>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</si>
  <si>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</si>
  <si>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</si>
  <si>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</si>
  <si>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</si>
  <si>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</si>
  <si>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</si>
  <si>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</si>
  <si>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</si>
  <si>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</si>
  <si>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</si>
  <si>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</si>
  <si>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</si>
  <si>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</si>
  <si>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</si>
  <si>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</si>
  <si>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</si>
  <si>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</si>
  <si>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</si>
  <si>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</si>
  <si>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</si>
  <si>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</si>
  <si>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</si>
  <si>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</si>
  <si>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</si>
  <si>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</si>
  <si>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</si>
  <si>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</si>
  <si>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</si>
  <si>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</si>
  <si>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</si>
  <si>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</si>
  <si>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</si>
  <si>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</si>
  <si>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</si>
  <si>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</si>
  <si>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</si>
  <si>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</si>
  <si>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</si>
  <si>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</si>
  <si>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</si>
  <si>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</si>
  <si>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</si>
  <si>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</si>
  <si>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</si>
  <si>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</si>
  <si>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</si>
  <si>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</si>
  <si>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</si>
  <si>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</si>
  <si>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</si>
  <si>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</si>
  <si>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</si>
  <si>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</si>
  <si>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</si>
  <si>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</si>
  <si>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</si>
  <si>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</si>
  <si>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</si>
  <si>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</si>
  <si>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</si>
  <si>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</si>
  <si>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</si>
  <si>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</si>
  <si>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</si>
  <si>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</si>
  <si>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</si>
  <si>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</si>
  <si>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</si>
  <si>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</si>
  <si>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</si>
  <si>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</si>
  <si>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</si>
  <si>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</si>
  <si>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</si>
  <si>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</si>
  <si>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</si>
  <si>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</si>
  <si>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</si>
  <si>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</si>
  <si>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</si>
  <si>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</si>
  <si>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</si>
  <si>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</si>
  <si>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</si>
  <si>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</si>
  <si>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</si>
  <si>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</si>
  <si>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</si>
  <si>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</si>
  <si>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</si>
  <si>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</si>
  <si>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</si>
  <si>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</si>
  <si>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</si>
  <si>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</si>
  <si>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</si>
  <si>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</si>
  <si>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</si>
  <si>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</si>
  <si>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</si>
  <si>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</si>
  <si>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</si>
  <si>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</si>
  <si>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</si>
  <si>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</si>
  <si>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</si>
  <si>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</si>
  <si>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</si>
  <si>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</si>
  <si>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</si>
  <si>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</si>
  <si>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</si>
  <si>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</si>
  <si>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</si>
  <si>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</si>
  <si>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</si>
  <si>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</si>
  <si>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</si>
  <si>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</si>
  <si>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</si>
  <si>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</si>
  <si>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</si>
  <si>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</si>
  <si>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</si>
  <si>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</si>
  <si>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</si>
  <si>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</si>
  <si>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</si>
  <si>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</si>
  <si>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</si>
  <si>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</si>
  <si>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</si>
  <si>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</si>
  <si>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</si>
  <si>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</si>
  <si>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</si>
  <si>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</si>
  <si>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</si>
  <si>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</si>
  <si>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</si>
  <si>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</si>
  <si>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</si>
  <si>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</si>
  <si>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</si>
  <si>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</si>
  <si>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</si>
  <si>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</si>
  <si>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</si>
  <si>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</si>
  <si>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</si>
  <si>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</si>
  <si>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</si>
  <si>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</si>
  <si>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</si>
  <si>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</si>
  <si>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</si>
  <si>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</si>
  <si>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</si>
  <si>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</si>
  <si>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</si>
  <si>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</si>
  <si>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</si>
  <si>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</si>
  <si>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</si>
  <si>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</si>
  <si>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</si>
  <si>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</si>
  <si>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</si>
  <si>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</si>
  <si>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</si>
  <si>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</si>
  <si>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</si>
  <si>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</si>
  <si>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</si>
  <si>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</si>
  <si>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</si>
  <si>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</si>
  <si>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</si>
  <si>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</si>
  <si>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</si>
  <si>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</si>
  <si>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</si>
  <si>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</si>
  <si>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</si>
  <si>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</si>
  <si>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</si>
  <si>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</si>
  <si>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</si>
  <si>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</si>
  <si>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</si>
  <si>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</si>
  <si>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</si>
  <si>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</si>
  <si>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</si>
  <si>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</si>
  <si>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</si>
  <si>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</si>
  <si>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</si>
  <si>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</si>
  <si>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</si>
  <si>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</si>
  <si>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</si>
  <si>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</si>
  <si>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</si>
  <si>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</si>
  <si>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</si>
  <si>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</si>
  <si>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</si>
  <si>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</si>
  <si>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</si>
  <si>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</si>
  <si>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</si>
  <si>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</si>
  <si>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</si>
  <si>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</si>
  <si>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</si>
  <si>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</si>
  <si>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</si>
  <si>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</si>
  <si>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</si>
  <si>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</si>
  <si>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</si>
  <si>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</si>
  <si>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</si>
  <si>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</si>
  <si>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</si>
  <si>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</si>
  <si>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</si>
  <si>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</si>
  <si>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</si>
  <si>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</si>
  <si>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</si>
  <si>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</si>
  <si>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</si>
  <si>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</si>
  <si>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</si>
  <si>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</si>
  <si>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</si>
  <si>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</si>
  <si>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</si>
  <si>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</si>
  <si>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</si>
  <si>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</si>
  <si>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</si>
  <si>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</si>
  <si>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</si>
  <si>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</si>
  <si>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</si>
  <si>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</si>
  <si>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</si>
  <si>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</si>
  <si>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</si>
  <si>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</si>
  <si>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</si>
  <si>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</si>
  <si>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</si>
  <si>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</si>
  <si>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</si>
  <si>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</si>
  <si>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</si>
  <si>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</si>
  <si>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</si>
  <si>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</si>
  <si>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</si>
  <si>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</si>
  <si>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</si>
  <si>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</si>
  <si>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</si>
  <si>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</si>
  <si>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</si>
  <si>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</si>
  <si>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</si>
  <si>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</si>
  <si>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</si>
  <si>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</si>
  <si>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</si>
  <si>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</si>
  <si>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</si>
  <si>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</si>
  <si>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</si>
  <si>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</si>
  <si>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</si>
  <si>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</si>
  <si>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</si>
  <si>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</si>
  <si>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</si>
  <si>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</si>
  <si>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</si>
  <si>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</si>
  <si>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</si>
  <si>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</si>
  <si>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</si>
  <si>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</si>
  <si>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</si>
  <si>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</si>
  <si>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</si>
  <si>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</si>
  <si>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</si>
  <si>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</si>
  <si>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</si>
  <si>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</si>
  <si>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</si>
  <si>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</si>
  <si>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</si>
  <si>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</si>
  <si>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</si>
  <si>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</si>
  <si>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</si>
  <si>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</si>
  <si>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</si>
  <si>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</si>
  <si>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</si>
  <si>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</si>
  <si>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</si>
  <si>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</si>
  <si>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</si>
  <si>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</si>
  <si>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</si>
  <si>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</si>
  <si>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</si>
  <si>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</si>
  <si>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</si>
  <si>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</si>
  <si>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</si>
  <si>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</si>
  <si>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</si>
  <si>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</si>
  <si>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</si>
  <si>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</si>
  <si>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</si>
  <si>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</si>
  <si>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</si>
  <si>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</si>
  <si>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</si>
  <si>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</si>
  <si>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</si>
  <si>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</si>
  <si>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</si>
  <si>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</si>
  <si>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</si>
  <si>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</si>
  <si>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</si>
  <si>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</si>
  <si>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</si>
  <si>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</si>
  <si>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</si>
  <si>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</si>
  <si>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</si>
  <si>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</si>
  <si>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</si>
  <si>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</si>
  <si>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</si>
  <si>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</si>
  <si>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</si>
  <si>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</si>
  <si>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</si>
  <si>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</si>
  <si>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</si>
  <si>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</si>
  <si>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</si>
  <si>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</si>
  <si>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</si>
  <si>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</si>
  <si>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</si>
  <si>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</si>
  <si>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</si>
  <si>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</si>
  <si>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</si>
  <si>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</si>
  <si>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</si>
  <si>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</si>
  <si>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</si>
  <si>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</si>
  <si>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</si>
  <si>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</si>
  <si>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</si>
  <si>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</si>
  <si>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</si>
  <si>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</si>
  <si>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</si>
  <si>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</si>
  <si>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</si>
  <si>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</si>
  <si>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</si>
  <si>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</si>
  <si>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</si>
  <si>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</si>
  <si>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</si>
  <si>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</si>
  <si>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</si>
  <si>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</si>
  <si>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</si>
  <si>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</si>
  <si>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</si>
  <si>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</si>
  <si>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</si>
  <si>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</si>
  <si>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</si>
  <si>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</si>
  <si>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</si>
  <si>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</si>
  <si>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</si>
  <si>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</si>
  <si>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</si>
  <si>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</si>
  <si>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</si>
  <si>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</si>
  <si>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</si>
  <si>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</si>
  <si>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</si>
  <si>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</si>
  <si>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</si>
  <si>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</si>
  <si>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</si>
  <si>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</si>
  <si>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</si>
  <si>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</si>
  <si>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</si>
  <si>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</si>
  <si>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</si>
  <si>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</si>
  <si>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</si>
  <si>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</si>
  <si>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</si>
  <si>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</si>
  <si>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</si>
  <si>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</si>
  <si>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</si>
  <si>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</si>
  <si>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</si>
  <si>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</si>
  <si>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</si>
  <si>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</si>
  <si>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</si>
  <si>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</si>
  <si>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</si>
  <si>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</si>
  <si>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</si>
  <si>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</si>
  <si>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</si>
  <si>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</si>
  <si>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</si>
  <si>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</si>
  <si>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</si>
  <si>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</si>
  <si>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</si>
  <si>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</si>
  <si>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</si>
  <si>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</si>
  <si>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</si>
  <si>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</si>
  <si>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</si>
  <si>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</si>
  <si>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</si>
  <si>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</si>
  <si>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</si>
  <si>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</si>
  <si>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</si>
  <si>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</si>
  <si>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</si>
  <si>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</si>
  <si>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</si>
  <si>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</si>
  <si>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</si>
  <si>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</si>
  <si>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</si>
  <si>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</si>
  <si>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</si>
  <si>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</si>
  <si>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</si>
  <si>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</si>
  <si>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</si>
  <si>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</si>
  <si>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</si>
  <si>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</si>
  <si>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</si>
  <si>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</si>
  <si>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</si>
  <si>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</si>
  <si>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</si>
  <si>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</si>
  <si>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</si>
  <si>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</si>
  <si>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</si>
  <si>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</si>
  <si>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</si>
  <si>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</si>
  <si>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</si>
  <si>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</si>
  <si>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</si>
  <si>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</si>
  <si>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</si>
  <si>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</si>
  <si>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</si>
  <si>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</si>
  <si>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</si>
  <si>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</si>
  <si>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</si>
  <si>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</si>
  <si>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</si>
  <si>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</si>
  <si>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</si>
  <si>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</si>
  <si>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</si>
  <si>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</si>
  <si>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</si>
  <si>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</si>
  <si>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</si>
  <si>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</si>
  <si>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</si>
  <si>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</si>
  <si>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</si>
  <si>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</si>
  <si>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</si>
  <si>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</si>
  <si>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</si>
  <si>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</si>
  <si>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</si>
  <si>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</si>
  <si>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</si>
  <si>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</si>
  <si>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</si>
  <si>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</si>
  <si>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</si>
  <si>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</si>
  <si>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</si>
  <si>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</si>
  <si>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</si>
  <si>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</si>
  <si>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</si>
  <si>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</si>
  <si>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</si>
  <si>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</si>
  <si>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</si>
  <si>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</si>
  <si>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</si>
  <si>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</si>
  <si>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</si>
  <si>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</si>
  <si>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</si>
  <si>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</si>
  <si>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</si>
  <si>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</si>
  <si>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</si>
  <si>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</si>
  <si>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</si>
  <si>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</si>
  <si>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</si>
  <si>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</si>
  <si>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</si>
  <si>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</si>
  <si>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</si>
  <si>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</si>
  <si>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</si>
  <si>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</si>
  <si>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</si>
  <si>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</si>
  <si>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</si>
  <si>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</si>
  <si>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</si>
  <si>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</si>
  <si>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</si>
  <si>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</si>
  <si>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</si>
  <si>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</si>
  <si>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</si>
  <si>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</si>
  <si>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</si>
  <si>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</si>
  <si>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</si>
  <si>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</si>
  <si>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</si>
  <si>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</si>
  <si>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</si>
  <si>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</si>
  <si>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</si>
  <si>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</si>
  <si>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</si>
  <si>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</si>
  <si>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</si>
  <si>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</si>
  <si>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</si>
  <si>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</si>
  <si>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</si>
  <si>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</si>
  <si>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</si>
  <si>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</si>
  <si>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</si>
  <si>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</si>
  <si>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</si>
  <si>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</si>
  <si>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</si>
  <si>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</si>
  <si>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</si>
  <si>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</si>
  <si>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</si>
  <si>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</si>
  <si>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</si>
  <si>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</si>
  <si>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</si>
  <si>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</si>
  <si>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</si>
  <si>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</si>
  <si>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</si>
  <si>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</si>
  <si>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</si>
  <si>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</si>
  <si>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</si>
  <si>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</si>
  <si>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</si>
  <si>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</si>
  <si>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</si>
  <si>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</si>
  <si>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</si>
  <si>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</si>
  <si>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</si>
  <si>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</si>
  <si>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</si>
  <si>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</si>
  <si>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</si>
  <si>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</si>
  <si>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</si>
  <si>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</si>
  <si>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</si>
  <si>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</si>
  <si>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</si>
  <si>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</si>
  <si>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</si>
  <si>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</si>
  <si>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</si>
  <si>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</si>
  <si>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</si>
  <si>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</si>
  <si>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</si>
  <si>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</si>
  <si>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</si>
  <si>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</si>
  <si>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</si>
  <si>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</si>
  <si>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</si>
  <si>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</si>
  <si>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</si>
  <si>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</si>
  <si>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</si>
  <si>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</si>
  <si>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</si>
  <si>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</si>
  <si>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</si>
  <si>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</si>
  <si>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</si>
  <si>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</si>
  <si>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</si>
  <si>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</si>
  <si>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</si>
  <si>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</si>
  <si>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</si>
  <si>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</si>
  <si>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</si>
  <si>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</si>
  <si>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</si>
  <si>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</si>
  <si>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</si>
  <si>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</si>
  <si>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</si>
  <si>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</si>
  <si>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</si>
  <si>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</si>
  <si>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</si>
  <si>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</si>
  <si>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</si>
  <si>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</si>
  <si>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</si>
  <si>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</si>
  <si>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</si>
  <si>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</si>
  <si>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</si>
  <si>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</si>
  <si>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</si>
  <si>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</si>
  <si>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</si>
  <si>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</si>
  <si>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</si>
  <si>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</si>
  <si>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</si>
  <si>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</si>
  <si>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</si>
  <si>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</si>
  <si>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</si>
  <si>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</si>
  <si>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</si>
  <si>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</si>
  <si>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</si>
  <si>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</si>
  <si>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</si>
  <si>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</si>
  <si>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</si>
  <si>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</si>
  <si>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</si>
  <si>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</si>
  <si>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</si>
  <si>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</si>
  <si>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</si>
  <si>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</si>
  <si>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</si>
  <si>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</si>
  <si>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</si>
  <si>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</si>
  <si>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</si>
  <si>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</si>
  <si>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</si>
  <si>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</si>
  <si>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</si>
  <si>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</si>
  <si>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</si>
  <si>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</si>
  <si>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</si>
  <si>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</si>
  <si>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</si>
  <si>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</si>
  <si>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</si>
  <si>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</si>
  <si>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</si>
  <si>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</si>
  <si>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</si>
  <si>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</si>
  <si>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</si>
  <si>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</si>
  <si>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</si>
  <si>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</si>
  <si>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</si>
  <si>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</si>
  <si>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</si>
  <si>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</si>
  <si>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</si>
  <si>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</si>
  <si>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</si>
  <si>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</si>
  <si>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</si>
  <si>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</si>
  <si>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</si>
  <si>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</si>
  <si>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</si>
  <si>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</si>
  <si>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</si>
  <si>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</si>
  <si>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</si>
  <si>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</si>
  <si>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</si>
  <si>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</si>
  <si>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</si>
  <si>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</si>
  <si>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</si>
  <si>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</si>
  <si>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</si>
  <si>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</si>
  <si>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</si>
  <si>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</si>
  <si>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</si>
  <si>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</si>
  <si>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</si>
  <si>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</si>
  <si>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</si>
  <si>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</si>
  <si>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</si>
  <si>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</si>
  <si>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</si>
  <si>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</si>
  <si>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</si>
  <si>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</si>
  <si>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</si>
  <si>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</si>
  <si>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</si>
  <si>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</si>
  <si>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</si>
  <si>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</si>
  <si>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</si>
  <si>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</si>
  <si>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</si>
  <si>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</si>
  <si>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</si>
  <si>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</si>
  <si>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</si>
  <si>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</si>
  <si>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</si>
  <si>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</si>
  <si>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</si>
  <si>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</si>
  <si>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</si>
  <si>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</si>
  <si>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</si>
  <si>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</si>
  <si>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</si>
  <si>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</si>
  <si>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</si>
  <si>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</si>
  <si>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</si>
  <si>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</si>
  <si>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</si>
  <si>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</si>
  <si>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</si>
  <si>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</si>
  <si>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</si>
  <si>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</si>
  <si>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</si>
  <si>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</si>
  <si>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</si>
  <si>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</si>
  <si>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</si>
  <si>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</si>
  <si>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</si>
  <si>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</si>
  <si>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</si>
  <si>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</si>
  <si>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</si>
  <si>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</si>
  <si>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</si>
  <si>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</si>
  <si>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</si>
  <si>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</si>
  <si>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</si>
  <si>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</si>
  <si>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</si>
  <si>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</si>
  <si>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</si>
  <si>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</si>
  <si>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</si>
  <si>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</si>
  <si>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</si>
  <si>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</si>
  <si>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</si>
  <si>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</si>
  <si>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</si>
  <si>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</si>
  <si>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</si>
  <si>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</si>
  <si>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</si>
  <si>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</si>
  <si>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</si>
  <si>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</si>
  <si>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</si>
  <si>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</si>
  <si>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</si>
  <si>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</si>
  <si>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</si>
  <si>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</si>
  <si>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</si>
  <si>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</si>
  <si>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</si>
  <si>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</si>
  <si>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</si>
  <si>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</si>
  <si>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</si>
  <si>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</si>
  <si>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</si>
  <si>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</si>
  <si>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</si>
  <si>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</si>
  <si>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</si>
  <si>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</si>
  <si>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</si>
  <si>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</si>
  <si>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</si>
  <si>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</si>
  <si>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</si>
  <si>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</si>
  <si>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</si>
  <si>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</si>
  <si>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</si>
  <si>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</si>
  <si>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</si>
  <si>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</si>
  <si>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</si>
  <si>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</si>
  <si>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</si>
  <si>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</si>
  <si>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</si>
  <si>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</si>
  <si>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</si>
  <si>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</si>
  <si>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</si>
  <si>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</si>
  <si>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</si>
  <si>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</si>
  <si>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</si>
  <si>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</si>
  <si>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</si>
  <si>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</si>
  <si>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</si>
  <si>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</si>
  <si>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</si>
  <si>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</si>
  <si>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</si>
  <si>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</si>
  <si>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</si>
  <si>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</si>
  <si>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</si>
  <si>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</si>
  <si>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</si>
  <si>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</si>
  <si>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</si>
  <si>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</si>
  <si>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</si>
  <si>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</si>
  <si>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</si>
  <si>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</si>
  <si>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</si>
  <si>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</si>
  <si>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</si>
  <si>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</si>
  <si>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</si>
  <si>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</si>
  <si>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</si>
  <si>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</si>
  <si>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</si>
  <si>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</si>
  <si>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</si>
  <si>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</si>
  <si>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</si>
  <si>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</si>
  <si>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</si>
  <si>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</si>
  <si>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</si>
  <si>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</si>
  <si>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</si>
  <si>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</si>
  <si>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</si>
  <si>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</si>
  <si>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</si>
  <si>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</si>
  <si>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</si>
  <si>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</si>
  <si>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</si>
  <si>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</si>
  <si>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</si>
  <si>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</si>
  <si>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</si>
  <si>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</si>
  <si>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</si>
  <si>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</si>
  <si>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</si>
  <si>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</si>
  <si>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</si>
  <si>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</si>
  <si>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</si>
  <si>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</si>
  <si>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</si>
  <si>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</si>
  <si>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</si>
  <si>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</si>
  <si>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</si>
  <si>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</si>
  <si>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</si>
  <si>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</si>
  <si>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</si>
  <si>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</si>
  <si>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</si>
  <si>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</si>
  <si>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</si>
  <si>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</si>
  <si>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</si>
  <si>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</si>
  <si>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</si>
  <si>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</si>
  <si>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</si>
  <si>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</si>
  <si>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</si>
  <si>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</si>
  <si>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</si>
  <si>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</si>
  <si>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</si>
  <si>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</si>
  <si>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</si>
  <si>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</si>
  <si>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</si>
  <si>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</si>
  <si>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</si>
  <si>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</si>
  <si>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</si>
  <si>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</si>
  <si>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</si>
  <si>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</si>
  <si>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</si>
  <si>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</si>
  <si>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</si>
  <si>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</si>
  <si>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</si>
  <si>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</si>
  <si>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</si>
  <si>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</si>
  <si>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</si>
  <si>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</si>
  <si>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</si>
  <si>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</si>
  <si>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</si>
  <si>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</si>
  <si>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</si>
  <si>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</si>
  <si>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</si>
  <si>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</si>
  <si>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</si>
  <si>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</si>
  <si>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</si>
  <si>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</si>
  <si>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</si>
  <si>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</si>
  <si>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</si>
  <si>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</si>
  <si>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</si>
  <si>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</si>
  <si>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</si>
  <si>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</si>
  <si>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</si>
  <si>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</si>
  <si>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</si>
  <si>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</si>
  <si>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</si>
  <si>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</si>
  <si>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</si>
  <si>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</si>
  <si>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</si>
  <si>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</si>
  <si>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</si>
  <si>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</si>
  <si>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</si>
  <si>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</si>
  <si>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</si>
  <si>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</si>
  <si>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</si>
  <si>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</si>
  <si>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</si>
  <si>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</si>
  <si>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</si>
  <si>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</si>
  <si>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</si>
  <si>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</si>
  <si>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</si>
  <si>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</si>
  <si>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</si>
  <si>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</si>
  <si>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</si>
  <si>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</si>
  <si>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</si>
  <si>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</si>
  <si>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</si>
  <si>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</si>
  <si>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</si>
  <si>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</si>
  <si>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</si>
  <si>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</si>
  <si>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</si>
  <si>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</si>
  <si>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</si>
  <si>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</si>
  <si>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</si>
  <si>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</si>
  <si>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</si>
  <si>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</si>
  <si>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</si>
  <si>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</si>
  <si>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</si>
  <si>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</si>
  <si>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</si>
  <si>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</si>
  <si>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</si>
  <si>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</si>
  <si>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</si>
  <si>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</si>
  <si>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</si>
  <si>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</si>
  <si>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</si>
  <si>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</si>
  <si>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</si>
  <si>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</si>
  <si>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</si>
  <si>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</si>
  <si>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</si>
  <si>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</si>
  <si>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</si>
  <si>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</si>
  <si>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</si>
  <si>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</si>
  <si>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</si>
  <si>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</si>
  <si>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</si>
  <si>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</si>
  <si>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</si>
  <si>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</si>
  <si>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</si>
  <si>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</si>
  <si>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</si>
  <si>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</si>
  <si>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</si>
  <si>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</si>
  <si>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</si>
  <si>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</si>
  <si>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</si>
  <si>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</si>
  <si>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</si>
  <si>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</si>
  <si>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</si>
  <si>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</si>
  <si>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</si>
  <si>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</si>
  <si>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</si>
  <si>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</si>
  <si>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</si>
  <si>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</si>
  <si>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</si>
  <si>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</si>
  <si>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</si>
  <si>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</si>
  <si>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</si>
  <si>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</si>
  <si>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</si>
  <si>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</si>
  <si>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</si>
  <si>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</si>
  <si>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</si>
  <si>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</si>
  <si>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</si>
  <si>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</si>
  <si>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</si>
  <si>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</si>
  <si>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</si>
  <si>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</si>
  <si>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</si>
  <si>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</si>
  <si>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</si>
  <si>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</si>
  <si>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</si>
  <si>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</si>
  <si>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</si>
  <si>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</si>
  <si>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</si>
  <si>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</si>
  <si>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</si>
  <si>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</si>
  <si>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</si>
  <si>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</si>
  <si>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</si>
  <si>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</si>
  <si>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</si>
  <si>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</si>
  <si>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</si>
  <si>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</si>
  <si>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</si>
  <si>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</si>
  <si>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</si>
  <si>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</si>
  <si>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</si>
  <si>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</si>
  <si>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</si>
  <si>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</si>
  <si>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</si>
  <si>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</si>
  <si>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</si>
  <si>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</si>
  <si>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</si>
  <si>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</si>
  <si>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</si>
  <si>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</si>
  <si>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</si>
  <si>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</si>
  <si>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</si>
  <si>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</si>
  <si>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</si>
  <si>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</si>
  <si>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</si>
  <si>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</si>
  <si>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</si>
  <si>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</si>
  <si>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</si>
  <si>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</si>
  <si>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</si>
  <si>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</si>
  <si>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</si>
  <si>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</si>
  <si>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</si>
  <si>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</si>
  <si>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</si>
  <si>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</si>
  <si>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</si>
  <si>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</si>
  <si>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</si>
  <si>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</si>
  <si>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</si>
  <si>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</si>
  <si>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</si>
  <si>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</si>
  <si>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</si>
  <si>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</si>
  <si>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</si>
  <si>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</si>
  <si>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</si>
  <si>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</si>
  <si>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</si>
  <si>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</si>
  <si>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</si>
  <si>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</si>
  <si>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</si>
  <si>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</si>
  <si>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</si>
  <si>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</si>
  <si>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</si>
  <si>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</si>
  <si>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</si>
  <si>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</si>
  <si>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</si>
  <si>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</si>
  <si>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</si>
  <si>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</si>
  <si>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</si>
  <si>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</si>
  <si>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</si>
  <si>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</si>
  <si>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</si>
  <si>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</si>
  <si>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</si>
  <si>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</si>
  <si>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</si>
  <si>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</si>
  <si>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</si>
  <si>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</si>
  <si>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</si>
  <si>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</si>
  <si>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</si>
  <si>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</si>
  <si>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</si>
  <si>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</si>
  <si>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</si>
  <si>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</si>
  <si>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</si>
  <si>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</si>
  <si>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</si>
  <si>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</si>
  <si>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</si>
  <si>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</si>
  <si>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</si>
  <si>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</si>
  <si>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</si>
  <si>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</si>
  <si>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</si>
  <si>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</si>
  <si>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</si>
  <si>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</si>
  <si>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</si>
  <si>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</si>
  <si>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</si>
  <si>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</si>
  <si>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</si>
  <si>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</si>
  <si>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</si>
  <si>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</si>
  <si>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</si>
  <si>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</si>
  <si>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</si>
  <si>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</si>
  <si>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</si>
  <si>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</si>
  <si>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</si>
  <si>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</si>
  <si>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</si>
  <si>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</si>
  <si>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</si>
  <si>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</si>
  <si>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</si>
  <si>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</si>
  <si>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</si>
  <si>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</si>
  <si>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</si>
  <si>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</si>
  <si>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</si>
  <si>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</si>
  <si>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</si>
  <si>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</si>
  <si>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</si>
  <si>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</si>
  <si>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</si>
  <si>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</si>
  <si>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</si>
  <si>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</si>
  <si>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</si>
  <si>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</si>
  <si>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</si>
  <si>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</si>
  <si>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</si>
  <si>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</si>
  <si>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</si>
  <si>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</si>
  <si>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</si>
  <si>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</si>
  <si>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</si>
  <si>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</si>
  <si>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</si>
  <si>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</si>
  <si>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</si>
  <si>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</si>
  <si>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</si>
  <si>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</si>
  <si>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</si>
  <si>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</si>
  <si>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</si>
  <si>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</si>
  <si>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</si>
  <si>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</si>
  <si>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</si>
  <si>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</si>
  <si>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</si>
  <si>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</si>
  <si>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</si>
  <si>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</si>
  <si>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</si>
  <si>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</si>
  <si>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</si>
  <si>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</si>
  <si>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</si>
  <si>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</si>
  <si>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</si>
  <si>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</si>
  <si>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</si>
  <si>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</si>
  <si>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</si>
  <si>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</si>
  <si>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</si>
  <si>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</si>
  <si>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</si>
  <si>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</si>
  <si>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</si>
  <si>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</si>
  <si>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</si>
  <si>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</si>
  <si>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</si>
  <si>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</si>
  <si>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</si>
  <si>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</si>
  <si>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</si>
  <si>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</si>
  <si>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</si>
  <si>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</si>
  <si>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</si>
  <si>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</si>
  <si>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</si>
  <si>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</si>
  <si>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</si>
  <si>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</si>
  <si>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</si>
  <si>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</si>
  <si>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</si>
  <si>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</si>
  <si>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</si>
  <si>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</si>
  <si>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</si>
  <si>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</si>
  <si>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</si>
  <si>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</si>
  <si>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</si>
  <si>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</si>
  <si>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</si>
  <si>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</si>
  <si>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</si>
  <si>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</si>
  <si>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</si>
  <si>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</si>
  <si>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</si>
  <si>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</si>
  <si>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</si>
  <si>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</si>
  <si>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</si>
  <si>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</si>
  <si>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</si>
  <si>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</si>
  <si>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</si>
  <si>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</si>
  <si>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</si>
  <si>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</si>
  <si>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</si>
  <si>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</si>
  <si>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</si>
  <si>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</si>
  <si>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</si>
  <si>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</si>
  <si>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</si>
  <si>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</si>
  <si>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</si>
  <si>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</si>
  <si>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</si>
  <si>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</si>
  <si>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</si>
  <si>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</si>
  <si>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</si>
  <si>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</si>
  <si>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</si>
  <si>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</si>
  <si>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</si>
  <si>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</si>
  <si>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</si>
  <si>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</si>
  <si>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</si>
  <si>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</si>
  <si>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</si>
  <si>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</si>
  <si>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</si>
  <si>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</si>
  <si>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</si>
  <si>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</si>
  <si>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</si>
  <si>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</si>
  <si>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</si>
  <si>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</si>
  <si>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</si>
  <si>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</si>
  <si>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</si>
  <si>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</si>
  <si>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</si>
  <si>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</si>
  <si>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</si>
  <si>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</si>
  <si>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</si>
  <si>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</si>
  <si>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</si>
  <si>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</si>
  <si>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</si>
  <si>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</si>
  <si>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</si>
  <si>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</si>
  <si>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</si>
  <si>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</si>
  <si>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</si>
  <si>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</si>
  <si>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</si>
  <si>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</si>
  <si>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</si>
  <si>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</si>
  <si>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</si>
  <si>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</si>
  <si>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</si>
  <si>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</si>
  <si>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</si>
  <si>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</si>
  <si>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</si>
  <si>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</si>
  <si>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</si>
  <si>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</si>
  <si>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</si>
  <si>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</si>
  <si>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</si>
  <si>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</si>
  <si>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</si>
  <si>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</si>
  <si>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</si>
  <si>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</si>
  <si>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</si>
  <si>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</si>
  <si>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</si>
  <si>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</si>
  <si>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</si>
  <si>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</si>
  <si>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</si>
  <si>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</si>
  <si>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</si>
  <si>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</si>
  <si>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</si>
  <si>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</si>
  <si>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</si>
  <si>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</si>
  <si>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</si>
  <si>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</si>
  <si>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</si>
  <si>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</si>
  <si>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</si>
  <si>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</si>
  <si>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</si>
  <si>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</si>
  <si>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</si>
  <si>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</si>
  <si>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</si>
  <si>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</si>
  <si>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</si>
  <si>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</si>
  <si>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</si>
  <si>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</si>
  <si>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</si>
  <si>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</si>
  <si>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</si>
  <si>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</si>
  <si>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</si>
  <si>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</si>
  <si>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</si>
  <si>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</si>
  <si>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</si>
  <si>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</si>
  <si>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</si>
  <si>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</si>
  <si>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</si>
  <si>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</si>
  <si>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</si>
  <si>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</si>
  <si>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</si>
  <si>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</si>
  <si>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</si>
  <si>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</si>
  <si>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</si>
  <si>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</si>
  <si>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</si>
  <si>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</si>
  <si>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</si>
  <si>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</si>
  <si>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</si>
  <si>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</si>
  <si>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</si>
  <si>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</si>
  <si>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</si>
  <si>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</si>
  <si>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</si>
  <si>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</si>
  <si>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</si>
  <si>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</si>
  <si>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</si>
  <si>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</si>
  <si>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</si>
  <si>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</si>
  <si>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</si>
  <si>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</si>
  <si>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</si>
  <si>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</si>
  <si>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</si>
  <si>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</si>
  <si>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</si>
  <si>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</si>
  <si>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</si>
  <si>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</si>
  <si>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</si>
  <si>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</si>
  <si>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</si>
  <si>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</si>
  <si>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</si>
  <si>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</si>
  <si>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</si>
  <si>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</si>
  <si>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</si>
  <si>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</si>
  <si>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</si>
  <si>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</si>
  <si>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</si>
  <si>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</si>
  <si>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</si>
  <si>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</si>
  <si>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</si>
  <si>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</si>
  <si>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</si>
  <si>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</si>
  <si>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</si>
  <si>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</si>
  <si>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</si>
  <si>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</si>
  <si>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</si>
  <si>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</si>
  <si>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</si>
  <si>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</si>
  <si>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</si>
  <si>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</si>
  <si>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</si>
  <si>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</si>
  <si>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</si>
  <si>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</si>
  <si>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</si>
  <si>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</si>
  <si>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</si>
  <si>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</si>
  <si>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</si>
  <si>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</si>
  <si>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</si>
  <si>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</si>
  <si>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</si>
  <si>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</si>
  <si>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</si>
  <si>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</si>
  <si>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</si>
  <si>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</si>
  <si>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</si>
  <si>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</si>
  <si>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</si>
  <si>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</si>
  <si>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</si>
  <si>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</si>
  <si>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</si>
  <si>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</si>
  <si>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</si>
  <si>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</si>
  <si>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</si>
  <si>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</si>
  <si>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</si>
  <si>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</si>
  <si>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</si>
  <si>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</si>
  <si>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</si>
  <si>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</si>
  <si>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</si>
  <si>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</si>
  <si>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</si>
  <si>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</si>
  <si>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</si>
  <si>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</si>
  <si>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</si>
  <si>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</si>
  <si>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</si>
  <si>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</si>
  <si>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</si>
  <si>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</si>
  <si>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</si>
  <si>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</si>
  <si>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</si>
  <si>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</si>
  <si>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</si>
  <si>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</si>
  <si>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</si>
  <si>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</si>
  <si>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</si>
  <si>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</si>
  <si>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</si>
  <si>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</si>
  <si>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</si>
  <si>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</si>
  <si>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</si>
  <si>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</si>
  <si>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</si>
  <si>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</si>
  <si>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</si>
  <si>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</si>
  <si>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</si>
  <si>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</si>
  <si>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</si>
  <si>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</si>
  <si>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</si>
  <si>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</si>
  <si>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</si>
  <si>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</si>
  <si>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</si>
  <si>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</si>
  <si>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</si>
  <si>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</si>
  <si>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</si>
  <si>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</si>
  <si>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</si>
  <si>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</si>
  <si>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</si>
  <si>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</si>
  <si>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</si>
  <si>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</si>
  <si>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</si>
  <si>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</si>
  <si>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</si>
  <si>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</si>
  <si>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</si>
  <si>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</si>
  <si>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</si>
  <si>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</si>
  <si>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</si>
  <si>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</si>
  <si>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</si>
  <si>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</si>
  <si>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</si>
  <si>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</si>
  <si>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</si>
  <si>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</si>
  <si>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</si>
  <si>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</si>
  <si>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</si>
  <si>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</si>
  <si>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</si>
  <si>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</si>
  <si>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</si>
  <si>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</si>
  <si>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</si>
  <si>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</si>
  <si>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</si>
  <si>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</si>
  <si>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</si>
  <si>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</si>
  <si>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</si>
  <si>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</si>
  <si>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</si>
  <si>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</si>
  <si>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</si>
  <si>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</si>
  <si>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</si>
  <si>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</si>
  <si>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</si>
  <si>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</si>
  <si>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</si>
  <si>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</si>
  <si>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</si>
  <si>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</si>
  <si>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</si>
  <si>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</si>
  <si>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</si>
  <si>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</si>
  <si>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</si>
  <si>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</si>
  <si>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</si>
  <si>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</si>
  <si>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</si>
  <si>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</si>
  <si>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</si>
  <si>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</si>
  <si>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</si>
  <si>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</si>
  <si>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</si>
  <si>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</si>
  <si>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</si>
  <si>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</si>
  <si>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</si>
  <si>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</si>
  <si>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</si>
  <si>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</si>
  <si>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</si>
  <si>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</si>
  <si>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</si>
  <si>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</si>
  <si>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</si>
  <si>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</si>
  <si>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</si>
  <si>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</si>
  <si>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</si>
  <si>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</si>
  <si>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</si>
  <si>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</si>
  <si>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</si>
  <si>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</si>
  <si>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</si>
  <si>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</si>
  <si>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</si>
  <si>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</si>
  <si>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</si>
  <si>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</si>
  <si>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</si>
  <si>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</si>
  <si>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</si>
  <si>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</si>
  <si>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</si>
  <si>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</si>
  <si>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</si>
  <si>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</si>
  <si>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</si>
  <si>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</si>
  <si>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</si>
  <si>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</si>
  <si>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</si>
  <si>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</si>
  <si>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</si>
  <si>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</si>
  <si>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</si>
  <si>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</si>
  <si>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</si>
  <si>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</si>
  <si>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</si>
  <si>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</si>
  <si>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</si>
  <si>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</si>
  <si>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</si>
  <si>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</si>
  <si>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</si>
  <si>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</si>
  <si>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</si>
  <si>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</si>
  <si>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</si>
  <si>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</si>
  <si>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</si>
  <si>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</si>
  <si>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</si>
  <si>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</si>
  <si>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</si>
  <si>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</si>
  <si>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</si>
  <si>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</si>
  <si>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</si>
  <si>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</si>
  <si>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</si>
  <si>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</si>
  <si>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</si>
  <si>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</si>
  <si>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</si>
  <si>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</si>
  <si>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</si>
  <si>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</si>
  <si>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</si>
  <si>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</si>
  <si>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</si>
  <si>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</si>
  <si>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</si>
  <si>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</si>
  <si>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</si>
  <si>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</si>
  <si>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</si>
  <si>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</si>
  <si>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</si>
  <si>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</si>
  <si>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</si>
  <si>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</si>
  <si>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</si>
  <si>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</si>
  <si>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</si>
  <si>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</si>
  <si>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</si>
  <si>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</si>
  <si>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</si>
  <si>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</si>
  <si>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</si>
  <si>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</si>
  <si>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</si>
  <si>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</si>
  <si>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</si>
  <si>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</si>
  <si>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</si>
  <si>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</si>
  <si>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</si>
  <si>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</si>
  <si>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</si>
  <si>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</si>
  <si>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</si>
  <si>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</si>
  <si>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</si>
  <si>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</si>
  <si>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</si>
  <si>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</si>
  <si>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</si>
  <si>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</si>
  <si>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</si>
  <si>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</si>
  <si>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</si>
  <si>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</si>
  <si>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</si>
  <si>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</si>
  <si>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</si>
  <si>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</si>
  <si>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</si>
  <si>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</si>
  <si>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</si>
  <si>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</si>
  <si>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</si>
  <si>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</si>
  <si>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</si>
  <si>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</si>
  <si>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</si>
  <si>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</si>
  <si>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</si>
  <si>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</si>
  <si>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</si>
  <si>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</si>
  <si>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</si>
  <si>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</si>
  <si>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</si>
  <si>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</si>
  <si>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</si>
  <si>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</si>
  <si>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</si>
  <si>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</si>
  <si>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</si>
  <si>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</si>
  <si>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</si>
  <si>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</si>
  <si>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</si>
  <si>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</si>
  <si>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</si>
  <si>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</si>
  <si>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</si>
  <si>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</si>
  <si>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</si>
  <si>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</si>
  <si>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</si>
  <si>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</si>
  <si>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</si>
  <si>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</si>
  <si>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</si>
  <si>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</si>
  <si>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</si>
  <si>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</si>
  <si>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</si>
  <si>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</si>
  <si>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</si>
  <si>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</si>
  <si>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</si>
  <si>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</si>
  <si>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</si>
  <si>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</si>
  <si>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</si>
  <si>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</si>
  <si>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</si>
  <si>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</si>
  <si>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</si>
  <si>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</si>
  <si>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</si>
  <si>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</si>
  <si>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</si>
  <si>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</si>
  <si>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</si>
  <si>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</si>
  <si>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</si>
  <si>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</si>
  <si>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</si>
  <si>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</si>
  <si>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</si>
  <si>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</si>
  <si>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</si>
  <si>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</si>
  <si>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</si>
  <si>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</si>
  <si>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</si>
  <si>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</si>
  <si>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</si>
  <si>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</si>
  <si>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</si>
  <si>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</si>
  <si>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</si>
  <si>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</si>
  <si>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</si>
  <si>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</si>
  <si>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</si>
  <si>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</si>
  <si>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</si>
  <si>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</si>
  <si>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</si>
  <si>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</si>
  <si>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</si>
  <si>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</si>
  <si>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</si>
  <si>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</si>
  <si>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</si>
  <si>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</si>
  <si>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</si>
  <si>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</si>
  <si>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</si>
  <si>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</si>
  <si>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</si>
  <si>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</si>
  <si>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</si>
  <si>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</si>
  <si>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</si>
  <si>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</si>
  <si>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</si>
  <si>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</si>
  <si>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</si>
  <si>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</si>
  <si>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</si>
  <si>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</si>
  <si>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</si>
  <si>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</si>
  <si>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</si>
  <si>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</si>
  <si>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</si>
  <si>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</si>
  <si>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</si>
  <si>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</si>
  <si>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</si>
  <si>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</si>
  <si>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</si>
  <si>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</si>
  <si>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</si>
  <si>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</si>
  <si>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</si>
  <si>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</si>
  <si>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</si>
  <si>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</si>
  <si>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</si>
  <si>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</si>
  <si>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</si>
  <si>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</si>
  <si>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</si>
  <si>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</si>
  <si>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</si>
  <si>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</si>
  <si>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</si>
  <si>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</si>
  <si>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</si>
  <si>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</si>
  <si>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</si>
  <si>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</si>
  <si>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</si>
  <si>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</si>
  <si>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</si>
  <si>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</si>
  <si>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</si>
  <si>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</si>
  <si>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</si>
  <si>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</si>
  <si>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</si>
  <si>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</si>
  <si>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</si>
  <si>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</si>
  <si>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</si>
  <si>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</si>
  <si>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</si>
  <si>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</si>
  <si>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</si>
  <si>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</si>
  <si>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</si>
  <si>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</si>
  <si>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</si>
  <si>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</si>
  <si>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</si>
  <si>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</si>
  <si>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</si>
  <si>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</si>
  <si>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</si>
  <si>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</si>
  <si>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</si>
  <si>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</si>
  <si>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</si>
  <si>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</si>
  <si>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</si>
  <si>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</si>
  <si>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</si>
  <si>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</si>
  <si>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</si>
  <si>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</si>
  <si>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</si>
  <si>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</si>
  <si>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</si>
  <si>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</si>
  <si>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</si>
  <si>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</si>
  <si>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</si>
  <si>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</si>
  <si>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</si>
  <si>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</si>
  <si>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</si>
  <si>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</si>
  <si>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</si>
  <si>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</si>
  <si>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</si>
  <si>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</si>
  <si>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</si>
  <si>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</si>
  <si>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</si>
  <si>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</si>
  <si>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</si>
  <si>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</si>
  <si>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</si>
  <si>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</si>
  <si>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</si>
  <si>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</si>
  <si>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</si>
  <si>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</si>
  <si>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</si>
  <si>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</si>
  <si>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</si>
  <si>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</si>
  <si>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</si>
  <si>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</si>
  <si>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</si>
  <si>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</si>
  <si>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</si>
  <si>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</si>
  <si>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</si>
  <si>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</si>
  <si>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</si>
  <si>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</si>
  <si>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</si>
  <si>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</si>
  <si>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</si>
  <si>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</si>
  <si>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</si>
  <si>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</si>
  <si>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</si>
  <si>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</si>
  <si>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</si>
  <si>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</si>
  <si>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</si>
  <si>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</si>
  <si>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</si>
  <si>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</si>
  <si>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</si>
  <si>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</si>
  <si>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</si>
  <si>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</si>
  <si>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</si>
  <si>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</si>
  <si>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</si>
  <si>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</si>
  <si>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</si>
  <si>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</si>
  <si>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</si>
  <si>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</si>
  <si>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</si>
  <si>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</si>
  <si>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</si>
  <si>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</si>
  <si>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</si>
  <si>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</si>
  <si>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</si>
  <si>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</si>
  <si>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</si>
  <si>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</si>
  <si>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</si>
  <si>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</si>
  <si>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</si>
  <si>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</si>
  <si>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</si>
  <si>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</si>
  <si>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</si>
  <si>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</si>
  <si>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</si>
  <si>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</si>
  <si>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</si>
  <si>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</si>
  <si>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</si>
  <si>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</si>
  <si>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</si>
  <si>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</si>
  <si>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</si>
  <si>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</si>
  <si>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</si>
  <si>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</si>
  <si>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</si>
  <si>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</si>
  <si>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</si>
  <si>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</si>
  <si>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</si>
  <si>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</si>
  <si>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</si>
  <si>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</si>
  <si>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</si>
  <si>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</si>
  <si>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</si>
  <si>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</si>
  <si>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</si>
  <si>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</si>
  <si>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</si>
  <si>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</si>
  <si>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</si>
  <si>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</si>
  <si>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</si>
  <si>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</si>
  <si>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</si>
  <si>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</si>
  <si>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</si>
  <si>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</si>
  <si>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</si>
  <si>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</si>
  <si>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</si>
  <si>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</si>
  <si>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</si>
  <si>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</si>
  <si>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</si>
  <si>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</si>
  <si>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</si>
  <si>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</si>
  <si>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</si>
  <si>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</si>
  <si>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</si>
  <si>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</si>
  <si>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</si>
  <si>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</si>
  <si>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</si>
  <si>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</si>
  <si>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</si>
  <si>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</si>
  <si>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</si>
  <si>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</si>
  <si>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</si>
  <si>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</si>
  <si>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</si>
  <si>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</si>
  <si>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</si>
  <si>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</si>
  <si>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</si>
  <si>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</si>
  <si>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</si>
  <si>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</si>
  <si>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</si>
  <si>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</si>
  <si>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</si>
  <si>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</si>
  <si>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</si>
  <si>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</si>
  <si>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</si>
  <si>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</si>
  <si>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</si>
  <si>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</si>
  <si>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</si>
  <si>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</si>
  <si>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</si>
  <si>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</si>
  <si>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</si>
  <si>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</si>
  <si>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</si>
  <si>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</si>
  <si>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</si>
  <si>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</si>
  <si>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</si>
  <si>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</si>
  <si>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</si>
  <si>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</si>
  <si>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</si>
  <si>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</si>
  <si>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</si>
  <si>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</si>
  <si>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</si>
  <si>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</si>
  <si>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</si>
  <si>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</si>
  <si>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</si>
  <si>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</si>
  <si>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</si>
  <si>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</si>
  <si>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</si>
  <si>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</si>
  <si>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</si>
  <si>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</si>
  <si>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</si>
  <si>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</si>
  <si>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</si>
  <si>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</si>
  <si>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</si>
  <si>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</si>
  <si>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</si>
  <si>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</si>
  <si>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</si>
  <si>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</si>
  <si>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</si>
  <si>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</si>
  <si>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</si>
  <si>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</si>
  <si>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</si>
  <si>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</si>
  <si>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</si>
  <si>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</si>
  <si>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</si>
  <si>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</si>
  <si>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</si>
  <si>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</si>
  <si>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</si>
  <si>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</si>
  <si>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</si>
  <si>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</si>
  <si>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</si>
  <si>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</si>
  <si>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</si>
  <si>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</si>
  <si>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</si>
  <si>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</si>
  <si>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</si>
  <si>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</si>
  <si>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</si>
  <si>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</si>
  <si>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</si>
  <si>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</si>
  <si>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</si>
  <si>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</si>
  <si>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</si>
  <si>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</si>
  <si>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</si>
  <si>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</si>
  <si>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</si>
  <si>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</si>
  <si>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</si>
  <si>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</si>
  <si>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</si>
  <si>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</si>
  <si>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</si>
  <si>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</si>
  <si>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</si>
  <si>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</si>
  <si>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</si>
  <si>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</si>
  <si>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</si>
  <si>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</si>
  <si>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</si>
  <si>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</si>
  <si>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</si>
  <si>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</si>
  <si>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</si>
  <si>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</si>
  <si>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</si>
  <si>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</si>
  <si>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</si>
  <si>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</si>
  <si>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</si>
  <si>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</si>
  <si>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</si>
  <si>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</si>
  <si>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</si>
  <si>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</si>
  <si>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</si>
  <si>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</si>
  <si>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</si>
  <si>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</si>
  <si>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</si>
  <si>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</si>
  <si>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</si>
  <si>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</si>
  <si>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</si>
  <si>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</si>
  <si>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</si>
  <si>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</si>
  <si>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</si>
  <si>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</si>
  <si>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</si>
  <si>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</si>
  <si>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</si>
  <si>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</si>
  <si>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</si>
  <si>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</si>
  <si>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</si>
  <si>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</si>
  <si>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</si>
  <si>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</si>
  <si>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</si>
  <si>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</si>
  <si>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</si>
  <si>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</si>
  <si>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</si>
  <si>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</si>
  <si>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</si>
  <si>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</si>
  <si>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</si>
  <si>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</si>
  <si>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</si>
  <si>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</si>
  <si>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</si>
  <si>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</si>
  <si>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</si>
  <si>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</si>
  <si>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</si>
  <si>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</si>
  <si>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</si>
  <si>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</si>
  <si>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</si>
  <si>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</si>
  <si>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</si>
  <si>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</si>
  <si>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</si>
  <si>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</si>
  <si>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</si>
  <si>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</si>
  <si>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</si>
  <si>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</si>
  <si>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</si>
  <si>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</si>
  <si>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</si>
  <si>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</si>
  <si>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</si>
  <si>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</si>
  <si>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</si>
  <si>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</si>
  <si>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</si>
  <si>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</si>
  <si>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</si>
  <si>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</si>
  <si>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</si>
  <si>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</si>
  <si>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</si>
  <si>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</si>
  <si>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</si>
  <si>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</si>
  <si>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</si>
  <si>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</si>
  <si>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</si>
  <si>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</si>
  <si>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</si>
  <si>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</si>
  <si>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</si>
  <si>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</si>
  <si>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</si>
  <si>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</si>
  <si>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</si>
  <si>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</si>
  <si>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</si>
  <si>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</si>
  <si>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</si>
  <si>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</si>
  <si>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</si>
  <si>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</si>
  <si>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</si>
  <si>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</si>
  <si>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</si>
  <si>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</si>
  <si>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</si>
  <si>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</si>
  <si>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</si>
  <si>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</si>
  <si>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</si>
  <si>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</si>
  <si>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</si>
  <si>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</si>
  <si>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</si>
  <si>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</si>
  <si>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</si>
  <si>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</si>
  <si>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</si>
  <si>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</si>
  <si>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</si>
  <si>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</si>
  <si>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</si>
  <si>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</si>
  <si>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</si>
  <si>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</si>
  <si>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</si>
  <si>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</si>
  <si>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</si>
  <si>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</si>
  <si>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</si>
  <si>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</si>
  <si>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</si>
  <si>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</si>
  <si>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</si>
  <si>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</si>
  <si>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</si>
  <si>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</si>
  <si>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</si>
  <si>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</si>
  <si>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</si>
  <si>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</si>
  <si>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</si>
  <si>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</si>
  <si>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</si>
  <si>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</si>
  <si>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</si>
  <si>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</si>
  <si>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</si>
  <si>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</si>
  <si>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</si>
  <si>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</si>
  <si>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</si>
  <si>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</si>
  <si>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</si>
  <si>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</si>
  <si>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</si>
  <si>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</si>
  <si>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</si>
  <si>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</si>
  <si>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</si>
  <si>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</si>
  <si>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</si>
  <si>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</si>
  <si>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</si>
  <si>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</si>
  <si>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</si>
  <si>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</si>
  <si>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</si>
  <si>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</si>
  <si>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</si>
  <si>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</si>
  <si>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</si>
  <si>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</si>
  <si>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</si>
  <si>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</si>
  <si>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</si>
  <si>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</si>
  <si>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</si>
  <si>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</si>
  <si>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</si>
  <si>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</si>
  <si>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</si>
  <si>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</si>
  <si>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</si>
  <si>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</si>
  <si>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</si>
  <si>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</si>
  <si>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</si>
  <si>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</si>
  <si>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</si>
  <si>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</si>
  <si>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</si>
  <si>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</si>
  <si>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</si>
  <si>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</si>
  <si>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</si>
  <si>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</si>
  <si>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</si>
  <si>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</si>
  <si>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</si>
  <si>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</si>
  <si>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</si>
  <si>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</si>
  <si>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</si>
  <si>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</si>
  <si>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</si>
  <si>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</si>
  <si>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</si>
  <si>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</si>
  <si>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</si>
  <si>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</si>
  <si>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</si>
  <si>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</si>
  <si>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</si>
  <si>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</si>
  <si>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</si>
  <si>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</si>
  <si>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</si>
  <si>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</si>
  <si>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</si>
  <si>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</si>
  <si>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</si>
  <si>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</si>
  <si>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</si>
  <si>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</si>
  <si>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</si>
  <si>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</si>
  <si>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</si>
  <si>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</si>
  <si>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</si>
  <si>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</si>
  <si>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</si>
  <si>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</si>
  <si>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</si>
  <si>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</si>
  <si>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</si>
  <si>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</si>
  <si>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</si>
  <si>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</si>
  <si>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</si>
  <si>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</si>
  <si>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</si>
  <si>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</si>
  <si>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</si>
  <si>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</si>
  <si>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</si>
  <si>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</si>
  <si>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</si>
  <si>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</si>
  <si>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</si>
  <si>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</si>
  <si>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</si>
  <si>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</si>
  <si>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</si>
  <si>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</si>
  <si>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</si>
  <si>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</si>
  <si>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</si>
  <si>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</si>
  <si>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</si>
  <si>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</si>
  <si>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</si>
  <si>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</si>
  <si>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</si>
  <si>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</si>
  <si>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</si>
  <si>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</si>
  <si>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</si>
  <si>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</si>
  <si>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</si>
  <si>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</si>
  <si>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</si>
  <si>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</si>
  <si>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</si>
  <si>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</si>
  <si>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</si>
  <si>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</si>
  <si>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</si>
  <si>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</si>
  <si>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</si>
  <si>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</si>
  <si>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</si>
  <si>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</si>
  <si>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</si>
  <si>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</si>
  <si>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</si>
  <si>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</si>
  <si>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</si>
  <si>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</si>
  <si>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</si>
  <si>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</si>
  <si>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</si>
  <si>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</si>
  <si>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</si>
  <si>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</si>
  <si>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</si>
  <si>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</si>
  <si>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</si>
  <si>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</si>
  <si>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</si>
  <si>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</si>
  <si>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</si>
  <si>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</si>
  <si>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</si>
  <si>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</si>
  <si>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</si>
  <si>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</si>
  <si>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</si>
  <si>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</si>
  <si>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</si>
  <si>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</si>
  <si>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</si>
  <si>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</si>
  <si>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</si>
  <si>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</si>
  <si>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</si>
  <si>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</si>
  <si>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</si>
  <si>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</si>
  <si>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</si>
  <si>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</si>
  <si>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</si>
  <si>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</si>
  <si>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</si>
  <si>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</si>
  <si>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</si>
  <si>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</si>
  <si>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</si>
  <si>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</si>
  <si>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</si>
  <si>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</si>
  <si>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</si>
  <si>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</si>
  <si>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</si>
  <si>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</si>
  <si>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</si>
  <si>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</si>
  <si>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</si>
  <si>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</si>
  <si>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</si>
  <si>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</si>
  <si>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</si>
  <si>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</si>
  <si>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</si>
  <si>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</si>
  <si>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</si>
  <si>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</si>
  <si>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</si>
  <si>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</si>
  <si>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</si>
  <si>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</si>
  <si>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</si>
  <si>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</si>
  <si>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</si>
  <si>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</si>
  <si>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</si>
  <si>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</si>
  <si>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</si>
  <si>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</si>
  <si>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</si>
  <si>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</si>
  <si>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</si>
  <si>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</si>
  <si>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</si>
  <si>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</si>
  <si>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</si>
  <si>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</si>
  <si>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</si>
  <si>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</si>
  <si>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</si>
  <si>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</si>
  <si>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</si>
  <si>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</si>
  <si>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</si>
  <si>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</si>
  <si>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</si>
  <si>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</si>
  <si>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</si>
  <si>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</si>
  <si>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</si>
  <si>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</si>
  <si>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</si>
  <si>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</si>
  <si>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</si>
  <si>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</si>
  <si>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</si>
  <si>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</si>
  <si>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</si>
  <si>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</si>
  <si>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</si>
  <si>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</si>
  <si>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</si>
  <si>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</si>
  <si>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</si>
  <si>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</si>
  <si>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</si>
  <si>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</si>
  <si>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</si>
  <si>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</si>
  <si>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</si>
  <si>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</si>
  <si>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</si>
  <si>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</si>
  <si>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</si>
  <si>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</si>
  <si>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</si>
  <si>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</si>
  <si>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</si>
  <si>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</si>
  <si>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</si>
  <si>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</si>
  <si>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</si>
  <si>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</si>
  <si>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</si>
  <si>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</si>
  <si>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</si>
  <si>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</si>
  <si>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</si>
  <si>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</si>
  <si>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</si>
  <si>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</si>
  <si>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</si>
  <si>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</si>
  <si>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</si>
  <si>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</si>
  <si>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</si>
  <si>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</si>
  <si>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</si>
  <si>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</si>
  <si>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</si>
  <si>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</si>
  <si>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</si>
  <si>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</si>
  <si>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</si>
  <si>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</si>
  <si>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</si>
  <si>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</si>
  <si>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</si>
  <si>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</si>
  <si>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</si>
  <si>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</si>
  <si>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</si>
  <si>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</si>
  <si>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</si>
  <si>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</si>
  <si>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</si>
  <si>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</si>
  <si>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</si>
  <si>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</si>
  <si>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</si>
  <si>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</si>
  <si>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</si>
  <si>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</si>
  <si>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</si>
  <si>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</si>
  <si>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</si>
  <si>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</si>
  <si>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</si>
  <si>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</si>
  <si>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</si>
  <si>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</si>
  <si>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</si>
  <si>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</si>
  <si>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</si>
  <si>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</si>
  <si>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</si>
  <si>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</si>
  <si>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</si>
  <si>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</si>
  <si>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</si>
  <si>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</si>
  <si>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</si>
  <si>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</si>
  <si>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</si>
  <si>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</si>
  <si>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</si>
  <si>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</si>
  <si>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</si>
  <si>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</si>
  <si>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</si>
  <si>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</si>
  <si>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</si>
  <si>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</si>
  <si>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</si>
  <si>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</si>
  <si>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</si>
  <si>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</si>
  <si>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</si>
  <si>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</si>
  <si>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</si>
  <si>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</si>
  <si>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</si>
  <si>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</si>
  <si>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</si>
  <si>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</si>
  <si>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</si>
  <si>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</si>
  <si>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</si>
  <si>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</si>
  <si>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</si>
  <si>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</si>
  <si>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</si>
  <si>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</si>
  <si>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</si>
  <si>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</si>
  <si>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</si>
  <si>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</si>
  <si>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</si>
  <si>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</si>
  <si>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</si>
  <si>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</si>
  <si>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</si>
  <si>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</si>
  <si>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</si>
  <si>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</si>
  <si>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</si>
  <si>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</si>
  <si>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</si>
  <si>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</si>
  <si>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</si>
  <si>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</si>
  <si>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</si>
  <si>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</si>
  <si>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</si>
  <si>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</si>
  <si>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</si>
  <si>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</si>
  <si>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</si>
  <si>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</si>
  <si>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</si>
  <si>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</si>
  <si>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</si>
  <si>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</si>
  <si>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</si>
  <si>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</si>
  <si>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</si>
  <si>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</si>
  <si>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</si>
  <si>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</si>
  <si>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</si>
  <si>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</si>
  <si>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</si>
  <si>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</si>
  <si>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</si>
  <si>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</si>
  <si>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</si>
  <si>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</si>
  <si>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</si>
  <si>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</si>
  <si>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</si>
  <si>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</si>
  <si>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</si>
  <si>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</si>
  <si>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</si>
  <si>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</si>
  <si>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</si>
  <si>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</si>
  <si>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</si>
  <si>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</si>
  <si>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</si>
  <si>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</si>
  <si>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</si>
  <si>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</si>
  <si>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</si>
  <si>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</si>
  <si>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</si>
  <si>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</si>
  <si>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</si>
  <si>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</si>
  <si>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</si>
  <si>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</si>
  <si>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</si>
  <si>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</si>
  <si>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</si>
  <si>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</si>
  <si>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</si>
  <si>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</si>
  <si>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</si>
  <si>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</si>
  <si>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</si>
  <si>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</si>
  <si>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</si>
  <si>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</si>
  <si>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</si>
  <si>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</si>
  <si>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</si>
  <si>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</si>
  <si>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</si>
  <si>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</si>
  <si>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</si>
  <si>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</si>
  <si>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</si>
  <si>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</si>
  <si>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</si>
  <si>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</si>
  <si>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</si>
  <si>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</si>
  <si>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</si>
  <si>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</si>
  <si>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</si>
  <si>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</si>
  <si>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</si>
  <si>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</si>
  <si>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</si>
  <si>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</si>
  <si>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</si>
  <si>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</si>
  <si>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</si>
  <si>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</si>
  <si>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</si>
  <si>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</si>
  <si>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</si>
  <si>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</si>
  <si>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</si>
  <si>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</si>
  <si>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</si>
  <si>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</si>
  <si>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</si>
  <si>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</si>
  <si>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</si>
  <si>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</si>
  <si>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</si>
  <si>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</si>
  <si>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</si>
  <si>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</si>
  <si>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</si>
  <si>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</si>
  <si>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</si>
  <si>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</si>
  <si>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</si>
  <si>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</si>
  <si>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</si>
  <si>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</si>
  <si>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</si>
  <si>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</si>
  <si>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</si>
  <si>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</si>
  <si>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</si>
  <si>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</si>
  <si>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</si>
  <si>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</si>
  <si>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</si>
  <si>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</si>
  <si>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</si>
  <si>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</si>
  <si>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</si>
  <si>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</si>
  <si>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</si>
  <si>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</si>
  <si>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</si>
  <si>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</si>
  <si>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</si>
  <si>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</si>
  <si>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</si>
  <si>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</si>
  <si>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</si>
  <si>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</si>
  <si>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</si>
  <si>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</si>
  <si>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</si>
  <si>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</si>
  <si>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</si>
  <si>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</si>
  <si>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</si>
  <si>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</si>
  <si>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</si>
  <si>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</si>
  <si>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</si>
  <si>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</si>
  <si>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</si>
  <si>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</si>
  <si>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</si>
  <si>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</si>
  <si>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</si>
  <si>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</si>
  <si>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</si>
  <si>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</si>
  <si>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</si>
  <si>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</si>
  <si>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</si>
  <si>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</si>
  <si>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</si>
  <si>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</si>
  <si>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</si>
  <si>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</si>
  <si>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</si>
  <si>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</si>
  <si>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</si>
  <si>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</si>
  <si>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</si>
  <si>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</si>
  <si>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</si>
  <si>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</si>
  <si>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</si>
  <si>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</si>
  <si>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</si>
  <si>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</si>
  <si>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</si>
  <si>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</si>
  <si>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</si>
  <si>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</si>
  <si>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</si>
  <si>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</si>
  <si>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</si>
  <si>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</si>
  <si>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</si>
  <si>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</si>
  <si>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</si>
  <si>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</si>
  <si>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</si>
  <si>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</si>
  <si>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</si>
  <si>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</si>
  <si>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</si>
  <si>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</si>
  <si>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</si>
  <si>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</si>
  <si>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</si>
  <si>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</si>
  <si>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</si>
  <si>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</si>
  <si>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</si>
  <si>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</si>
  <si>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</si>
  <si>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</si>
  <si>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</si>
  <si>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</si>
  <si>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</si>
  <si>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</si>
  <si>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</si>
  <si>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</si>
  <si>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</si>
  <si>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</si>
  <si>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</si>
  <si>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</si>
  <si>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</si>
  <si>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</si>
  <si>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</si>
  <si>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</si>
  <si>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</si>
  <si>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</si>
  <si>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</si>
  <si>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</si>
  <si>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</si>
  <si>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</si>
  <si>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</si>
  <si>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</si>
  <si>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</si>
  <si>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</si>
  <si>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</si>
  <si>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</si>
  <si>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</si>
  <si>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</si>
  <si>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</si>
  <si>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</si>
  <si>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</si>
  <si>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</si>
  <si>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</si>
  <si>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</si>
  <si>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</si>
  <si>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</si>
  <si>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</si>
  <si>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</si>
  <si>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</si>
  <si>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</si>
  <si>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</si>
  <si>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</si>
  <si>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</si>
  <si>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</si>
  <si>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</si>
  <si>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</si>
  <si>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</si>
  <si>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</si>
  <si>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</si>
  <si>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</si>
  <si>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</si>
  <si>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</si>
  <si>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</si>
  <si>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</si>
  <si>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</si>
  <si>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</si>
  <si>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</si>
  <si>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</si>
  <si>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</si>
  <si>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</si>
  <si>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</si>
  <si>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</si>
  <si>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</si>
  <si>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</si>
  <si>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</si>
  <si>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</si>
  <si>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</si>
  <si>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</si>
  <si>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</si>
  <si>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</si>
  <si>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</si>
  <si>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</si>
  <si>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</si>
  <si>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</si>
  <si>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</si>
  <si>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</si>
  <si>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</si>
  <si>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</si>
  <si>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</si>
  <si>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</si>
  <si>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</si>
  <si>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</si>
  <si>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</si>
  <si>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</si>
  <si>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</si>
  <si>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</si>
  <si>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</si>
  <si>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</si>
  <si>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</si>
  <si>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</si>
  <si>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</si>
  <si>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</si>
  <si>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</si>
  <si>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</si>
  <si>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</si>
  <si>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</si>
  <si>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</si>
  <si>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</si>
  <si>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</si>
  <si>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</si>
  <si>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</si>
  <si>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</si>
  <si>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</si>
  <si>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</si>
  <si>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</si>
  <si>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</si>
  <si>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</si>
  <si>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</si>
  <si>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</si>
  <si>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</si>
  <si>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</si>
  <si>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</si>
  <si>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</si>
  <si>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</si>
  <si>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</si>
  <si>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</si>
  <si>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</si>
  <si>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</si>
  <si>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</si>
  <si>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</si>
  <si>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</si>
  <si>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</si>
  <si>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</si>
  <si>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</si>
  <si>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</si>
  <si>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</si>
  <si>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</si>
  <si>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</si>
  <si>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</si>
  <si>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</si>
  <si>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</si>
  <si>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</si>
  <si>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</si>
  <si>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Date Launched Conversion</t>
  </si>
  <si>
    <t>Average of goal</t>
  </si>
  <si>
    <t>Max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</si>
  <si>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</si>
  <si>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</si>
  <si>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</si>
  <si>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</si>
  <si>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</si>
  <si>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</si>
  <si>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</si>
  <si>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</si>
  <si>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</si>
  <si>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</si>
  <si>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</si>
  <si>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</si>
  <si>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</si>
  <si>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</si>
  <si>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</si>
  <si>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</si>
  <si>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</si>
  <si>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</si>
  <si>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</si>
  <si>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</si>
  <si>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# of Backers</t>
  </si>
  <si>
    <t>Median # of Backers</t>
  </si>
  <si>
    <t>Minimum # of Backers</t>
  </si>
  <si>
    <t>Maximum # of Backers</t>
  </si>
  <si>
    <t>Variance in # of Backers</t>
  </si>
  <si>
    <t>Standard Deviation of # of Backers</t>
  </si>
  <si>
    <t>Successful</t>
  </si>
  <si>
    <t>Failed</t>
  </si>
  <si>
    <t>Parent Category</t>
  </si>
  <si>
    <t>Analysis is included in the word report.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</si>
</sst>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left"/>
    </xf>
    <xf numFmtId="1" fontId="0" fillId="0" borderId="0" xfId="0" applyNumberFormat="1"/>
    <xf numFmtId="0" fontId="3" fillId="0" borderId="0" xfId="0" applyFont="1"/>
    <xf numFmtId="9" fontId="0" fillId="0" borderId="0" xfId="2" applyNumberFormat="1" applyFont="1"/>
    <xf numFmtId="2" fontId="0" fillId="0" borderId="0" xfId="0" applyNumberFormat="1"/>
    <xf numFmtId="0" fontId="0" fillId="0" borderId="0" xfId="0" quotePrefix="1"/>
    <xf numFmtId="0" fontId="1" fillId="0" borderId="0" xfId="0" applyFont="1"/>
    <xf numFmtId="0" fontId="1" fillId="0" borderId="0" xfId="0" applyFont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Category!PivotTable1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       Pivot 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9-4FC9-8B36-727053711B73}"/>
            </c:ext>
          </c:extLst>
        </c:ser>
        <c:ser>
          <c:idx val="1"/>
          <c:order val="1"/>
          <c:tx>
            <c:strRef>
              <c:f>'        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9-4FC9-8B36-727053711B73}"/>
            </c:ext>
          </c:extLst>
        </c:ser>
        <c:ser>
          <c:idx val="2"/>
          <c:order val="2"/>
          <c:tx>
            <c:strRef>
              <c:f>'        Pivot Table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9-4FC9-8B36-727053711B73}"/>
            </c:ext>
          </c:extLst>
        </c:ser>
        <c:ser>
          <c:idx val="3"/>
          <c:order val="3"/>
          <c:tx>
            <c:strRef>
              <c:f>'        Pivot Table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79-4FC9-8B36-727053711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Country!PivotTable1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       Pivot Table -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E-44D8-9191-F0DA99D1AB12}"/>
            </c:ext>
          </c:extLst>
        </c:ser>
        <c:ser>
          <c:idx val="1"/>
          <c:order val="1"/>
          <c:tx>
            <c:strRef>
              <c:f>'        Pivot Table -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E-44D8-9191-F0DA99D1AB12}"/>
            </c:ext>
          </c:extLst>
        </c:ser>
        <c:ser>
          <c:idx val="2"/>
          <c:order val="2"/>
          <c:tx>
            <c:strRef>
              <c:f>'        Pivot Table - Country'!$D$4:$D$5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8E-44D8-9191-F0DA99D1AB12}"/>
            </c:ext>
          </c:extLst>
        </c:ser>
        <c:ser>
          <c:idx val="3"/>
          <c:order val="3"/>
          <c:tx>
            <c:strRef>
              <c:f>'        Pivot Table - Country'!$E$4:$E$5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8E-44D8-9191-F0DA99D1A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Kickstarter_CAM.xlsx]Pivot Table -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0-4C96-88CD-3BE5A1908810}"/>
            </c:ext>
          </c:extLst>
        </c:ser>
        <c:ser>
          <c:idx val="1"/>
          <c:order val="1"/>
          <c:tx>
            <c:strRef>
              <c:f>'Pivot Table -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0-4C96-88CD-3BE5A1908810}"/>
            </c:ext>
          </c:extLst>
        </c:ser>
        <c:ser>
          <c:idx val="2"/>
          <c:order val="2"/>
          <c:tx>
            <c:strRef>
              <c:f>'Pivot Table -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0-4C96-88CD-3BE5A1908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744400"/>
        <c:axId val="707892624"/>
      </c:lineChart>
      <c:catAx>
        <c:axId val="65074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92624"/>
        <c:crosses val="autoZero"/>
        <c:auto val="1"/>
        <c:lblAlgn val="ctr"/>
        <c:lblOffset val="100"/>
        <c:noMultiLvlLbl val="0"/>
      </c:catAx>
      <c:valAx>
        <c:axId val="70789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4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88-46F2-8F5F-0DFBCA6D53FE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88-46F2-8F5F-0DFBCA6D53FE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88-46F2-8F5F-0DFBCA6D5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189439"/>
        <c:axId val="764694751"/>
      </c:lineChart>
      <c:catAx>
        <c:axId val="75418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94751"/>
        <c:crosses val="autoZero"/>
        <c:auto val="1"/>
        <c:lblAlgn val="ctr"/>
        <c:lblOffset val="100"/>
        <c:noMultiLvlLbl val="0"/>
      </c:catAx>
      <c:valAx>
        <c:axId val="7646947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8943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Goal avg!PivotTable1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       Pivot Table - Goal avg'!$B$3:$B$4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avg'!$B$5:$B$14</c:f>
              <c:numCache>
                <c:formatCode>0</c:formatCode>
                <c:ptCount val="9"/>
                <c:pt idx="0">
                  <c:v>14998.25</c:v>
                </c:pt>
                <c:pt idx="1">
                  <c:v>14379.411764705883</c:v>
                </c:pt>
                <c:pt idx="2">
                  <c:v>8405.3250000000007</c:v>
                </c:pt>
                <c:pt idx="4">
                  <c:v>4695.8018888888892</c:v>
                </c:pt>
                <c:pt idx="5">
                  <c:v>14338.184466019418</c:v>
                </c:pt>
                <c:pt idx="6">
                  <c:v>9047.2000000000007</c:v>
                </c:pt>
                <c:pt idx="7">
                  <c:v>32129.994210526314</c:v>
                </c:pt>
                <c:pt idx="8">
                  <c:v>5300.4195470798568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E-4AF3-9D5C-BD36FCE3BBC0}"/>
            </c:ext>
          </c:extLst>
        </c:ser>
        <c:ser>
          <c:idx val="1"/>
          <c:order val="1"/>
          <c:tx>
            <c:strRef>
              <c:f>'        Pivot Table - Goal avg'!$C$3:$C$4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avg'!$C$5:$C$14</c:f>
              <c:numCache>
                <c:formatCode>0</c:formatCode>
                <c:ptCount val="9"/>
                <c:pt idx="0">
                  <c:v>167296.02777777778</c:v>
                </c:pt>
                <c:pt idx="1">
                  <c:v>31593.657142857144</c:v>
                </c:pt>
                <c:pt idx="2">
                  <c:v>50976.457142857143</c:v>
                </c:pt>
                <c:pt idx="4">
                  <c:v>8420.2250000000004</c:v>
                </c:pt>
                <c:pt idx="5">
                  <c:v>14510.008547008547</c:v>
                </c:pt>
                <c:pt idx="6">
                  <c:v>19035.858267716536</c:v>
                </c:pt>
                <c:pt idx="7">
                  <c:v>89713.215962441318</c:v>
                </c:pt>
                <c:pt idx="8">
                  <c:v>54246.67545638945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E-4AF3-9D5C-BD36FCE3BBC0}"/>
            </c:ext>
          </c:extLst>
        </c:ser>
        <c:ser>
          <c:idx val="2"/>
          <c:order val="2"/>
          <c:tx>
            <c:strRef>
              <c:f>'        Pivot Table - Goal avg'!$D$3:$D$4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avg'!$D$5:$D$14</c:f>
              <c:numCache>
                <c:formatCode>0</c:formatCode>
                <c:ptCount val="9"/>
                <c:pt idx="0">
                  <c:v>2591988.9750000001</c:v>
                </c:pt>
                <c:pt idx="1">
                  <c:v>37800</c:v>
                </c:pt>
                <c:pt idx="3">
                  <c:v>13368.125</c:v>
                </c:pt>
                <c:pt idx="4">
                  <c:v>35159.75</c:v>
                </c:pt>
                <c:pt idx="6">
                  <c:v>844226</c:v>
                </c:pt>
                <c:pt idx="7">
                  <c:v>91275.219101123599</c:v>
                </c:pt>
                <c:pt idx="8">
                  <c:v>911984.59459459456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E-4AF3-9D5C-BD36FCE3BBC0}"/>
            </c:ext>
          </c:extLst>
        </c:ser>
        <c:ser>
          <c:idx val="3"/>
          <c:order val="3"/>
          <c:tx>
            <c:strRef>
              <c:f>'        Pivot Table - Goal avg'!$E$3:$E$4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avg'!$E$5:$E$14</c:f>
              <c:numCache>
                <c:formatCode>0</c:formatCode>
                <c:ptCount val="9"/>
                <c:pt idx="1">
                  <c:v>6167.833333333333</c:v>
                </c:pt>
                <c:pt idx="4">
                  <c:v>31467.75</c:v>
                </c:pt>
                <c:pt idx="8">
                  <c:v>12611.541666666666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E-4AF3-9D5C-BD36FCE3B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Goal max!PivotTable1</c:name>
    <c:fmtId val="5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       Pivot Table - Goal max'!$B$3:$B$4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       Pivot Table - Goal max'!$A$5:$A$14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max'!$B$5:$B$14</c:f>
              <c:numCache>
                <c:formatCode>0</c:formatCode>
                <c:ptCount val="9"/>
                <c:pt idx="0">
                  <c:v>150000</c:v>
                </c:pt>
                <c:pt idx="1">
                  <c:v>40000</c:v>
                </c:pt>
                <c:pt idx="2">
                  <c:v>40000</c:v>
                </c:pt>
                <c:pt idx="4">
                  <c:v>70000</c:v>
                </c:pt>
                <c:pt idx="5">
                  <c:v>300000</c:v>
                </c:pt>
                <c:pt idx="6">
                  <c:v>50000</c:v>
                </c:pt>
                <c:pt idx="7">
                  <c:v>400000</c:v>
                </c:pt>
                <c:pt idx="8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9B-4CD7-BB86-0BE7A7DE4670}"/>
            </c:ext>
          </c:extLst>
        </c:ser>
        <c:ser>
          <c:idx val="1"/>
          <c:order val="1"/>
          <c:tx>
            <c:strRef>
              <c:f>'        Pivot Table - Goal max'!$C$3:$C$4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       Pivot Table - Goal max'!$A$5:$A$14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max'!$C$5:$C$14</c:f>
              <c:numCache>
                <c:formatCode>0</c:formatCode>
                <c:ptCount val="9"/>
                <c:pt idx="0">
                  <c:v>10000000</c:v>
                </c:pt>
                <c:pt idx="1">
                  <c:v>250000</c:v>
                </c:pt>
                <c:pt idx="2">
                  <c:v>900000</c:v>
                </c:pt>
                <c:pt idx="4">
                  <c:v>100000</c:v>
                </c:pt>
                <c:pt idx="5">
                  <c:v>180000</c:v>
                </c:pt>
                <c:pt idx="6">
                  <c:v>500000</c:v>
                </c:pt>
                <c:pt idx="7">
                  <c:v>8000000</c:v>
                </c:pt>
                <c:pt idx="8">
                  <c:v>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9B-4CD7-BB86-0BE7A7DE4670}"/>
            </c:ext>
          </c:extLst>
        </c:ser>
        <c:ser>
          <c:idx val="2"/>
          <c:order val="2"/>
          <c:tx>
            <c:strRef>
              <c:f>'        Pivot Table - Goal max'!$D$3:$D$4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       Pivot Table - Goal max'!$A$5:$A$14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max'!$D$5:$D$14</c:f>
              <c:numCache>
                <c:formatCode>0</c:formatCode>
                <c:ptCount val="9"/>
                <c:pt idx="0">
                  <c:v>100000000</c:v>
                </c:pt>
                <c:pt idx="1">
                  <c:v>200000</c:v>
                </c:pt>
                <c:pt idx="3">
                  <c:v>100000</c:v>
                </c:pt>
                <c:pt idx="4">
                  <c:v>500000</c:v>
                </c:pt>
                <c:pt idx="6">
                  <c:v>25000000</c:v>
                </c:pt>
                <c:pt idx="7">
                  <c:v>2500000</c:v>
                </c:pt>
                <c:pt idx="8">
                  <c:v>30000000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9B-4CD7-BB86-0BE7A7DE4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  <c:max val="4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3</xdr:row>
      <xdr:rowOff>75247</xdr:rowOff>
    </xdr:from>
    <xdr:to>
      <xdr:col>17</xdr:col>
      <xdr:colOff>0</xdr:colOff>
      <xdr:row>32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382A83-6A6F-4A23-81CC-8EAF003AF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3</xdr:row>
      <xdr:rowOff>75247</xdr:rowOff>
    </xdr:from>
    <xdr:to>
      <xdr:col>21</xdr:col>
      <xdr:colOff>19050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F9033-9F95-422A-A650-B4426B1AE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321944</xdr:colOff>
      <xdr:row>1</xdr:row>
      <xdr:rowOff>136206</xdr:rowOff>
    </xdr:from>
    <xdr:to>
      <xdr:col>14</xdr:col>
      <xdr:colOff>466724</xdr:colOff>
      <xdr:row>28</xdr:row>
      <xdr:rowOff>150494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26C0F-A641-4EAF-921F-8E39D6CAF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99059</xdr:colOff>
      <xdr:row>13</xdr:row>
      <xdr:rowOff>67627</xdr:rowOff>
    </xdr:from>
    <xdr:to>
      <xdr:col>8</xdr:col>
      <xdr:colOff>447674</xdr:colOff>
      <xdr:row>38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4FB8B3-E946-402C-AA3E-D958EC526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3</xdr:row>
      <xdr:rowOff>75247</xdr:rowOff>
    </xdr:from>
    <xdr:to>
      <xdr:col>17</xdr:col>
      <xdr:colOff>0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CDD1A-42C7-4B44-A20B-1DF20EAEA8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3</xdr:row>
      <xdr:rowOff>75247</xdr:rowOff>
    </xdr:from>
    <xdr:to>
      <xdr:col>17</xdr:col>
      <xdr:colOff>0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6ECDC-A5D9-4B9B-9FFD-F2F9975DC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McCulley" refreshedDate="44044.384043749997" createdVersion="6" refreshedVersion="6" minRefreshableVersion="3" recordCount="4114" xr:uid="{967C0A13-E450-4528-80FA-E4E031431F17}">
  <cacheSource type="worksheet">
    <worksheetSource ref="A1:R4115" sheet="Summary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McCulley" refreshedDate="44044.403193287035" createdVersion="6" refreshedVersion="6" minRefreshableVersion="3" recordCount="4114" xr:uid="{EB013D6A-7A66-4E3A-9A89-660336C02F31}">
  <cacheSource type="worksheet">
    <worksheetSource ref="A1:T4115" sheet="Summary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Launch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0EBDD-E21C-453B-9535-3F9769BA75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5B5E3-E168-4F03-A740-AF8D68C9C4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D8F53-DF75-4331-AA8D-9DAF7E6D89E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D8B66-C2F3-40DE-B406-3484D82D88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Average of goal" fld="3" subtotal="average" baseField="16" baseItem="0"/>
  </dataFields>
  <formats count="9">
    <format dxfId="17">
      <pivotArea collapsedLevelsAreSubtotals="1" fieldPosition="0">
        <references count="1">
          <reference field="16" count="1">
            <x v="0"/>
          </reference>
        </references>
      </pivotArea>
    </format>
    <format dxfId="16">
      <pivotArea collapsedLevelsAreSubtotals="1" fieldPosition="0">
        <references count="1">
          <reference field="16" count="1">
            <x v="1"/>
          </reference>
        </references>
      </pivotArea>
    </format>
    <format dxfId="15">
      <pivotArea collapsedLevelsAreSubtotals="1" fieldPosition="0">
        <references count="1">
          <reference field="16" count="1">
            <x v="2"/>
          </reference>
        </references>
      </pivotArea>
    </format>
    <format dxfId="14">
      <pivotArea collapsedLevelsAreSubtotals="1" fieldPosition="0">
        <references count="1">
          <reference field="16" count="1">
            <x v="3"/>
          </reference>
        </references>
      </pivotArea>
    </format>
    <format dxfId="13">
      <pivotArea collapsedLevelsAreSubtotals="1" fieldPosition="0">
        <references count="1">
          <reference field="16" count="1">
            <x v="4"/>
          </reference>
        </references>
      </pivotArea>
    </format>
    <format dxfId="12">
      <pivotArea collapsedLevelsAreSubtotals="1" fieldPosition="0">
        <references count="1">
          <reference field="16" count="1">
            <x v="5"/>
          </reference>
        </references>
      </pivotArea>
    </format>
    <format dxfId="11">
      <pivotArea collapsedLevelsAreSubtotals="1" fieldPosition="0">
        <references count="1">
          <reference field="16" count="1">
            <x v="6"/>
          </reference>
        </references>
      </pivotArea>
    </format>
    <format dxfId="10">
      <pivotArea collapsedLevelsAreSubtotals="1" fieldPosition="0">
        <references count="1">
          <reference field="16" count="1">
            <x v="7"/>
          </reference>
        </references>
      </pivotArea>
    </format>
    <format dxfId="9">
      <pivotArea collapsedLevelsAreSubtotals="1" fieldPosition="0">
        <references count="1">
          <reference field="16" count="1">
            <x v="8"/>
          </reference>
        </references>
      </pivotArea>
    </format>
  </formats>
  <chartFormats count="8"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AAD47-4B0A-46F9-993F-E36DC93B56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E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Max of goal" fld="3" subtotal="max" baseField="16" baseItem="0"/>
  </dataFields>
  <formats count="9">
    <format dxfId="8">
      <pivotArea collapsedLevelsAreSubtotals="1" fieldPosition="0">
        <references count="1">
          <reference field="16" count="1">
            <x v="0"/>
          </reference>
        </references>
      </pivotArea>
    </format>
    <format dxfId="7">
      <pivotArea collapsedLevelsAreSubtotals="1" fieldPosition="0">
        <references count="1">
          <reference field="16" count="1">
            <x v="1"/>
          </reference>
        </references>
      </pivotArea>
    </format>
    <format dxfId="6">
      <pivotArea collapsedLevelsAreSubtotals="1" fieldPosition="0">
        <references count="1">
          <reference field="16" count="1">
            <x v="2"/>
          </reference>
        </references>
      </pivotArea>
    </format>
    <format dxfId="5">
      <pivotArea collapsedLevelsAreSubtotals="1" fieldPosition="0">
        <references count="1">
          <reference field="16" count="1">
            <x v="3"/>
          </reference>
        </references>
      </pivotArea>
    </format>
    <format dxfId="4">
      <pivotArea collapsedLevelsAreSubtotals="1" fieldPosition="0">
        <references count="1">
          <reference field="16" count="1">
            <x v="4"/>
          </reference>
        </references>
      </pivotArea>
    </format>
    <format dxfId="3">
      <pivotArea collapsedLevelsAreSubtotals="1" fieldPosition="0">
        <references count="1">
          <reference field="16" count="1">
            <x v="5"/>
          </reference>
        </references>
      </pivotArea>
    </format>
    <format dxfId="2">
      <pivotArea collapsedLevelsAreSubtotals="1" fieldPosition="0">
        <references count="1">
          <reference field="16" count="1">
            <x v="6"/>
          </reference>
        </references>
      </pivotArea>
    </format>
    <format dxfId="1">
      <pivotArea collapsedLevelsAreSubtotals="1" fieldPosition="0">
        <references count="1">
          <reference field="16" count="1">
            <x v="7"/>
          </reference>
        </references>
      </pivotArea>
    </format>
    <format dxfId="0">
      <pivotArea collapsedLevelsAreSubtotals="1" fieldPosition="0">
        <references count="1">
          <reference field="16" count="1">
            <x v="8"/>
          </reference>
        </references>
      </pivotArea>
    </format>
  </formats>
  <chartFormats count="22"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P2" sqref="P2:P4115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bestFit="1" customWidth="1"/>
    <col min="16" max="16" width="21.77734375" bestFit="1" customWidth="1"/>
    <col min="17" max="17" width="13" bestFit="1" customWidth="1"/>
    <col min="18" max="18" width="17.33203125" bestFit="1" customWidth="1"/>
    <col min="19" max="19" width="27.88671875" style="11" bestFit="1" customWidth="1"/>
    <col min="20" max="20" width="32.21875" style="1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8378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IFERROR(E2/L2,0)</f>
        <v>63.917582417582416</v>
      </c>
      <c r="Q2" t="str">
        <f t="shared" ref="Q2:Q65" si="1">LEFT(N2,SEARCH("/",N2)-1)</f>
        <v>film &amp; video</v>
      </c>
      <c r="R2" t="str">
        <f t="shared" ref="R2:R65" si="2">RIGHT(N2,LEN(N2)-SEARCH("/",N2))</f>
        <v>television</v>
      </c>
      <c r="S2" s="10">
        <f t="shared" ref="S2:S65" si="3">(((I2/60)/60)/24)+DATE(1970,1,1)</f>
        <v>42208.125</v>
      </c>
      <c r="T2" s="10">
        <f t="shared" ref="T2:T65" si="4">(((J2/60)/60)/24)+DATE(1970,1,1)</f>
        <v>42177.007071759261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5">IFERROR(E3/L3,0)</f>
        <v>185.48101265822785</v>
      </c>
      <c r="Q3" t="str">
        <f t="shared" si="1"/>
        <v>film &amp; video</v>
      </c>
      <c r="R3" t="str">
        <f t="shared" si="2"/>
        <v>television</v>
      </c>
      <c r="S3" s="10">
        <f t="shared" si="3"/>
        <v>42796.600497685184</v>
      </c>
      <c r="T3" s="10">
        <f t="shared" si="4"/>
        <v>42766.600497685184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5"/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42415.702349537038</v>
      </c>
      <c r="T4" s="10">
        <f t="shared" si="4"/>
        <v>42405.702349537038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5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41858.515127314815</v>
      </c>
      <c r="T5" s="10">
        <f t="shared" si="4"/>
        <v>41828.515127314815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42357.834247685183</v>
      </c>
      <c r="T6" s="10">
        <f t="shared" si="4"/>
        <v>42327.834247685183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42580.232638888891</v>
      </c>
      <c r="T7" s="10">
        <f t="shared" si="4"/>
        <v>42563.932951388888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41804.072337962964</v>
      </c>
      <c r="T8" s="10">
        <f t="shared" si="4"/>
        <v>41794.072337962964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42556.047071759262</v>
      </c>
      <c r="T9" s="10">
        <f t="shared" si="4"/>
        <v>42516.047071759262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42475.875</v>
      </c>
      <c r="T10" s="10">
        <f t="shared" si="4"/>
        <v>42468.94458333333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42477.103518518517</v>
      </c>
      <c r="T11" s="10">
        <f t="shared" si="4"/>
        <v>42447.103518518517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41815.068043981482</v>
      </c>
      <c r="T12" s="10">
        <f t="shared" si="4"/>
        <v>41780.068043981482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42604.125</v>
      </c>
      <c r="T13" s="10">
        <f t="shared" si="4"/>
        <v>42572.778495370367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41836.125</v>
      </c>
      <c r="T14" s="10">
        <f t="shared" si="4"/>
        <v>41791.713252314818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42544.852083333331</v>
      </c>
      <c r="T15" s="10">
        <f t="shared" si="4"/>
        <v>42508.677187499998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41833.582638888889</v>
      </c>
      <c r="T16" s="10">
        <f t="shared" si="4"/>
        <v>41808.02648148148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42274.843055555553</v>
      </c>
      <c r="T17" s="10">
        <f t="shared" si="4"/>
        <v>42256.391875000001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41806.229166666664</v>
      </c>
      <c r="T18" s="10">
        <f t="shared" si="4"/>
        <v>41760.796423611115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41947.773402777777</v>
      </c>
      <c r="T19" s="10">
        <f t="shared" si="4"/>
        <v>41917.731736111113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41899.542314814818</v>
      </c>
      <c r="T20" s="10">
        <f t="shared" si="4"/>
        <v>41869.542314814818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42205.816365740742</v>
      </c>
      <c r="T21" s="10">
        <f t="shared" si="4"/>
        <v>42175.816365740742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42260.758240740746</v>
      </c>
      <c r="T22" s="10">
        <f t="shared" si="4"/>
        <v>42200.758240740746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41908.627187500002</v>
      </c>
      <c r="T23" s="10">
        <f t="shared" si="4"/>
        <v>41878.627187500002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42005.332638888889</v>
      </c>
      <c r="T24" s="10">
        <f t="shared" si="4"/>
        <v>41989.91134259259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42124.638888888891</v>
      </c>
      <c r="T25" s="10">
        <f t="shared" si="4"/>
        <v>42097.778946759259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42262.818750000006</v>
      </c>
      <c r="T26" s="10">
        <f t="shared" si="4"/>
        <v>42229.820173611108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42378.025011574078</v>
      </c>
      <c r="T27" s="10">
        <f t="shared" si="4"/>
        <v>42318.025011574078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41868.515555555554</v>
      </c>
      <c r="T28" s="10">
        <f t="shared" si="4"/>
        <v>41828.515555555554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41959.206400462965</v>
      </c>
      <c r="T29" s="10">
        <f t="shared" si="4"/>
        <v>41929.164733796293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42354.96393518518</v>
      </c>
      <c r="T30" s="10">
        <f t="shared" si="4"/>
        <v>42324.96393518518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41842.67324074074</v>
      </c>
      <c r="T31" s="10">
        <f t="shared" si="4"/>
        <v>41812.67324074074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41872.292997685188</v>
      </c>
      <c r="T32" s="10">
        <f t="shared" si="4"/>
        <v>41842.292997685188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5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42394.79206018518</v>
      </c>
      <c r="T33" s="10">
        <f t="shared" si="4"/>
        <v>42376.79206018518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42503.165972222225</v>
      </c>
      <c r="T34" s="10">
        <f t="shared" si="4"/>
        <v>42461.627511574072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42316.702557870376</v>
      </c>
      <c r="T35" s="10">
        <f t="shared" si="4"/>
        <v>42286.660891203705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41856.321770833332</v>
      </c>
      <c r="T36" s="10">
        <f t="shared" si="4"/>
        <v>41841.321770833332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42122</v>
      </c>
      <c r="T37" s="10">
        <f t="shared" si="4"/>
        <v>42098.291828703703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42098.265335648146</v>
      </c>
      <c r="T38" s="10">
        <f t="shared" si="4"/>
        <v>42068.307002314818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42062.693043981482</v>
      </c>
      <c r="T39" s="10">
        <f t="shared" si="4"/>
        <v>42032.693043981482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41405.057222222218</v>
      </c>
      <c r="T40" s="10">
        <f t="shared" si="4"/>
        <v>41375.057222222218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41784.957638888889</v>
      </c>
      <c r="T41" s="10">
        <f t="shared" si="4"/>
        <v>41754.047083333331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41809.166666666664</v>
      </c>
      <c r="T42" s="10">
        <f t="shared" si="4"/>
        <v>41789.21398148148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41917.568912037037</v>
      </c>
      <c r="T43" s="10">
        <f t="shared" si="4"/>
        <v>41887.568912037037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42001.639189814814</v>
      </c>
      <c r="T44" s="10">
        <f t="shared" si="4"/>
        <v>41971.639189814814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41833</v>
      </c>
      <c r="T45" s="10">
        <f t="shared" si="4"/>
        <v>41802.790347222224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41919.098807870374</v>
      </c>
      <c r="T46" s="10">
        <f t="shared" si="4"/>
        <v>41874.098807870374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42487.623923611114</v>
      </c>
      <c r="T47" s="10">
        <f t="shared" si="4"/>
        <v>42457.623923611114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42353.964976851858</v>
      </c>
      <c r="T48" s="10">
        <f t="shared" si="4"/>
        <v>42323.964976851858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41992.861192129625</v>
      </c>
      <c r="T49" s="10">
        <f t="shared" si="4"/>
        <v>41932.819525462961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42064.5</v>
      </c>
      <c r="T50" s="10">
        <f t="shared" si="4"/>
        <v>42033.516898148147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42301.176446759258</v>
      </c>
      <c r="T51" s="10">
        <f t="shared" si="4"/>
        <v>42271.176446759258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42034.708333333328</v>
      </c>
      <c r="T52" s="10">
        <f t="shared" si="4"/>
        <v>41995.752986111111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42226.928668981483</v>
      </c>
      <c r="T53" s="10">
        <f t="shared" si="4"/>
        <v>42196.928668981483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41837.701921296299</v>
      </c>
      <c r="T54" s="10">
        <f t="shared" si="4"/>
        <v>41807.701921296299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41733.916666666664</v>
      </c>
      <c r="T55" s="10">
        <f t="shared" si="4"/>
        <v>41719.549131944441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42363.713206018518</v>
      </c>
      <c r="T56" s="10">
        <f t="shared" si="4"/>
        <v>42333.713206018518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42517.968935185185</v>
      </c>
      <c r="T57" s="10">
        <f t="shared" si="4"/>
        <v>42496.968935185185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42163.666666666672</v>
      </c>
      <c r="T58" s="10">
        <f t="shared" si="4"/>
        <v>42149.548888888887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42119.83289351852</v>
      </c>
      <c r="T59" s="10">
        <f t="shared" si="4"/>
        <v>42089.83289351852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41962.786712962959</v>
      </c>
      <c r="T60" s="10">
        <f t="shared" si="4"/>
        <v>41932.745046296295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42261.875</v>
      </c>
      <c r="T61" s="10">
        <f t="shared" si="4"/>
        <v>42230.23583333334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41721</v>
      </c>
      <c r="T62" s="10">
        <f t="shared" si="4"/>
        <v>41701.901817129627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41431.814317129632</v>
      </c>
      <c r="T63" s="10">
        <f t="shared" si="4"/>
        <v>41409.814317129632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41336.799513888887</v>
      </c>
      <c r="T64" s="10">
        <f t="shared" si="4"/>
        <v>41311.799513888887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41636.207638888889</v>
      </c>
      <c r="T65" s="10">
        <f t="shared" si="4"/>
        <v>41612.912187499998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si="5"/>
        <v>86.666666666666671</v>
      </c>
      <c r="Q66" t="str">
        <f t="shared" ref="Q66:Q129" si="7">LEFT(N66,SEARCH("/",N66)-1)</f>
        <v>film &amp; video</v>
      </c>
      <c r="R66" t="str">
        <f t="shared" ref="R66:R129" si="8">RIGHT(N66,LEN(N66)-SEARCH("/",N66))</f>
        <v>shorts</v>
      </c>
      <c r="S66" s="10">
        <f t="shared" ref="S66:S129" si="9">(((I66/60)/60)/24)+DATE(1970,1,1)</f>
        <v>41463.01829861111</v>
      </c>
      <c r="T66" s="10">
        <f t="shared" ref="T66:T129" si="10">(((J66/60)/60)/24)+DATE(1970,1,1)</f>
        <v>41433.01829861111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11">IFERROR(E67/L67,0)</f>
        <v>132.05263157894737</v>
      </c>
      <c r="Q67" t="str">
        <f t="shared" si="7"/>
        <v>film &amp; video</v>
      </c>
      <c r="R67" t="str">
        <f t="shared" si="8"/>
        <v>shorts</v>
      </c>
      <c r="S67" s="10">
        <f t="shared" si="9"/>
        <v>41862.249305555553</v>
      </c>
      <c r="T67" s="10">
        <f t="shared" si="10"/>
        <v>41835.821226851855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11"/>
        <v>91.230769230769226</v>
      </c>
      <c r="Q68" t="str">
        <f t="shared" si="7"/>
        <v>film &amp; video</v>
      </c>
      <c r="R68" t="str">
        <f t="shared" si="8"/>
        <v>shorts</v>
      </c>
      <c r="S68" s="10">
        <f t="shared" si="9"/>
        <v>42569.849768518514</v>
      </c>
      <c r="T68" s="10">
        <f t="shared" si="10"/>
        <v>42539.849768518514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11"/>
        <v>116.25</v>
      </c>
      <c r="Q69" t="str">
        <f t="shared" si="7"/>
        <v>film &amp; video</v>
      </c>
      <c r="R69" t="str">
        <f t="shared" si="8"/>
        <v>shorts</v>
      </c>
      <c r="S69" s="10">
        <f t="shared" si="9"/>
        <v>41105.583379629628</v>
      </c>
      <c r="T69" s="10">
        <f t="shared" si="10"/>
        <v>41075.583379629628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11"/>
        <v>21.194444444444443</v>
      </c>
      <c r="Q70" t="str">
        <f t="shared" si="7"/>
        <v>film &amp; video</v>
      </c>
      <c r="R70" t="str">
        <f t="shared" si="8"/>
        <v>shorts</v>
      </c>
      <c r="S70" s="10">
        <f t="shared" si="9"/>
        <v>41693.569340277776</v>
      </c>
      <c r="T70" s="10">
        <f t="shared" si="10"/>
        <v>41663.569340277776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10">
        <f t="shared" si="9"/>
        <v>40818.290972222225</v>
      </c>
      <c r="T71" s="10">
        <f t="shared" si="10"/>
        <v>40786.187789351854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10">
        <f t="shared" si="9"/>
        <v>40790.896354166667</v>
      </c>
      <c r="T72" s="10">
        <f t="shared" si="10"/>
        <v>40730.896354166667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10">
        <f t="shared" si="9"/>
        <v>41057.271493055552</v>
      </c>
      <c r="T73" s="10">
        <f t="shared" si="10"/>
        <v>40997.271493055552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10">
        <f t="shared" si="9"/>
        <v>41228</v>
      </c>
      <c r="T74" s="10">
        <f t="shared" si="10"/>
        <v>41208.010196759256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11"/>
        <v>50</v>
      </c>
      <c r="Q75" t="str">
        <f t="shared" si="7"/>
        <v>film &amp; video</v>
      </c>
      <c r="R75" t="str">
        <f t="shared" si="8"/>
        <v>shorts</v>
      </c>
      <c r="S75" s="10">
        <f t="shared" si="9"/>
        <v>40666.165972222225</v>
      </c>
      <c r="T75" s="10">
        <f t="shared" si="10"/>
        <v>40587.75675925926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10">
        <f t="shared" si="9"/>
        <v>42390.487210648149</v>
      </c>
      <c r="T76" s="10">
        <f t="shared" si="10"/>
        <v>42360.487210648149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10">
        <f t="shared" si="9"/>
        <v>41387.209166666667</v>
      </c>
      <c r="T77" s="10">
        <f t="shared" si="10"/>
        <v>41357.209166666667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10">
        <f t="shared" si="9"/>
        <v>40904.733310185184</v>
      </c>
      <c r="T78" s="10">
        <f t="shared" si="10"/>
        <v>40844.691643518519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10">
        <f t="shared" si="9"/>
        <v>41050.124305555553</v>
      </c>
      <c r="T79" s="10">
        <f t="shared" si="10"/>
        <v>40997.144872685189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11"/>
        <v>38.6</v>
      </c>
      <c r="Q80" t="str">
        <f t="shared" si="7"/>
        <v>film &amp; video</v>
      </c>
      <c r="R80" t="str">
        <f t="shared" si="8"/>
        <v>shorts</v>
      </c>
      <c r="S80" s="10">
        <f t="shared" si="9"/>
        <v>42614.730567129634</v>
      </c>
      <c r="T80" s="10">
        <f t="shared" si="10"/>
        <v>42604.730567129634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10">
        <f t="shared" si="9"/>
        <v>41754.776539351849</v>
      </c>
      <c r="T81" s="10">
        <f t="shared" si="10"/>
        <v>41724.776539351849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10">
        <f t="shared" si="9"/>
        <v>41618.083981481483</v>
      </c>
      <c r="T82" s="10">
        <f t="shared" si="10"/>
        <v>41583.083981481483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10">
        <f t="shared" si="9"/>
        <v>41104.126388888886</v>
      </c>
      <c r="T83" s="10">
        <f t="shared" si="10"/>
        <v>41100.158877314818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10">
        <f t="shared" si="9"/>
        <v>40825.820150462961</v>
      </c>
      <c r="T84" s="10">
        <f t="shared" si="10"/>
        <v>40795.820150462961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10">
        <f t="shared" si="9"/>
        <v>42057.479166666672</v>
      </c>
      <c r="T85" s="10">
        <f t="shared" si="10"/>
        <v>42042.615613425922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10">
        <f t="shared" si="9"/>
        <v>40678.757939814815</v>
      </c>
      <c r="T86" s="10">
        <f t="shared" si="10"/>
        <v>40648.757939814815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10">
        <f t="shared" si="9"/>
        <v>40809.125428240739</v>
      </c>
      <c r="T87" s="10">
        <f t="shared" si="10"/>
        <v>40779.125428240739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10">
        <f t="shared" si="9"/>
        <v>42365.59774305555</v>
      </c>
      <c r="T88" s="10">
        <f t="shared" si="10"/>
        <v>42291.556076388893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11"/>
        <v>104.6</v>
      </c>
      <c r="Q89" t="str">
        <f t="shared" si="7"/>
        <v>film &amp; video</v>
      </c>
      <c r="R89" t="str">
        <f t="shared" si="8"/>
        <v>shorts</v>
      </c>
      <c r="S89" s="10">
        <f t="shared" si="9"/>
        <v>40332.070138888892</v>
      </c>
      <c r="T89" s="10">
        <f t="shared" si="10"/>
        <v>40322.53938657407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11"/>
        <v>60</v>
      </c>
      <c r="Q90" t="str">
        <f t="shared" si="7"/>
        <v>film &amp; video</v>
      </c>
      <c r="R90" t="str">
        <f t="shared" si="8"/>
        <v>shorts</v>
      </c>
      <c r="S90" s="10">
        <f t="shared" si="9"/>
        <v>41812.65892361111</v>
      </c>
      <c r="T90" s="10">
        <f t="shared" si="10"/>
        <v>41786.65892361111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10">
        <f t="shared" si="9"/>
        <v>41427.752222222225</v>
      </c>
      <c r="T91" s="10">
        <f t="shared" si="10"/>
        <v>41402.752222222225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11"/>
        <v>31.375</v>
      </c>
      <c r="Q92" t="str">
        <f t="shared" si="7"/>
        <v>film &amp; video</v>
      </c>
      <c r="R92" t="str">
        <f t="shared" si="8"/>
        <v>shorts</v>
      </c>
      <c r="S92" s="10">
        <f t="shared" si="9"/>
        <v>40736.297442129631</v>
      </c>
      <c r="T92" s="10">
        <f t="shared" si="10"/>
        <v>40706.297442129631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10">
        <f t="shared" si="9"/>
        <v>40680.402361111112</v>
      </c>
      <c r="T93" s="10">
        <f t="shared" si="10"/>
        <v>40619.402361111112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10">
        <f t="shared" si="9"/>
        <v>42767.333333333328</v>
      </c>
      <c r="T94" s="10">
        <f t="shared" si="10"/>
        <v>42721.198877314819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10">
        <f t="shared" si="9"/>
        <v>41093.875</v>
      </c>
      <c r="T95" s="10">
        <f t="shared" si="10"/>
        <v>41065.858067129629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10">
        <f t="shared" si="9"/>
        <v>41736.717847222222</v>
      </c>
      <c r="T96" s="10">
        <f t="shared" si="10"/>
        <v>41716.717847222222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10">
        <f t="shared" si="9"/>
        <v>40965.005104166667</v>
      </c>
      <c r="T97" s="10">
        <f t="shared" si="10"/>
        <v>40935.005104166667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10">
        <f t="shared" si="9"/>
        <v>40391.125</v>
      </c>
      <c r="T98" s="10">
        <f t="shared" si="10"/>
        <v>40324.662511574075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11"/>
        <v>53.125</v>
      </c>
      <c r="Q99" t="str">
        <f t="shared" si="7"/>
        <v>film &amp; video</v>
      </c>
      <c r="R99" t="str">
        <f t="shared" si="8"/>
        <v>shorts</v>
      </c>
      <c r="S99" s="10">
        <f t="shared" si="9"/>
        <v>40736.135208333333</v>
      </c>
      <c r="T99" s="10">
        <f t="shared" si="10"/>
        <v>40706.135208333333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10">
        <f t="shared" si="9"/>
        <v>41250.979166666664</v>
      </c>
      <c r="T100" s="10">
        <f t="shared" si="10"/>
        <v>41214.79483796296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10">
        <f t="shared" si="9"/>
        <v>41661.902766203704</v>
      </c>
      <c r="T101" s="10">
        <f t="shared" si="10"/>
        <v>41631.902766203704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10">
        <f t="shared" si="9"/>
        <v>41217.794976851852</v>
      </c>
      <c r="T102" s="10">
        <f t="shared" si="10"/>
        <v>41197.753310185188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11"/>
        <v>100</v>
      </c>
      <c r="Q103" t="str">
        <f t="shared" si="7"/>
        <v>film &amp; video</v>
      </c>
      <c r="R103" t="str">
        <f t="shared" si="8"/>
        <v>shorts</v>
      </c>
      <c r="S103" s="10">
        <f t="shared" si="9"/>
        <v>41298.776736111111</v>
      </c>
      <c r="T103" s="10">
        <f t="shared" si="10"/>
        <v>41274.776736111111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10">
        <f t="shared" si="9"/>
        <v>40535.131168981483</v>
      </c>
      <c r="T104" s="10">
        <f t="shared" si="10"/>
        <v>40505.131168981483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10">
        <f t="shared" si="9"/>
        <v>41705.805902777778</v>
      </c>
      <c r="T105" s="10">
        <f t="shared" si="10"/>
        <v>41682.805902777778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11"/>
        <v>60</v>
      </c>
      <c r="Q106" t="str">
        <f t="shared" si="7"/>
        <v>film &amp; video</v>
      </c>
      <c r="R106" t="str">
        <f t="shared" si="8"/>
        <v>shorts</v>
      </c>
      <c r="S106" s="10">
        <f t="shared" si="9"/>
        <v>40636.041666666664</v>
      </c>
      <c r="T106" s="10">
        <f t="shared" si="10"/>
        <v>40612.695208333331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10">
        <f t="shared" si="9"/>
        <v>42504</v>
      </c>
      <c r="T107" s="10">
        <f t="shared" si="10"/>
        <v>42485.724768518514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10">
        <f t="shared" si="9"/>
        <v>41001.776631944449</v>
      </c>
      <c r="T108" s="10">
        <f t="shared" si="10"/>
        <v>40987.776631944449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10">
        <f t="shared" si="9"/>
        <v>40657.982488425929</v>
      </c>
      <c r="T109" s="10">
        <f t="shared" si="10"/>
        <v>40635.982488425929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10">
        <f t="shared" si="9"/>
        <v>41425.613078703704</v>
      </c>
      <c r="T110" s="10">
        <f t="shared" si="10"/>
        <v>41365.613078703704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10">
        <f t="shared" si="9"/>
        <v>40600.025810185187</v>
      </c>
      <c r="T111" s="10">
        <f t="shared" si="10"/>
        <v>40570.025810185187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10">
        <f t="shared" si="9"/>
        <v>41592.249305555553</v>
      </c>
      <c r="T112" s="10">
        <f t="shared" si="10"/>
        <v>41557.949687500004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10">
        <f t="shared" si="9"/>
        <v>42155.333182870367</v>
      </c>
      <c r="T113" s="10">
        <f t="shared" si="10"/>
        <v>42125.333182870367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10">
        <f t="shared" si="9"/>
        <v>41742.083333333336</v>
      </c>
      <c r="T114" s="10">
        <f t="shared" si="10"/>
        <v>41718.043032407404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10">
        <f t="shared" si="9"/>
        <v>40761.625</v>
      </c>
      <c r="T115" s="10">
        <f t="shared" si="10"/>
        <v>40753.758425925924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10">
        <f t="shared" si="9"/>
        <v>40921.27416666667</v>
      </c>
      <c r="T116" s="10">
        <f t="shared" si="10"/>
        <v>40861.27416666667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10">
        <f t="shared" si="9"/>
        <v>40943.738935185182</v>
      </c>
      <c r="T117" s="10">
        <f t="shared" si="10"/>
        <v>40918.738935185182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10">
        <f t="shared" si="9"/>
        <v>40641.455497685187</v>
      </c>
      <c r="T118" s="10">
        <f t="shared" si="10"/>
        <v>40595.497164351851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10">
        <f t="shared" si="9"/>
        <v>40338.791666666664</v>
      </c>
      <c r="T119" s="10">
        <f t="shared" si="10"/>
        <v>40248.834999999999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10">
        <f t="shared" si="9"/>
        <v>40753.053657407407</v>
      </c>
      <c r="T120" s="10">
        <f t="shared" si="10"/>
        <v>40723.053657407407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10">
        <f t="shared" si="9"/>
        <v>40768.958333333336</v>
      </c>
      <c r="T121" s="10">
        <f t="shared" si="10"/>
        <v>40739.069282407407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10">
        <f t="shared" si="9"/>
        <v>42646.049849537041</v>
      </c>
      <c r="T122" s="10">
        <f t="shared" si="10"/>
        <v>42616.049849537041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10">
        <f t="shared" si="9"/>
        <v>42112.427777777775</v>
      </c>
      <c r="T123" s="10">
        <f t="shared" si="10"/>
        <v>42096.704976851848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11"/>
        <v>0</v>
      </c>
      <c r="Q124" t="str">
        <f t="shared" si="7"/>
        <v>film &amp; video</v>
      </c>
      <c r="R124" t="str">
        <f t="shared" si="8"/>
        <v>science fiction</v>
      </c>
      <c r="S124" s="10">
        <f t="shared" si="9"/>
        <v>42653.431793981479</v>
      </c>
      <c r="T124" s="10">
        <f t="shared" si="10"/>
        <v>42593.431793981479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10">
        <f t="shared" si="9"/>
        <v>41940.916666666664</v>
      </c>
      <c r="T125" s="10">
        <f t="shared" si="10"/>
        <v>41904.781990740739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11"/>
        <v>0</v>
      </c>
      <c r="Q126" t="str">
        <f t="shared" si="7"/>
        <v>film &amp; video</v>
      </c>
      <c r="R126" t="str">
        <f t="shared" si="8"/>
        <v>science fiction</v>
      </c>
      <c r="S126" s="10">
        <f t="shared" si="9"/>
        <v>42139.928726851853</v>
      </c>
      <c r="T126" s="10">
        <f t="shared" si="10"/>
        <v>42114.928726851853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10">
        <f t="shared" si="9"/>
        <v>42769.993981481486</v>
      </c>
      <c r="T127" s="10">
        <f t="shared" si="10"/>
        <v>42709.993981481486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10">
        <f t="shared" si="9"/>
        <v>42166.083333333328</v>
      </c>
      <c r="T128" s="10">
        <f t="shared" si="10"/>
        <v>42135.589548611111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10">
        <f t="shared" si="9"/>
        <v>42097.582650462966</v>
      </c>
      <c r="T129" s="10">
        <f t="shared" si="10"/>
        <v>42067.62431712963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si="11"/>
        <v>311.16666666666669</v>
      </c>
      <c r="Q130" t="str">
        <f t="shared" ref="Q130:Q193" si="13">LEFT(N130,SEARCH("/",N130)-1)</f>
        <v>film &amp; video</v>
      </c>
      <c r="R130" t="str">
        <f t="shared" ref="R130:R193" si="14">RIGHT(N130,LEN(N130)-SEARCH("/",N130))</f>
        <v>science fiction</v>
      </c>
      <c r="S130" s="10">
        <f t="shared" ref="S130:S193" si="15">(((I130/60)/60)/24)+DATE(1970,1,1)</f>
        <v>42663.22792824074</v>
      </c>
      <c r="T130" s="10">
        <f t="shared" ref="T130:T193" si="16">(((J130/60)/60)/24)+DATE(1970,1,1)</f>
        <v>42628.22792824074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>
        <f t="shared" ref="P131:P194" si="17">IFERROR(E131/L131,0)</f>
        <v>0</v>
      </c>
      <c r="Q131" t="str">
        <f t="shared" si="13"/>
        <v>film &amp; video</v>
      </c>
      <c r="R131" t="str">
        <f t="shared" si="14"/>
        <v>science fiction</v>
      </c>
      <c r="S131" s="10">
        <f t="shared" si="15"/>
        <v>41942.937303240738</v>
      </c>
      <c r="T131" s="10">
        <f t="shared" si="16"/>
        <v>41882.937303240738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7"/>
        <v>0</v>
      </c>
      <c r="Q132" t="str">
        <f t="shared" si="13"/>
        <v>film &amp; video</v>
      </c>
      <c r="R132" t="str">
        <f t="shared" si="14"/>
        <v>science fiction</v>
      </c>
      <c r="S132" s="10">
        <f t="shared" si="15"/>
        <v>41806.844444444447</v>
      </c>
      <c r="T132" s="10">
        <f t="shared" si="16"/>
        <v>41778.915416666663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7"/>
        <v>0</v>
      </c>
      <c r="Q133" t="str">
        <f t="shared" si="13"/>
        <v>film &amp; video</v>
      </c>
      <c r="R133" t="str">
        <f t="shared" si="14"/>
        <v>science fiction</v>
      </c>
      <c r="S133" s="10">
        <f t="shared" si="15"/>
        <v>42557</v>
      </c>
      <c r="T133" s="10">
        <f t="shared" si="16"/>
        <v>42541.837511574078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7"/>
        <v>94.506172839506178</v>
      </c>
      <c r="Q134" t="str">
        <f t="shared" si="13"/>
        <v>film &amp; video</v>
      </c>
      <c r="R134" t="str">
        <f t="shared" si="14"/>
        <v>science fiction</v>
      </c>
      <c r="S134" s="10">
        <f t="shared" si="15"/>
        <v>41950.854247685187</v>
      </c>
      <c r="T134" s="10">
        <f t="shared" si="16"/>
        <v>41905.812581018516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7"/>
        <v>0</v>
      </c>
      <c r="Q135" t="str">
        <f t="shared" si="13"/>
        <v>film &amp; video</v>
      </c>
      <c r="R135" t="str">
        <f t="shared" si="14"/>
        <v>science fiction</v>
      </c>
      <c r="S135" s="10">
        <f t="shared" si="15"/>
        <v>42521.729861111111</v>
      </c>
      <c r="T135" s="10">
        <f t="shared" si="16"/>
        <v>42491.80768518518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7"/>
        <v>0</v>
      </c>
      <c r="Q136" t="str">
        <f t="shared" si="13"/>
        <v>film &amp; video</v>
      </c>
      <c r="R136" t="str">
        <f t="shared" si="14"/>
        <v>science fiction</v>
      </c>
      <c r="S136" s="10">
        <f t="shared" si="15"/>
        <v>42251.708333333328</v>
      </c>
      <c r="T136" s="10">
        <f t="shared" si="16"/>
        <v>42221.909930555557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10">
        <f t="shared" si="15"/>
        <v>41821.791666666664</v>
      </c>
      <c r="T137" s="10">
        <f t="shared" si="16"/>
        <v>41788.381909722222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7"/>
        <v>0</v>
      </c>
      <c r="Q138" t="str">
        <f t="shared" si="13"/>
        <v>film &amp; video</v>
      </c>
      <c r="R138" t="str">
        <f t="shared" si="14"/>
        <v>science fiction</v>
      </c>
      <c r="S138" s="10">
        <f t="shared" si="15"/>
        <v>42140.427777777775</v>
      </c>
      <c r="T138" s="10">
        <f t="shared" si="16"/>
        <v>42096.410115740742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7"/>
        <v>0</v>
      </c>
      <c r="Q139" t="str">
        <f t="shared" si="13"/>
        <v>film &amp; video</v>
      </c>
      <c r="R139" t="str">
        <f t="shared" si="14"/>
        <v>science fiction</v>
      </c>
      <c r="S139" s="10">
        <f t="shared" si="15"/>
        <v>42289.573993055557</v>
      </c>
      <c r="T139" s="10">
        <f t="shared" si="16"/>
        <v>42239.573993055557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10">
        <f t="shared" si="15"/>
        <v>42217.207638888889</v>
      </c>
      <c r="T140" s="10">
        <f t="shared" si="16"/>
        <v>42186.257418981477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10">
        <f t="shared" si="15"/>
        <v>42197.920972222222</v>
      </c>
      <c r="T141" s="10">
        <f t="shared" si="16"/>
        <v>42187.920972222222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7"/>
        <v>0</v>
      </c>
      <c r="Q142" t="str">
        <f t="shared" si="13"/>
        <v>film &amp; video</v>
      </c>
      <c r="R142" t="str">
        <f t="shared" si="14"/>
        <v>science fiction</v>
      </c>
      <c r="S142" s="10">
        <f t="shared" si="15"/>
        <v>42083.15662037037</v>
      </c>
      <c r="T142" s="10">
        <f t="shared" si="16"/>
        <v>42053.198287037041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10">
        <f t="shared" si="15"/>
        <v>42155.153043981481</v>
      </c>
      <c r="T143" s="10">
        <f t="shared" si="16"/>
        <v>42110.153043981481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10">
        <f t="shared" si="15"/>
        <v>41959.934930555552</v>
      </c>
      <c r="T144" s="10">
        <f t="shared" si="16"/>
        <v>41938.893263888887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7"/>
        <v>0</v>
      </c>
      <c r="Q145" t="str">
        <f t="shared" si="13"/>
        <v>film &amp; video</v>
      </c>
      <c r="R145" t="str">
        <f t="shared" si="14"/>
        <v>science fiction</v>
      </c>
      <c r="S145" s="10">
        <f t="shared" si="15"/>
        <v>42616.246527777781</v>
      </c>
      <c r="T145" s="10">
        <f t="shared" si="16"/>
        <v>42559.064143518524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10">
        <f t="shared" si="15"/>
        <v>42107.72074074074</v>
      </c>
      <c r="T146" s="10">
        <f t="shared" si="16"/>
        <v>42047.762407407412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10">
        <f t="shared" si="15"/>
        <v>42227.542268518519</v>
      </c>
      <c r="T147" s="10">
        <f t="shared" si="16"/>
        <v>42200.542268518519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10">
        <f t="shared" si="15"/>
        <v>42753.016180555554</v>
      </c>
      <c r="T148" s="10">
        <f t="shared" si="16"/>
        <v>42693.016180555554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7"/>
        <v>0</v>
      </c>
      <c r="Q149" t="str">
        <f t="shared" si="13"/>
        <v>film &amp; video</v>
      </c>
      <c r="R149" t="str">
        <f t="shared" si="14"/>
        <v>science fiction</v>
      </c>
      <c r="S149" s="10">
        <f t="shared" si="15"/>
        <v>42012.762499999997</v>
      </c>
      <c r="T149" s="10">
        <f t="shared" si="16"/>
        <v>41969.767824074079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10">
        <f t="shared" si="15"/>
        <v>42427.281666666662</v>
      </c>
      <c r="T150" s="10">
        <f t="shared" si="16"/>
        <v>42397.281666666662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10">
        <f t="shared" si="15"/>
        <v>41998.333333333328</v>
      </c>
      <c r="T151" s="10">
        <f t="shared" si="16"/>
        <v>41968.172106481477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10">
        <f t="shared" si="15"/>
        <v>42150.161828703705</v>
      </c>
      <c r="T152" s="10">
        <f t="shared" si="16"/>
        <v>42090.161828703705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10">
        <f t="shared" si="15"/>
        <v>42173.550821759258</v>
      </c>
      <c r="T153" s="10">
        <f t="shared" si="16"/>
        <v>42113.550821759258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10">
        <f t="shared" si="15"/>
        <v>41905.077546296299</v>
      </c>
      <c r="T154" s="10">
        <f t="shared" si="16"/>
        <v>41875.077546296299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10">
        <f t="shared" si="15"/>
        <v>41975.627824074079</v>
      </c>
      <c r="T155" s="10">
        <f t="shared" si="16"/>
        <v>41933.586157407408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10">
        <f t="shared" si="15"/>
        <v>42158.547395833331</v>
      </c>
      <c r="T156" s="10">
        <f t="shared" si="16"/>
        <v>42115.547395833331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10">
        <f t="shared" si="15"/>
        <v>42208.559432870374</v>
      </c>
      <c r="T157" s="10">
        <f t="shared" si="16"/>
        <v>42168.559432870374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10">
        <f t="shared" si="15"/>
        <v>41854.124953703707</v>
      </c>
      <c r="T158" s="10">
        <f t="shared" si="16"/>
        <v>41794.124953703707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10">
        <f t="shared" si="15"/>
        <v>42426.911712962959</v>
      </c>
      <c r="T159" s="10">
        <f t="shared" si="16"/>
        <v>42396.911712962959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7"/>
        <v>0</v>
      </c>
      <c r="Q160" t="str">
        <f t="shared" si="13"/>
        <v>film &amp; video</v>
      </c>
      <c r="R160" t="str">
        <f t="shared" si="14"/>
        <v>science fiction</v>
      </c>
      <c r="S160" s="10">
        <f t="shared" si="15"/>
        <v>41934.07671296296</v>
      </c>
      <c r="T160" s="10">
        <f t="shared" si="16"/>
        <v>41904.07671296296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10">
        <f t="shared" si="15"/>
        <v>42554.434548611112</v>
      </c>
      <c r="T161" s="10">
        <f t="shared" si="16"/>
        <v>42514.434548611112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7"/>
        <v>0</v>
      </c>
      <c r="Q162" t="str">
        <f t="shared" si="13"/>
        <v>film &amp; video</v>
      </c>
      <c r="R162" t="str">
        <f t="shared" si="14"/>
        <v>drama</v>
      </c>
      <c r="S162" s="10">
        <f t="shared" si="15"/>
        <v>42231.913090277783</v>
      </c>
      <c r="T162" s="10">
        <f t="shared" si="16"/>
        <v>42171.913090277783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7"/>
        <v>5</v>
      </c>
      <c r="Q163" t="str">
        <f t="shared" si="13"/>
        <v>film &amp; video</v>
      </c>
      <c r="R163" t="str">
        <f t="shared" si="14"/>
        <v>drama</v>
      </c>
      <c r="S163" s="10">
        <f t="shared" si="15"/>
        <v>41822.687442129631</v>
      </c>
      <c r="T163" s="10">
        <f t="shared" si="16"/>
        <v>41792.687442129631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10">
        <f t="shared" si="15"/>
        <v>41867.987500000003</v>
      </c>
      <c r="T164" s="10">
        <f t="shared" si="16"/>
        <v>41835.126805555556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7"/>
        <v>0</v>
      </c>
      <c r="Q165" t="str">
        <f t="shared" si="13"/>
        <v>film &amp; video</v>
      </c>
      <c r="R165" t="str">
        <f t="shared" si="14"/>
        <v>drama</v>
      </c>
      <c r="S165" s="10">
        <f t="shared" si="15"/>
        <v>42278</v>
      </c>
      <c r="T165" s="10">
        <f t="shared" si="16"/>
        <v>42243.961273148147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10">
        <f t="shared" si="15"/>
        <v>41901.762743055559</v>
      </c>
      <c r="T166" s="10">
        <f t="shared" si="16"/>
        <v>41841.762743055559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7"/>
        <v>0</v>
      </c>
      <c r="Q167" t="str">
        <f t="shared" si="13"/>
        <v>film &amp; video</v>
      </c>
      <c r="R167" t="str">
        <f t="shared" si="14"/>
        <v>drama</v>
      </c>
      <c r="S167" s="10">
        <f t="shared" si="15"/>
        <v>42381.658842592587</v>
      </c>
      <c r="T167" s="10">
        <f t="shared" si="16"/>
        <v>42351.658842592587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10">
        <f t="shared" si="15"/>
        <v>42751.075949074075</v>
      </c>
      <c r="T168" s="10">
        <f t="shared" si="16"/>
        <v>42721.075949074075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7"/>
        <v>5.5</v>
      </c>
      <c r="Q169" t="str">
        <f t="shared" si="13"/>
        <v>film &amp; video</v>
      </c>
      <c r="R169" t="str">
        <f t="shared" si="14"/>
        <v>drama</v>
      </c>
      <c r="S169" s="10">
        <f t="shared" si="15"/>
        <v>42220.927488425921</v>
      </c>
      <c r="T169" s="10">
        <f t="shared" si="16"/>
        <v>42160.927488425921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10">
        <f t="shared" si="15"/>
        <v>42082.793634259258</v>
      </c>
      <c r="T170" s="10">
        <f t="shared" si="16"/>
        <v>42052.83530092593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7"/>
        <v>56</v>
      </c>
      <c r="Q171" t="str">
        <f t="shared" si="13"/>
        <v>film &amp; video</v>
      </c>
      <c r="R171" t="str">
        <f t="shared" si="14"/>
        <v>drama</v>
      </c>
      <c r="S171" s="10">
        <f t="shared" si="15"/>
        <v>41930.505312499998</v>
      </c>
      <c r="T171" s="10">
        <f t="shared" si="16"/>
        <v>41900.505312499998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10">
        <f t="shared" si="15"/>
        <v>42246.227777777778</v>
      </c>
      <c r="T172" s="10">
        <f t="shared" si="16"/>
        <v>42216.977812500001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7"/>
        <v>1</v>
      </c>
      <c r="Q173" t="str">
        <f t="shared" si="13"/>
        <v>film &amp; video</v>
      </c>
      <c r="R173" t="str">
        <f t="shared" si="14"/>
        <v>drama</v>
      </c>
      <c r="S173" s="10">
        <f t="shared" si="15"/>
        <v>42594.180717592593</v>
      </c>
      <c r="T173" s="10">
        <f t="shared" si="16"/>
        <v>42534.180717592593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7"/>
        <v>0</v>
      </c>
      <c r="Q174" t="str">
        <f t="shared" si="13"/>
        <v>film &amp; video</v>
      </c>
      <c r="R174" t="str">
        <f t="shared" si="14"/>
        <v>drama</v>
      </c>
      <c r="S174" s="10">
        <f t="shared" si="15"/>
        <v>42082.353275462956</v>
      </c>
      <c r="T174" s="10">
        <f t="shared" si="16"/>
        <v>42047.394942129627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7"/>
        <v>0</v>
      </c>
      <c r="Q175" t="str">
        <f t="shared" si="13"/>
        <v>film &amp; video</v>
      </c>
      <c r="R175" t="str">
        <f t="shared" si="14"/>
        <v>drama</v>
      </c>
      <c r="S175" s="10">
        <f t="shared" si="15"/>
        <v>42063.573009259257</v>
      </c>
      <c r="T175" s="10">
        <f t="shared" si="16"/>
        <v>42033.573009259257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7"/>
        <v>0</v>
      </c>
      <c r="Q176" t="str">
        <f t="shared" si="13"/>
        <v>film &amp; video</v>
      </c>
      <c r="R176" t="str">
        <f t="shared" si="14"/>
        <v>drama</v>
      </c>
      <c r="S176" s="10">
        <f t="shared" si="15"/>
        <v>42132.758981481486</v>
      </c>
      <c r="T176" s="10">
        <f t="shared" si="16"/>
        <v>42072.758981481486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10">
        <f t="shared" si="15"/>
        <v>41880.777905092589</v>
      </c>
      <c r="T177" s="10">
        <f t="shared" si="16"/>
        <v>41855.777905092589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7"/>
        <v>0</v>
      </c>
      <c r="Q178" t="str">
        <f t="shared" si="13"/>
        <v>film &amp; video</v>
      </c>
      <c r="R178" t="str">
        <f t="shared" si="14"/>
        <v>drama</v>
      </c>
      <c r="S178" s="10">
        <f t="shared" si="15"/>
        <v>42221.824062500003</v>
      </c>
      <c r="T178" s="10">
        <f t="shared" si="16"/>
        <v>42191.824062500003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10">
        <f t="shared" si="15"/>
        <v>42087.00608796296</v>
      </c>
      <c r="T179" s="10">
        <f t="shared" si="16"/>
        <v>42070.047754629632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7"/>
        <v>0</v>
      </c>
      <c r="Q180" t="str">
        <f t="shared" si="13"/>
        <v>film &amp; video</v>
      </c>
      <c r="R180" t="str">
        <f t="shared" si="14"/>
        <v>drama</v>
      </c>
      <c r="S180" s="10">
        <f t="shared" si="15"/>
        <v>42334.997048611112</v>
      </c>
      <c r="T180" s="10">
        <f t="shared" si="16"/>
        <v>42304.955381944441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7"/>
        <v>100</v>
      </c>
      <c r="Q181" t="str">
        <f t="shared" si="13"/>
        <v>film &amp; video</v>
      </c>
      <c r="R181" t="str">
        <f t="shared" si="14"/>
        <v>drama</v>
      </c>
      <c r="S181" s="10">
        <f t="shared" si="15"/>
        <v>42433.080497685187</v>
      </c>
      <c r="T181" s="10">
        <f t="shared" si="16"/>
        <v>42403.080497685187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10">
        <f t="shared" si="15"/>
        <v>42107.791666666672</v>
      </c>
      <c r="T182" s="10">
        <f t="shared" si="16"/>
        <v>42067.991238425922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10">
        <f t="shared" si="15"/>
        <v>42177.741840277777</v>
      </c>
      <c r="T183" s="10">
        <f t="shared" si="16"/>
        <v>42147.741840277777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7"/>
        <v>0</v>
      </c>
      <c r="Q184" t="str">
        <f t="shared" si="13"/>
        <v>film &amp; video</v>
      </c>
      <c r="R184" t="str">
        <f t="shared" si="14"/>
        <v>drama</v>
      </c>
      <c r="S184" s="10">
        <f t="shared" si="15"/>
        <v>42742.011944444443</v>
      </c>
      <c r="T184" s="10">
        <f t="shared" si="16"/>
        <v>42712.011944444443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10">
        <f t="shared" si="15"/>
        <v>41969.851967592593</v>
      </c>
      <c r="T185" s="10">
        <f t="shared" si="16"/>
        <v>41939.810300925928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10">
        <f t="shared" si="15"/>
        <v>41883.165972222225</v>
      </c>
      <c r="T186" s="10">
        <f t="shared" si="16"/>
        <v>41825.791226851856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7"/>
        <v>220</v>
      </c>
      <c r="Q187" t="str">
        <f t="shared" si="13"/>
        <v>film &amp; video</v>
      </c>
      <c r="R187" t="str">
        <f t="shared" si="14"/>
        <v>drama</v>
      </c>
      <c r="S187" s="10">
        <f t="shared" si="15"/>
        <v>42600.91133101852</v>
      </c>
      <c r="T187" s="10">
        <f t="shared" si="16"/>
        <v>42570.91133101852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7"/>
        <v>0</v>
      </c>
      <c r="Q188" t="str">
        <f t="shared" si="13"/>
        <v>film &amp; video</v>
      </c>
      <c r="R188" t="str">
        <f t="shared" si="14"/>
        <v>drama</v>
      </c>
      <c r="S188" s="10">
        <f t="shared" si="15"/>
        <v>42797.833333333328</v>
      </c>
      <c r="T188" s="10">
        <f t="shared" si="16"/>
        <v>42767.812893518523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7"/>
        <v>160</v>
      </c>
      <c r="Q189" t="str">
        <f t="shared" si="13"/>
        <v>film &amp; video</v>
      </c>
      <c r="R189" t="str">
        <f t="shared" si="14"/>
        <v>drama</v>
      </c>
      <c r="S189" s="10">
        <f t="shared" si="15"/>
        <v>42206.290972222225</v>
      </c>
      <c r="T189" s="10">
        <f t="shared" si="16"/>
        <v>42182.234456018516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7"/>
        <v>0</v>
      </c>
      <c r="Q190" t="str">
        <f t="shared" si="13"/>
        <v>film &amp; video</v>
      </c>
      <c r="R190" t="str">
        <f t="shared" si="14"/>
        <v>drama</v>
      </c>
      <c r="S190" s="10">
        <f t="shared" si="15"/>
        <v>41887.18304398148</v>
      </c>
      <c r="T190" s="10">
        <f t="shared" si="16"/>
        <v>41857.18304398148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7"/>
        <v>69</v>
      </c>
      <c r="Q191" t="str">
        <f t="shared" si="13"/>
        <v>film &amp; video</v>
      </c>
      <c r="R191" t="str">
        <f t="shared" si="14"/>
        <v>drama</v>
      </c>
      <c r="S191" s="10">
        <f t="shared" si="15"/>
        <v>42616.690706018519</v>
      </c>
      <c r="T191" s="10">
        <f t="shared" si="16"/>
        <v>42556.690706018519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7"/>
        <v>50</v>
      </c>
      <c r="Q192" t="str">
        <f t="shared" si="13"/>
        <v>film &amp; video</v>
      </c>
      <c r="R192" t="str">
        <f t="shared" si="14"/>
        <v>drama</v>
      </c>
      <c r="S192" s="10">
        <f t="shared" si="15"/>
        <v>42537.650995370372</v>
      </c>
      <c r="T192" s="10">
        <f t="shared" si="16"/>
        <v>42527.650995370372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10">
        <f t="shared" si="15"/>
        <v>42279.441412037035</v>
      </c>
      <c r="T193" s="10">
        <f t="shared" si="16"/>
        <v>42239.441412037035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si="17"/>
        <v>5.666666666666667</v>
      </c>
      <c r="Q194" t="str">
        <f t="shared" ref="Q194:Q257" si="19">LEFT(N194,SEARCH("/",N194)-1)</f>
        <v>film &amp; video</v>
      </c>
      <c r="R194" t="str">
        <f t="shared" ref="R194:R257" si="20">RIGHT(N194,LEN(N194)-SEARCH("/",N194))</f>
        <v>drama</v>
      </c>
      <c r="S194" s="10">
        <f t="shared" ref="S194:S257" si="21">(((I194/60)/60)/24)+DATE(1970,1,1)</f>
        <v>41929.792037037041</v>
      </c>
      <c r="T194" s="10">
        <f t="shared" ref="T194:T257" si="22">(((J194/60)/60)/24)+DATE(1970,1,1)</f>
        <v>41899.792037037041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>
        <f t="shared" ref="P195:P258" si="23">IFERROR(E195/L195,0)</f>
        <v>0</v>
      </c>
      <c r="Q195" t="str">
        <f t="shared" si="19"/>
        <v>film &amp; video</v>
      </c>
      <c r="R195" t="str">
        <f t="shared" si="20"/>
        <v>drama</v>
      </c>
      <c r="S195" s="10">
        <f t="shared" si="21"/>
        <v>41971.976458333331</v>
      </c>
      <c r="T195" s="10">
        <f t="shared" si="22"/>
        <v>41911.934791666667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23"/>
        <v>1</v>
      </c>
      <c r="Q196" t="str">
        <f t="shared" si="19"/>
        <v>film &amp; video</v>
      </c>
      <c r="R196" t="str">
        <f t="shared" si="20"/>
        <v>drama</v>
      </c>
      <c r="S196" s="10">
        <f t="shared" si="21"/>
        <v>42435.996886574074</v>
      </c>
      <c r="T196" s="10">
        <f t="shared" si="22"/>
        <v>42375.996886574074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23"/>
        <v>0</v>
      </c>
      <c r="Q197" t="str">
        <f t="shared" si="19"/>
        <v>film &amp; video</v>
      </c>
      <c r="R197" t="str">
        <f t="shared" si="20"/>
        <v>drama</v>
      </c>
      <c r="S197" s="10">
        <f t="shared" si="21"/>
        <v>42195.67050925926</v>
      </c>
      <c r="T197" s="10">
        <f t="shared" si="22"/>
        <v>42135.67050925926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10">
        <f t="shared" si="21"/>
        <v>42287.875</v>
      </c>
      <c r="T198" s="10">
        <f t="shared" si="22"/>
        <v>42259.542800925927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0">
        <f t="shared" si="21"/>
        <v>42783.875</v>
      </c>
      <c r="T199" s="10">
        <f t="shared" si="22"/>
        <v>42741.848379629635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0">
        <f t="shared" si="21"/>
        <v>41917.383356481485</v>
      </c>
      <c r="T200" s="10">
        <f t="shared" si="22"/>
        <v>41887.383356481485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23"/>
        <v>0</v>
      </c>
      <c r="Q201" t="str">
        <f t="shared" si="19"/>
        <v>film &amp; video</v>
      </c>
      <c r="R201" t="str">
        <f t="shared" si="20"/>
        <v>drama</v>
      </c>
      <c r="S201" s="10">
        <f t="shared" si="21"/>
        <v>42614.123865740738</v>
      </c>
      <c r="T201" s="10">
        <f t="shared" si="22"/>
        <v>42584.123865740738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0">
        <f t="shared" si="21"/>
        <v>41897.083368055559</v>
      </c>
      <c r="T202" s="10">
        <f t="shared" si="22"/>
        <v>41867.083368055559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0">
        <f t="shared" si="21"/>
        <v>42043.818622685183</v>
      </c>
      <c r="T203" s="10">
        <f t="shared" si="22"/>
        <v>42023.818622685183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23"/>
        <v>0</v>
      </c>
      <c r="Q204" t="str">
        <f t="shared" si="19"/>
        <v>film &amp; video</v>
      </c>
      <c r="R204" t="str">
        <f t="shared" si="20"/>
        <v>drama</v>
      </c>
      <c r="S204" s="10">
        <f t="shared" si="21"/>
        <v>42285.874305555553</v>
      </c>
      <c r="T204" s="10">
        <f t="shared" si="22"/>
        <v>42255.927824074075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0">
        <f t="shared" si="21"/>
        <v>42033.847962962958</v>
      </c>
      <c r="T205" s="10">
        <f t="shared" si="22"/>
        <v>41973.847962962958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0">
        <f t="shared" si="21"/>
        <v>42586.583368055552</v>
      </c>
      <c r="T206" s="10">
        <f t="shared" si="22"/>
        <v>42556.583368055552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0">
        <f t="shared" si="21"/>
        <v>42283.632199074069</v>
      </c>
      <c r="T207" s="10">
        <f t="shared" si="22"/>
        <v>42248.632199074069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23"/>
        <v>0</v>
      </c>
      <c r="Q208" t="str">
        <f t="shared" si="19"/>
        <v>film &amp; video</v>
      </c>
      <c r="R208" t="str">
        <f t="shared" si="20"/>
        <v>drama</v>
      </c>
      <c r="S208" s="10">
        <f t="shared" si="21"/>
        <v>42588.004432870366</v>
      </c>
      <c r="T208" s="10">
        <f t="shared" si="22"/>
        <v>42567.004432870366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0">
        <f t="shared" si="21"/>
        <v>42008.197199074071</v>
      </c>
      <c r="T209" s="10">
        <f t="shared" si="22"/>
        <v>41978.197199074071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23"/>
        <v>0</v>
      </c>
      <c r="Q210" t="str">
        <f t="shared" si="19"/>
        <v>film &amp; video</v>
      </c>
      <c r="R210" t="str">
        <f t="shared" si="20"/>
        <v>drama</v>
      </c>
      <c r="S210" s="10">
        <f t="shared" si="21"/>
        <v>41989.369988425926</v>
      </c>
      <c r="T210" s="10">
        <f t="shared" si="22"/>
        <v>41959.369988425926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23"/>
        <v>0</v>
      </c>
      <c r="Q211" t="str">
        <f t="shared" si="19"/>
        <v>film &amp; video</v>
      </c>
      <c r="R211" t="str">
        <f t="shared" si="20"/>
        <v>drama</v>
      </c>
      <c r="S211" s="10">
        <f t="shared" si="21"/>
        <v>42195.922858796301</v>
      </c>
      <c r="T211" s="10">
        <f t="shared" si="22"/>
        <v>42165.922858796301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0">
        <f t="shared" si="21"/>
        <v>42278.208333333328</v>
      </c>
      <c r="T212" s="10">
        <f t="shared" si="22"/>
        <v>42249.064722222218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0">
        <f t="shared" si="21"/>
        <v>42266.159918981488</v>
      </c>
      <c r="T213" s="10">
        <f t="shared" si="22"/>
        <v>42236.159918981488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23"/>
        <v>1</v>
      </c>
      <c r="Q214" t="str">
        <f t="shared" si="19"/>
        <v>film &amp; video</v>
      </c>
      <c r="R214" t="str">
        <f t="shared" si="20"/>
        <v>drama</v>
      </c>
      <c r="S214" s="10">
        <f t="shared" si="21"/>
        <v>42476.839351851857</v>
      </c>
      <c r="T214" s="10">
        <f t="shared" si="22"/>
        <v>42416.881018518514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23"/>
        <v>20</v>
      </c>
      <c r="Q215" t="str">
        <f t="shared" si="19"/>
        <v>film &amp; video</v>
      </c>
      <c r="R215" t="str">
        <f t="shared" si="20"/>
        <v>drama</v>
      </c>
      <c r="S215" s="10">
        <f t="shared" si="21"/>
        <v>42232.587974537033</v>
      </c>
      <c r="T215" s="10">
        <f t="shared" si="22"/>
        <v>42202.594293981485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23"/>
        <v>1</v>
      </c>
      <c r="Q216" t="str">
        <f t="shared" si="19"/>
        <v>film &amp; video</v>
      </c>
      <c r="R216" t="str">
        <f t="shared" si="20"/>
        <v>drama</v>
      </c>
      <c r="S216" s="10">
        <f t="shared" si="21"/>
        <v>42069.64061342593</v>
      </c>
      <c r="T216" s="10">
        <f t="shared" si="22"/>
        <v>42009.64061342593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23"/>
        <v>10</v>
      </c>
      <c r="Q217" t="str">
        <f t="shared" si="19"/>
        <v>film &amp; video</v>
      </c>
      <c r="R217" t="str">
        <f t="shared" si="20"/>
        <v>drama</v>
      </c>
      <c r="S217" s="10">
        <f t="shared" si="21"/>
        <v>42417.999305555553</v>
      </c>
      <c r="T217" s="10">
        <f t="shared" si="22"/>
        <v>42375.230115740742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0">
        <f t="shared" si="21"/>
        <v>42116.917094907403</v>
      </c>
      <c r="T218" s="10">
        <f t="shared" si="22"/>
        <v>42066.958761574075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0">
        <f t="shared" si="21"/>
        <v>42001.64061342593</v>
      </c>
      <c r="T219" s="10">
        <f t="shared" si="22"/>
        <v>41970.64061342593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0">
        <f t="shared" si="21"/>
        <v>42139.628344907411</v>
      </c>
      <c r="T220" s="10">
        <f t="shared" si="22"/>
        <v>42079.628344907411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0">
        <f t="shared" si="21"/>
        <v>42461.290972222225</v>
      </c>
      <c r="T221" s="10">
        <f t="shared" si="22"/>
        <v>42429.326678240745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0">
        <f t="shared" si="21"/>
        <v>42236.837499999994</v>
      </c>
      <c r="T222" s="10">
        <f t="shared" si="22"/>
        <v>42195.643865740742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23"/>
        <v>0</v>
      </c>
      <c r="Q223" t="str">
        <f t="shared" si="19"/>
        <v>film &amp; video</v>
      </c>
      <c r="R223" t="str">
        <f t="shared" si="20"/>
        <v>drama</v>
      </c>
      <c r="S223" s="10">
        <f t="shared" si="21"/>
        <v>42091.79587962963</v>
      </c>
      <c r="T223" s="10">
        <f t="shared" si="22"/>
        <v>42031.837546296301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23"/>
        <v>65</v>
      </c>
      <c r="Q224" t="str">
        <f t="shared" si="19"/>
        <v>film &amp; video</v>
      </c>
      <c r="R224" t="str">
        <f t="shared" si="20"/>
        <v>drama</v>
      </c>
      <c r="S224" s="10">
        <f t="shared" si="21"/>
        <v>42090.110416666663</v>
      </c>
      <c r="T224" s="10">
        <f t="shared" si="22"/>
        <v>42031.769884259258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23"/>
        <v>0</v>
      </c>
      <c r="Q225" t="str">
        <f t="shared" si="19"/>
        <v>film &amp; video</v>
      </c>
      <c r="R225" t="str">
        <f t="shared" si="20"/>
        <v>drama</v>
      </c>
      <c r="S225" s="10">
        <f t="shared" si="21"/>
        <v>42512.045138888891</v>
      </c>
      <c r="T225" s="10">
        <f t="shared" si="22"/>
        <v>42482.048032407409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23"/>
        <v>0</v>
      </c>
      <c r="Q226" t="str">
        <f t="shared" si="19"/>
        <v>film &amp; video</v>
      </c>
      <c r="R226" t="str">
        <f t="shared" si="20"/>
        <v>drama</v>
      </c>
      <c r="S226" s="10">
        <f t="shared" si="21"/>
        <v>42195.235254629632</v>
      </c>
      <c r="T226" s="10">
        <f t="shared" si="22"/>
        <v>42135.235254629632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23"/>
        <v>0</v>
      </c>
      <c r="Q227" t="str">
        <f t="shared" si="19"/>
        <v>film &amp; video</v>
      </c>
      <c r="R227" t="str">
        <f t="shared" si="20"/>
        <v>drama</v>
      </c>
      <c r="S227" s="10">
        <f t="shared" si="21"/>
        <v>42468.919606481482</v>
      </c>
      <c r="T227" s="10">
        <f t="shared" si="22"/>
        <v>42438.961273148147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0">
        <f t="shared" si="21"/>
        <v>42155.395138888889</v>
      </c>
      <c r="T228" s="10">
        <f t="shared" si="22"/>
        <v>42106.666018518517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23"/>
        <v>0</v>
      </c>
      <c r="Q229" t="str">
        <f t="shared" si="19"/>
        <v>film &amp; video</v>
      </c>
      <c r="R229" t="str">
        <f t="shared" si="20"/>
        <v>drama</v>
      </c>
      <c r="S229" s="10">
        <f t="shared" si="21"/>
        <v>42194.893993055557</v>
      </c>
      <c r="T229" s="10">
        <f t="shared" si="22"/>
        <v>42164.893993055557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23"/>
        <v>0</v>
      </c>
      <c r="Q230" t="str">
        <f t="shared" si="19"/>
        <v>film &amp; video</v>
      </c>
      <c r="R230" t="str">
        <f t="shared" si="20"/>
        <v>drama</v>
      </c>
      <c r="S230" s="10">
        <f t="shared" si="21"/>
        <v>42156.686400462961</v>
      </c>
      <c r="T230" s="10">
        <f t="shared" si="22"/>
        <v>42096.686400462961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23"/>
        <v>0</v>
      </c>
      <c r="Q231" t="str">
        <f t="shared" si="19"/>
        <v>film &amp; video</v>
      </c>
      <c r="R231" t="str">
        <f t="shared" si="20"/>
        <v>drama</v>
      </c>
      <c r="S231" s="10">
        <f t="shared" si="21"/>
        <v>42413.933993055558</v>
      </c>
      <c r="T231" s="10">
        <f t="shared" si="22"/>
        <v>42383.933993055558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23"/>
        <v>30</v>
      </c>
      <c r="Q232" t="str">
        <f t="shared" si="19"/>
        <v>film &amp; video</v>
      </c>
      <c r="R232" t="str">
        <f t="shared" si="20"/>
        <v>drama</v>
      </c>
      <c r="S232" s="10">
        <f t="shared" si="21"/>
        <v>42159.777210648142</v>
      </c>
      <c r="T232" s="10">
        <f t="shared" si="22"/>
        <v>42129.777210648142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23"/>
        <v>0</v>
      </c>
      <c r="Q233" t="str">
        <f t="shared" si="19"/>
        <v>film &amp; video</v>
      </c>
      <c r="R233" t="str">
        <f t="shared" si="20"/>
        <v>drama</v>
      </c>
      <c r="S233" s="10">
        <f t="shared" si="21"/>
        <v>42371.958923611113</v>
      </c>
      <c r="T233" s="10">
        <f t="shared" si="22"/>
        <v>42341.958923611113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0">
        <f t="shared" si="21"/>
        <v>42062.82576388889</v>
      </c>
      <c r="T234" s="10">
        <f t="shared" si="22"/>
        <v>42032.82576388889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23"/>
        <v>0</v>
      </c>
      <c r="Q235" t="str">
        <f t="shared" si="19"/>
        <v>film &amp; video</v>
      </c>
      <c r="R235" t="str">
        <f t="shared" si="20"/>
        <v>drama</v>
      </c>
      <c r="S235" s="10">
        <f t="shared" si="21"/>
        <v>42642.911712962959</v>
      </c>
      <c r="T235" s="10">
        <f t="shared" si="22"/>
        <v>42612.911712962959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0">
        <f t="shared" si="21"/>
        <v>42176.035405092596</v>
      </c>
      <c r="T236" s="10">
        <f t="shared" si="22"/>
        <v>42136.035405092596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23"/>
        <v>0</v>
      </c>
      <c r="Q237" t="str">
        <f t="shared" si="19"/>
        <v>film &amp; video</v>
      </c>
      <c r="R237" t="str">
        <f t="shared" si="20"/>
        <v>drama</v>
      </c>
      <c r="S237" s="10">
        <f t="shared" si="21"/>
        <v>42194.908530092594</v>
      </c>
      <c r="T237" s="10">
        <f t="shared" si="22"/>
        <v>42164.908530092594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23"/>
        <v>0</v>
      </c>
      <c r="Q238" t="str">
        <f t="shared" si="19"/>
        <v>film &amp; video</v>
      </c>
      <c r="R238" t="str">
        <f t="shared" si="20"/>
        <v>drama</v>
      </c>
      <c r="S238" s="10">
        <f t="shared" si="21"/>
        <v>42374</v>
      </c>
      <c r="T238" s="10">
        <f t="shared" si="22"/>
        <v>42321.08447916666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23"/>
        <v>50</v>
      </c>
      <c r="Q239" t="str">
        <f t="shared" si="19"/>
        <v>film &amp; video</v>
      </c>
      <c r="R239" t="str">
        <f t="shared" si="20"/>
        <v>drama</v>
      </c>
      <c r="S239" s="10">
        <f t="shared" si="21"/>
        <v>42437.577187499999</v>
      </c>
      <c r="T239" s="10">
        <f t="shared" si="22"/>
        <v>42377.577187499999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23"/>
        <v>0</v>
      </c>
      <c r="Q240" t="str">
        <f t="shared" si="19"/>
        <v>film &amp; video</v>
      </c>
      <c r="R240" t="str">
        <f t="shared" si="20"/>
        <v>drama</v>
      </c>
      <c r="S240" s="10">
        <f t="shared" si="21"/>
        <v>42734.375</v>
      </c>
      <c r="T240" s="10">
        <f t="shared" si="22"/>
        <v>42713.962499999994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23"/>
        <v>50</v>
      </c>
      <c r="Q241" t="str">
        <f t="shared" si="19"/>
        <v>film &amp; video</v>
      </c>
      <c r="R241" t="str">
        <f t="shared" si="20"/>
        <v>drama</v>
      </c>
      <c r="S241" s="10">
        <f t="shared" si="21"/>
        <v>42316.5</v>
      </c>
      <c r="T241" s="10">
        <f t="shared" si="22"/>
        <v>42297.110300925924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0">
        <f t="shared" si="21"/>
        <v>41399.708460648151</v>
      </c>
      <c r="T242" s="10">
        <f t="shared" si="22"/>
        <v>41354.708460648151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0">
        <f t="shared" si="21"/>
        <v>41994.697962962964</v>
      </c>
      <c r="T243" s="10">
        <f t="shared" si="22"/>
        <v>41949.697962962964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0">
        <f t="shared" si="21"/>
        <v>40897.492939814816</v>
      </c>
      <c r="T244" s="10">
        <f t="shared" si="22"/>
        <v>40862.492939814816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0">
        <f t="shared" si="21"/>
        <v>41692.047500000001</v>
      </c>
      <c r="T245" s="10">
        <f t="shared" si="22"/>
        <v>41662.047500000001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0">
        <f t="shared" si="21"/>
        <v>40253.29583333333</v>
      </c>
      <c r="T246" s="10">
        <f t="shared" si="22"/>
        <v>40213.323599537034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0">
        <f t="shared" si="21"/>
        <v>41137.053067129629</v>
      </c>
      <c r="T247" s="10">
        <f t="shared" si="22"/>
        <v>41107.053067129629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0">
        <f t="shared" si="21"/>
        <v>40530.405150462961</v>
      </c>
      <c r="T248" s="10">
        <f t="shared" si="22"/>
        <v>40480.363483796296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0">
        <f t="shared" si="21"/>
        <v>40467.152083333334</v>
      </c>
      <c r="T249" s="10">
        <f t="shared" si="22"/>
        <v>40430.604328703703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0">
        <f t="shared" si="21"/>
        <v>40915.774409722224</v>
      </c>
      <c r="T250" s="10">
        <f t="shared" si="22"/>
        <v>40870.774409722224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0">
        <f t="shared" si="21"/>
        <v>40412.736111111109</v>
      </c>
      <c r="T251" s="10">
        <f t="shared" si="22"/>
        <v>40332.923842592594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0">
        <f t="shared" si="21"/>
        <v>41431.565868055557</v>
      </c>
      <c r="T252" s="10">
        <f t="shared" si="22"/>
        <v>41401.565868055557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0">
        <f t="shared" si="21"/>
        <v>41045.791666666664</v>
      </c>
      <c r="T253" s="10">
        <f t="shared" si="22"/>
        <v>41013.787569444445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0">
        <f t="shared" si="21"/>
        <v>40330.165972222225</v>
      </c>
      <c r="T254" s="10">
        <f t="shared" si="22"/>
        <v>40266.662708333337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0">
        <f t="shared" si="21"/>
        <v>40954.650868055556</v>
      </c>
      <c r="T255" s="10">
        <f t="shared" si="22"/>
        <v>40924.650868055556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0">
        <f t="shared" si="21"/>
        <v>42294.083333333328</v>
      </c>
      <c r="T256" s="10">
        <f t="shared" si="22"/>
        <v>42263.952662037031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0">
        <f t="shared" si="21"/>
        <v>40618.48474537037</v>
      </c>
      <c r="T257" s="10">
        <f t="shared" si="22"/>
        <v>40588.526412037041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si="23"/>
        <v>65.756363636363631</v>
      </c>
      <c r="Q258" t="str">
        <f t="shared" ref="Q258:Q321" si="25">LEFT(N258,SEARCH("/",N258)-1)</f>
        <v>film &amp; video</v>
      </c>
      <c r="R258" t="str">
        <f t="shared" ref="R258:R321" si="26">RIGHT(N258,LEN(N258)-SEARCH("/",N258))</f>
        <v>documentary</v>
      </c>
      <c r="S258" s="10">
        <f t="shared" ref="S258:S321" si="27">(((I258/60)/60)/24)+DATE(1970,1,1)</f>
        <v>41349.769293981481</v>
      </c>
      <c r="T258" s="10">
        <f t="shared" ref="T258:T321" si="28">(((J258/60)/60)/24)+DATE(1970,1,1)</f>
        <v>41319.769293981481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9">IFERROR(E259/L259,0)</f>
        <v>66.70405357142856</v>
      </c>
      <c r="Q259" t="str">
        <f t="shared" si="25"/>
        <v>film &amp; video</v>
      </c>
      <c r="R259" t="str">
        <f t="shared" si="26"/>
        <v>documentary</v>
      </c>
      <c r="S259" s="10">
        <f t="shared" si="27"/>
        <v>42509.626875000002</v>
      </c>
      <c r="T259" s="10">
        <f t="shared" si="28"/>
        <v>42479.626875000002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9"/>
        <v>83.345930232558146</v>
      </c>
      <c r="Q260" t="str">
        <f t="shared" si="25"/>
        <v>film &amp; video</v>
      </c>
      <c r="R260" t="str">
        <f t="shared" si="26"/>
        <v>documentary</v>
      </c>
      <c r="S260" s="10">
        <f t="shared" si="27"/>
        <v>40712.051689814813</v>
      </c>
      <c r="T260" s="10">
        <f t="shared" si="28"/>
        <v>40682.051689814813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9"/>
        <v>105.04609341825902</v>
      </c>
      <c r="Q261" t="str">
        <f t="shared" si="25"/>
        <v>film &amp; video</v>
      </c>
      <c r="R261" t="str">
        <f t="shared" si="26"/>
        <v>documentary</v>
      </c>
      <c r="S261" s="10">
        <f t="shared" si="27"/>
        <v>42102.738067129627</v>
      </c>
      <c r="T261" s="10">
        <f t="shared" si="28"/>
        <v>42072.738067129627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9"/>
        <v>120.90909090909091</v>
      </c>
      <c r="Q262" t="str">
        <f t="shared" si="25"/>
        <v>film &amp; video</v>
      </c>
      <c r="R262" t="str">
        <f t="shared" si="26"/>
        <v>documentary</v>
      </c>
      <c r="S262" s="10">
        <f t="shared" si="27"/>
        <v>40376.415972222225</v>
      </c>
      <c r="T262" s="10">
        <f t="shared" si="28"/>
        <v>40330.755543981482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10">
        <f t="shared" si="27"/>
        <v>41067.621527777781</v>
      </c>
      <c r="T263" s="10">
        <f t="shared" si="28"/>
        <v>41017.885462962964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10">
        <f t="shared" si="27"/>
        <v>40600.24800925926</v>
      </c>
      <c r="T264" s="10">
        <f t="shared" si="28"/>
        <v>40555.24800925926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10">
        <f t="shared" si="27"/>
        <v>41179.954791666663</v>
      </c>
      <c r="T265" s="10">
        <f t="shared" si="28"/>
        <v>41149.954791666663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10">
        <f t="shared" si="27"/>
        <v>41040.620312500003</v>
      </c>
      <c r="T266" s="10">
        <f t="shared" si="28"/>
        <v>41010.620312500003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10">
        <f t="shared" si="27"/>
        <v>40308.844444444447</v>
      </c>
      <c r="T267" s="10">
        <f t="shared" si="28"/>
        <v>40267.245717592588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10">
        <f t="shared" si="27"/>
        <v>40291.160416666666</v>
      </c>
      <c r="T268" s="10">
        <f t="shared" si="28"/>
        <v>40205.174849537041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10">
        <f t="shared" si="27"/>
        <v>41815.452534722222</v>
      </c>
      <c r="T269" s="10">
        <f t="shared" si="28"/>
        <v>41785.452534722222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10">
        <f t="shared" si="27"/>
        <v>40854.194189814814</v>
      </c>
      <c r="T270" s="10">
        <f t="shared" si="28"/>
        <v>40809.15252314815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10">
        <f t="shared" si="27"/>
        <v>42788.197013888886</v>
      </c>
      <c r="T271" s="10">
        <f t="shared" si="28"/>
        <v>42758.197013888886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10">
        <f t="shared" si="27"/>
        <v>40688.166666666664</v>
      </c>
      <c r="T272" s="10">
        <f t="shared" si="28"/>
        <v>40637.866550925923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10">
        <f t="shared" si="27"/>
        <v>41641.333333333336</v>
      </c>
      <c r="T273" s="10">
        <f t="shared" si="28"/>
        <v>41612.10024305556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10">
        <f t="shared" si="27"/>
        <v>40296.78402777778</v>
      </c>
      <c r="T274" s="10">
        <f t="shared" si="28"/>
        <v>40235.900358796294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10">
        <f t="shared" si="27"/>
        <v>40727.498449074075</v>
      </c>
      <c r="T275" s="10">
        <f t="shared" si="28"/>
        <v>40697.498449074075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10">
        <f t="shared" si="27"/>
        <v>41004.290972222225</v>
      </c>
      <c r="T276" s="10">
        <f t="shared" si="28"/>
        <v>40969.912372685183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10">
        <f t="shared" si="27"/>
        <v>41223.073680555557</v>
      </c>
      <c r="T277" s="10">
        <f t="shared" si="28"/>
        <v>41193.032013888893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10">
        <f t="shared" si="27"/>
        <v>41027.040208333332</v>
      </c>
      <c r="T278" s="10">
        <f t="shared" si="28"/>
        <v>40967.081874999996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10">
        <f t="shared" si="27"/>
        <v>42147.891423611116</v>
      </c>
      <c r="T279" s="10">
        <f t="shared" si="28"/>
        <v>42117.891423611116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10">
        <f t="shared" si="27"/>
        <v>41194.040960648148</v>
      </c>
      <c r="T280" s="10">
        <f t="shared" si="28"/>
        <v>41164.040960648148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10">
        <f t="shared" si="27"/>
        <v>42793.084027777775</v>
      </c>
      <c r="T281" s="10">
        <f t="shared" si="28"/>
        <v>42759.244166666671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10">
        <f t="shared" si="27"/>
        <v>41789.590682870366</v>
      </c>
      <c r="T282" s="10">
        <f t="shared" si="28"/>
        <v>41744.590682870366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10">
        <f t="shared" si="27"/>
        <v>40035.80972222222</v>
      </c>
      <c r="T283" s="10">
        <f t="shared" si="28"/>
        <v>39950.163344907407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10">
        <f t="shared" si="27"/>
        <v>40231.916666666664</v>
      </c>
      <c r="T284" s="10">
        <f t="shared" si="28"/>
        <v>40194.920046296298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10">
        <f t="shared" si="27"/>
        <v>40695.207638888889</v>
      </c>
      <c r="T285" s="10">
        <f t="shared" si="28"/>
        <v>40675.71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10">
        <f t="shared" si="27"/>
        <v>40929.738194444442</v>
      </c>
      <c r="T286" s="10">
        <f t="shared" si="28"/>
        <v>40904.738194444442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10">
        <f t="shared" si="27"/>
        <v>41536.756111111114</v>
      </c>
      <c r="T287" s="10">
        <f t="shared" si="28"/>
        <v>41506.756111111114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10">
        <f t="shared" si="27"/>
        <v>41358.774583333332</v>
      </c>
      <c r="T288" s="10">
        <f t="shared" si="28"/>
        <v>41313.816249999996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10">
        <f t="shared" si="27"/>
        <v>41215.166666666664</v>
      </c>
      <c r="T289" s="10">
        <f t="shared" si="28"/>
        <v>41184.277986111112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10">
        <f t="shared" si="27"/>
        <v>41086.168900462959</v>
      </c>
      <c r="T290" s="10">
        <f t="shared" si="28"/>
        <v>41051.168900462959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10">
        <f t="shared" si="27"/>
        <v>41580.456412037034</v>
      </c>
      <c r="T291" s="10">
        <f t="shared" si="28"/>
        <v>41550.456412037034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10">
        <f t="shared" si="27"/>
        <v>40576.332638888889</v>
      </c>
      <c r="T292" s="10">
        <f t="shared" si="28"/>
        <v>40526.36917824074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10">
        <f t="shared" si="27"/>
        <v>41395.000694444447</v>
      </c>
      <c r="T293" s="10">
        <f t="shared" si="28"/>
        <v>41376.769050925926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10">
        <f t="shared" si="27"/>
        <v>40845.165972222225</v>
      </c>
      <c r="T294" s="10">
        <f t="shared" si="28"/>
        <v>40812.803229166668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10">
        <f t="shared" si="27"/>
        <v>41749.667986111112</v>
      </c>
      <c r="T295" s="10">
        <f t="shared" si="28"/>
        <v>41719.667986111112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10">
        <f t="shared" si="27"/>
        <v>40378.666666666664</v>
      </c>
      <c r="T296" s="10">
        <f t="shared" si="28"/>
        <v>40343.084421296298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10">
        <f t="shared" si="27"/>
        <v>41579</v>
      </c>
      <c r="T297" s="10">
        <f t="shared" si="28"/>
        <v>41519.004733796297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10">
        <f t="shared" si="27"/>
        <v>41159.475497685184</v>
      </c>
      <c r="T298" s="10">
        <f t="shared" si="28"/>
        <v>41134.475497685184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10">
        <f t="shared" si="27"/>
        <v>42125.165972222225</v>
      </c>
      <c r="T299" s="10">
        <f t="shared" si="28"/>
        <v>42089.72802083334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10">
        <f t="shared" si="27"/>
        <v>41768.875</v>
      </c>
      <c r="T300" s="10">
        <f t="shared" si="28"/>
        <v>41709.463518518518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10">
        <f t="shared" si="27"/>
        <v>40499.266898148147</v>
      </c>
      <c r="T301" s="10">
        <f t="shared" si="28"/>
        <v>40469.225231481483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10">
        <f t="shared" si="27"/>
        <v>40657.959930555553</v>
      </c>
      <c r="T302" s="10">
        <f t="shared" si="28"/>
        <v>40626.959930555553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10">
        <f t="shared" si="27"/>
        <v>41352.696006944447</v>
      </c>
      <c r="T303" s="10">
        <f t="shared" si="28"/>
        <v>41312.737673611111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10">
        <f t="shared" si="27"/>
        <v>40963.856921296298</v>
      </c>
      <c r="T304" s="10">
        <f t="shared" si="28"/>
        <v>40933.856921296298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10">
        <f t="shared" si="27"/>
        <v>41062.071134259262</v>
      </c>
      <c r="T305" s="10">
        <f t="shared" si="28"/>
        <v>41032.071134259262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10">
        <f t="shared" si="27"/>
        <v>41153.083333333336</v>
      </c>
      <c r="T306" s="10">
        <f t="shared" si="28"/>
        <v>41114.094872685186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10">
        <f t="shared" si="27"/>
        <v>40978.630196759259</v>
      </c>
      <c r="T307" s="10">
        <f t="shared" si="28"/>
        <v>40948.630196759259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10">
        <f t="shared" si="27"/>
        <v>41353.795520833337</v>
      </c>
      <c r="T308" s="10">
        <f t="shared" si="28"/>
        <v>41333.837187500001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10">
        <f t="shared" si="27"/>
        <v>41312.944456018515</v>
      </c>
      <c r="T309" s="10">
        <f t="shared" si="28"/>
        <v>41282.944456018515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10">
        <f t="shared" si="27"/>
        <v>40612.694560185184</v>
      </c>
      <c r="T310" s="10">
        <f t="shared" si="28"/>
        <v>40567.694560185184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10">
        <f t="shared" si="27"/>
        <v>41155.751550925925</v>
      </c>
      <c r="T311" s="10">
        <f t="shared" si="28"/>
        <v>41134.751550925925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10">
        <f t="shared" si="27"/>
        <v>40836.083333333336</v>
      </c>
      <c r="T312" s="10">
        <f t="shared" si="28"/>
        <v>40821.183136574073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10">
        <f t="shared" si="27"/>
        <v>40909.332638888889</v>
      </c>
      <c r="T313" s="10">
        <f t="shared" si="28"/>
        <v>40868.219814814816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10">
        <f t="shared" si="27"/>
        <v>41378.877685185187</v>
      </c>
      <c r="T314" s="10">
        <f t="shared" si="28"/>
        <v>41348.877685185187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10">
        <f t="shared" si="27"/>
        <v>40401.665972222225</v>
      </c>
      <c r="T315" s="10">
        <f t="shared" si="28"/>
        <v>40357.227939814817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10">
        <f t="shared" si="27"/>
        <v>41334.833194444444</v>
      </c>
      <c r="T316" s="10">
        <f t="shared" si="28"/>
        <v>41304.833194444444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10">
        <f t="shared" si="27"/>
        <v>41143.77238425926</v>
      </c>
      <c r="T317" s="10">
        <f t="shared" si="28"/>
        <v>41113.77238425926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10">
        <f t="shared" si="27"/>
        <v>41984.207638888889</v>
      </c>
      <c r="T318" s="10">
        <f t="shared" si="28"/>
        <v>41950.923576388886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10">
        <f t="shared" si="27"/>
        <v>41619.676886574074</v>
      </c>
      <c r="T319" s="10">
        <f t="shared" si="28"/>
        <v>41589.676886574074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10">
        <f t="shared" si="27"/>
        <v>41359.997118055559</v>
      </c>
      <c r="T320" s="10">
        <f t="shared" si="28"/>
        <v>41330.038784722223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10">
        <f t="shared" si="27"/>
        <v>40211.332638888889</v>
      </c>
      <c r="T321" s="10">
        <f t="shared" si="28"/>
        <v>40123.83829861111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si="29"/>
        <v>134.91139240506328</v>
      </c>
      <c r="Q322" t="str">
        <f t="shared" ref="Q322:Q385" si="31">LEFT(N322,SEARCH("/",N322)-1)</f>
        <v>film &amp; video</v>
      </c>
      <c r="R322" t="str">
        <f t="shared" ref="R322:R385" si="32">RIGHT(N322,LEN(N322)-SEARCH("/",N322))</f>
        <v>documentary</v>
      </c>
      <c r="S322" s="10">
        <f t="shared" ref="S322:S385" si="33">(((I322/60)/60)/24)+DATE(1970,1,1)</f>
        <v>42360.958333333328</v>
      </c>
      <c r="T322" s="10">
        <f t="shared" ref="T322:T385" si="34">(((J322/60)/60)/24)+DATE(1970,1,1)</f>
        <v>42331.551307870366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5">IFERROR(E323/L323,0)</f>
        <v>106.62314540059347</v>
      </c>
      <c r="Q323" t="str">
        <f t="shared" si="31"/>
        <v>film &amp; video</v>
      </c>
      <c r="R323" t="str">
        <f t="shared" si="32"/>
        <v>documentary</v>
      </c>
      <c r="S323" s="10">
        <f t="shared" si="33"/>
        <v>42682.488263888896</v>
      </c>
      <c r="T323" s="10">
        <f t="shared" si="34"/>
        <v>42647.446597222224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5"/>
        <v>145.04301075268816</v>
      </c>
      <c r="Q324" t="str">
        <f t="shared" si="31"/>
        <v>film &amp; video</v>
      </c>
      <c r="R324" t="str">
        <f t="shared" si="32"/>
        <v>documentary</v>
      </c>
      <c r="S324" s="10">
        <f t="shared" si="33"/>
        <v>42503.57</v>
      </c>
      <c r="T324" s="10">
        <f t="shared" si="34"/>
        <v>42473.57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5"/>
        <v>114.58620689655173</v>
      </c>
      <c r="Q325" t="str">
        <f t="shared" si="31"/>
        <v>film &amp; video</v>
      </c>
      <c r="R325" t="str">
        <f t="shared" si="32"/>
        <v>documentary</v>
      </c>
      <c r="S325" s="10">
        <f t="shared" si="33"/>
        <v>42725.332638888889</v>
      </c>
      <c r="T325" s="10">
        <f t="shared" si="34"/>
        <v>42697.32136574074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5"/>
        <v>105.3170731707317</v>
      </c>
      <c r="Q326" t="str">
        <f t="shared" si="31"/>
        <v>film &amp; video</v>
      </c>
      <c r="R326" t="str">
        <f t="shared" si="32"/>
        <v>documentary</v>
      </c>
      <c r="S326" s="10">
        <f t="shared" si="33"/>
        <v>42217.626250000001</v>
      </c>
      <c r="T326" s="10">
        <f t="shared" si="34"/>
        <v>42184.626250000001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10">
        <f t="shared" si="33"/>
        <v>42724.187881944439</v>
      </c>
      <c r="T327" s="10">
        <f t="shared" si="34"/>
        <v>42689.187881944439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10">
        <f t="shared" si="33"/>
        <v>42808.956250000003</v>
      </c>
      <c r="T328" s="10">
        <f t="shared" si="34"/>
        <v>42775.314884259264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10">
        <f t="shared" si="33"/>
        <v>42085.333333333328</v>
      </c>
      <c r="T329" s="10">
        <f t="shared" si="34"/>
        <v>42058.235289351855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10">
        <f t="shared" si="33"/>
        <v>42309.166666666672</v>
      </c>
      <c r="T330" s="10">
        <f t="shared" si="34"/>
        <v>42278.946620370371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10">
        <f t="shared" si="33"/>
        <v>42315.166666666672</v>
      </c>
      <c r="T331" s="10">
        <f t="shared" si="34"/>
        <v>42291.46674768519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10">
        <f t="shared" si="33"/>
        <v>41411.165972222225</v>
      </c>
      <c r="T332" s="10">
        <f t="shared" si="34"/>
        <v>41379.515775462962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10">
        <f t="shared" si="33"/>
        <v>42538.581412037034</v>
      </c>
      <c r="T333" s="10">
        <f t="shared" si="34"/>
        <v>42507.581412037034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10">
        <f t="shared" si="33"/>
        <v>42305.333333333328</v>
      </c>
      <c r="T334" s="10">
        <f t="shared" si="34"/>
        <v>42263.680289351847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10">
        <f t="shared" si="33"/>
        <v>42467.59480324074</v>
      </c>
      <c r="T335" s="10">
        <f t="shared" si="34"/>
        <v>42437.636469907404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10">
        <f t="shared" si="33"/>
        <v>42139.791666666672</v>
      </c>
      <c r="T336" s="10">
        <f t="shared" si="34"/>
        <v>42101.682372685187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10">
        <f t="shared" si="33"/>
        <v>42132.916666666672</v>
      </c>
      <c r="T337" s="10">
        <f t="shared" si="34"/>
        <v>42101.737442129626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10">
        <f t="shared" si="33"/>
        <v>42321.637939814813</v>
      </c>
      <c r="T338" s="10">
        <f t="shared" si="34"/>
        <v>42291.596273148149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10">
        <f t="shared" si="33"/>
        <v>42077.086898148147</v>
      </c>
      <c r="T339" s="10">
        <f t="shared" si="34"/>
        <v>42047.128564814819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10">
        <f t="shared" si="33"/>
        <v>42616.041666666672</v>
      </c>
      <c r="T340" s="10">
        <f t="shared" si="34"/>
        <v>42559.755671296298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10">
        <f t="shared" si="33"/>
        <v>42123.760046296295</v>
      </c>
      <c r="T341" s="10">
        <f t="shared" si="34"/>
        <v>42093.760046296295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10">
        <f t="shared" si="33"/>
        <v>42802.875</v>
      </c>
      <c r="T342" s="10">
        <f t="shared" si="34"/>
        <v>42772.669062500005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10">
        <f t="shared" si="33"/>
        <v>41913.165972222225</v>
      </c>
      <c r="T343" s="10">
        <f t="shared" si="34"/>
        <v>41894.879606481481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10">
        <f t="shared" si="33"/>
        <v>42489.780844907407</v>
      </c>
      <c r="T344" s="10">
        <f t="shared" si="34"/>
        <v>42459.780844907407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10">
        <f t="shared" si="33"/>
        <v>41957.125</v>
      </c>
      <c r="T345" s="10">
        <f t="shared" si="34"/>
        <v>41926.73778935185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10">
        <f t="shared" si="33"/>
        <v>42156.097222222219</v>
      </c>
      <c r="T346" s="10">
        <f t="shared" si="34"/>
        <v>42111.970995370371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10">
        <f t="shared" si="33"/>
        <v>42144.944328703699</v>
      </c>
      <c r="T347" s="10">
        <f t="shared" si="34"/>
        <v>42114.944328703699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10">
        <f t="shared" si="33"/>
        <v>42291.500243055561</v>
      </c>
      <c r="T348" s="10">
        <f t="shared" si="34"/>
        <v>42261.500243055561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10">
        <f t="shared" si="33"/>
        <v>42322.537141203706</v>
      </c>
      <c r="T349" s="10">
        <f t="shared" si="34"/>
        <v>42292.495474537034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10">
        <f t="shared" si="33"/>
        <v>42237.58699074074</v>
      </c>
      <c r="T350" s="10">
        <f t="shared" si="34"/>
        <v>42207.58699074074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10">
        <f t="shared" si="33"/>
        <v>42790.498935185184</v>
      </c>
      <c r="T351" s="10">
        <f t="shared" si="34"/>
        <v>42760.498935185184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10">
        <f t="shared" si="33"/>
        <v>42624.165972222225</v>
      </c>
      <c r="T352" s="10">
        <f t="shared" si="34"/>
        <v>42586.066076388888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10">
        <f t="shared" si="33"/>
        <v>42467.923078703709</v>
      </c>
      <c r="T353" s="10">
        <f t="shared" si="34"/>
        <v>42427.964745370366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10">
        <f t="shared" si="33"/>
        <v>41920.167453703703</v>
      </c>
      <c r="T354" s="10">
        <f t="shared" si="34"/>
        <v>41890.167453703703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10">
        <f t="shared" si="33"/>
        <v>42327.833553240736</v>
      </c>
      <c r="T355" s="10">
        <f t="shared" si="34"/>
        <v>42297.791886574079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10">
        <f t="shared" si="33"/>
        <v>42468.786122685182</v>
      </c>
      <c r="T356" s="10">
        <f t="shared" si="34"/>
        <v>42438.827789351853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10">
        <f t="shared" si="33"/>
        <v>41974.3355787037</v>
      </c>
      <c r="T357" s="10">
        <f t="shared" si="34"/>
        <v>41943.293912037036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10">
        <f t="shared" si="33"/>
        <v>42445.761493055557</v>
      </c>
      <c r="T358" s="10">
        <f t="shared" si="34"/>
        <v>42415.803159722222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10">
        <f t="shared" si="33"/>
        <v>42118.222187499996</v>
      </c>
      <c r="T359" s="10">
        <f t="shared" si="34"/>
        <v>42078.222187499996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10">
        <f t="shared" si="33"/>
        <v>42536.625</v>
      </c>
      <c r="T360" s="10">
        <f t="shared" si="34"/>
        <v>42507.860196759255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10">
        <f t="shared" si="33"/>
        <v>41957.216666666667</v>
      </c>
      <c r="T361" s="10">
        <f t="shared" si="34"/>
        <v>41935.070486111108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10">
        <f t="shared" si="33"/>
        <v>42208.132638888885</v>
      </c>
      <c r="T362" s="10">
        <f t="shared" si="34"/>
        <v>42163.897916666669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10">
        <f t="shared" si="33"/>
        <v>41966.042893518519</v>
      </c>
      <c r="T363" s="10">
        <f t="shared" si="34"/>
        <v>41936.001226851848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10">
        <f t="shared" si="33"/>
        <v>41859</v>
      </c>
      <c r="T364" s="10">
        <f t="shared" si="34"/>
        <v>41837.210543981484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10">
        <f t="shared" si="33"/>
        <v>40300.806944444441</v>
      </c>
      <c r="T365" s="10">
        <f t="shared" si="34"/>
        <v>40255.744629629626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10">
        <f t="shared" si="33"/>
        <v>41811.165972222225</v>
      </c>
      <c r="T366" s="10">
        <f t="shared" si="34"/>
        <v>41780.859629629631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10">
        <f t="shared" si="33"/>
        <v>41698.606469907405</v>
      </c>
      <c r="T367" s="10">
        <f t="shared" si="34"/>
        <v>41668.606469907405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10">
        <f t="shared" si="33"/>
        <v>41049.793032407404</v>
      </c>
      <c r="T368" s="10">
        <f t="shared" si="34"/>
        <v>41019.793032407404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10">
        <f t="shared" si="33"/>
        <v>41395.207638888889</v>
      </c>
      <c r="T369" s="10">
        <f t="shared" si="34"/>
        <v>41355.577291666668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10">
        <f t="shared" si="33"/>
        <v>42078.563912037032</v>
      </c>
      <c r="T370" s="10">
        <f t="shared" si="34"/>
        <v>42043.605578703704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10">
        <f t="shared" si="33"/>
        <v>40923.551724537036</v>
      </c>
      <c r="T371" s="10">
        <f t="shared" si="34"/>
        <v>40893.551724537036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10">
        <f t="shared" si="33"/>
        <v>42741.795138888891</v>
      </c>
      <c r="T372" s="10">
        <f t="shared" si="34"/>
        <v>42711.795138888891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10">
        <f t="shared" si="33"/>
        <v>41306.767812500002</v>
      </c>
      <c r="T373" s="10">
        <f t="shared" si="34"/>
        <v>41261.767812500002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10">
        <f t="shared" si="33"/>
        <v>42465.666666666672</v>
      </c>
      <c r="T374" s="10">
        <f t="shared" si="34"/>
        <v>42425.576898148152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10">
        <f t="shared" si="33"/>
        <v>41108.91201388889</v>
      </c>
      <c r="T375" s="10">
        <f t="shared" si="34"/>
        <v>41078.91201388889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10">
        <f t="shared" si="33"/>
        <v>40802.889247685183</v>
      </c>
      <c r="T376" s="10">
        <f t="shared" si="34"/>
        <v>40757.889247685183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10">
        <f t="shared" si="33"/>
        <v>41699.720833333333</v>
      </c>
      <c r="T377" s="10">
        <f t="shared" si="34"/>
        <v>41657.985081018516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10">
        <f t="shared" si="33"/>
        <v>42607.452731481477</v>
      </c>
      <c r="T378" s="10">
        <f t="shared" si="34"/>
        <v>42576.452731481477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10">
        <f t="shared" si="33"/>
        <v>42322.292361111111</v>
      </c>
      <c r="T379" s="10">
        <f t="shared" si="34"/>
        <v>42292.250787037032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10">
        <f t="shared" si="33"/>
        <v>42394.994444444441</v>
      </c>
      <c r="T380" s="10">
        <f t="shared" si="34"/>
        <v>42370.571851851855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10">
        <f t="shared" si="33"/>
        <v>41032.688333333332</v>
      </c>
      <c r="T381" s="10">
        <f t="shared" si="34"/>
        <v>40987.688333333332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10">
        <f t="shared" si="33"/>
        <v>42392.719814814816</v>
      </c>
      <c r="T382" s="10">
        <f t="shared" si="34"/>
        <v>42367.719814814816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10">
        <f t="shared" si="33"/>
        <v>41120.208333333336</v>
      </c>
      <c r="T383" s="10">
        <f t="shared" si="34"/>
        <v>41085.698113425926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10">
        <f t="shared" si="33"/>
        <v>41158.709490740745</v>
      </c>
      <c r="T384" s="10">
        <f t="shared" si="34"/>
        <v>41144.709490740745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10">
        <f t="shared" si="33"/>
        <v>41778.117581018516</v>
      </c>
      <c r="T385" s="10">
        <f t="shared" si="34"/>
        <v>41755.117581018516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si="35"/>
        <v>58.540469973890339</v>
      </c>
      <c r="Q386" t="str">
        <f t="shared" ref="Q386:Q449" si="37">LEFT(N386,SEARCH("/",N386)-1)</f>
        <v>film &amp; video</v>
      </c>
      <c r="R386" t="str">
        <f t="shared" ref="R386:R449" si="38">RIGHT(N386,LEN(N386)-SEARCH("/",N386))</f>
        <v>documentary</v>
      </c>
      <c r="S386" s="10">
        <f t="shared" ref="S386:S449" si="39">(((I386/60)/60)/24)+DATE(1970,1,1)</f>
        <v>42010.781793981485</v>
      </c>
      <c r="T386" s="10">
        <f t="shared" ref="T386:T449" si="40">(((J386/60)/60)/24)+DATE(1970,1,1)</f>
        <v>41980.781793981485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41">IFERROR(E387/L387,0)</f>
        <v>111.79535864978902</v>
      </c>
      <c r="Q387" t="str">
        <f t="shared" si="37"/>
        <v>film &amp; video</v>
      </c>
      <c r="R387" t="str">
        <f t="shared" si="38"/>
        <v>documentary</v>
      </c>
      <c r="S387" s="10">
        <f t="shared" si="39"/>
        <v>41964.626168981486</v>
      </c>
      <c r="T387" s="10">
        <f t="shared" si="40"/>
        <v>41934.584502314814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41"/>
        <v>46.230769230769234</v>
      </c>
      <c r="Q388" t="str">
        <f t="shared" si="37"/>
        <v>film &amp; video</v>
      </c>
      <c r="R388" t="str">
        <f t="shared" si="38"/>
        <v>documentary</v>
      </c>
      <c r="S388" s="10">
        <f t="shared" si="39"/>
        <v>42226.951284722221</v>
      </c>
      <c r="T388" s="10">
        <f t="shared" si="40"/>
        <v>42211.951284722221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41"/>
        <v>144.69039145907473</v>
      </c>
      <c r="Q389" t="str">
        <f t="shared" si="37"/>
        <v>film &amp; video</v>
      </c>
      <c r="R389" t="str">
        <f t="shared" si="38"/>
        <v>documentary</v>
      </c>
      <c r="S389" s="10">
        <f t="shared" si="39"/>
        <v>42231.25</v>
      </c>
      <c r="T389" s="10">
        <f t="shared" si="40"/>
        <v>42200.67659722222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41"/>
        <v>88.845070422535215</v>
      </c>
      <c r="Q390" t="str">
        <f t="shared" si="37"/>
        <v>film &amp; video</v>
      </c>
      <c r="R390" t="str">
        <f t="shared" si="38"/>
        <v>documentary</v>
      </c>
      <c r="S390" s="10">
        <f t="shared" si="39"/>
        <v>42579.076157407413</v>
      </c>
      <c r="T390" s="10">
        <f t="shared" si="40"/>
        <v>42549.076157407413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10">
        <f t="shared" si="39"/>
        <v>41705.957638888889</v>
      </c>
      <c r="T391" s="10">
        <f t="shared" si="40"/>
        <v>41674.063078703701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10">
        <f t="shared" si="39"/>
        <v>42132.036712962959</v>
      </c>
      <c r="T392" s="10">
        <f t="shared" si="40"/>
        <v>42112.036712962959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10">
        <f t="shared" si="39"/>
        <v>40895.040972222225</v>
      </c>
      <c r="T393" s="10">
        <f t="shared" si="40"/>
        <v>40865.042256944449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10">
        <f t="shared" si="39"/>
        <v>40794.125</v>
      </c>
      <c r="T394" s="10">
        <f t="shared" si="40"/>
        <v>40763.717256944445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10">
        <f t="shared" si="39"/>
        <v>41557.708935185183</v>
      </c>
      <c r="T395" s="10">
        <f t="shared" si="40"/>
        <v>41526.708935185183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10">
        <f t="shared" si="39"/>
        <v>42477.776412037041</v>
      </c>
      <c r="T396" s="10">
        <f t="shared" si="40"/>
        <v>42417.818078703705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10">
        <f t="shared" si="39"/>
        <v>41026.897222222222</v>
      </c>
      <c r="T397" s="10">
        <f t="shared" si="40"/>
        <v>40990.909259259257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10">
        <f t="shared" si="39"/>
        <v>41097.564884259256</v>
      </c>
      <c r="T398" s="10">
        <f t="shared" si="40"/>
        <v>41082.564884259256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10">
        <f t="shared" si="39"/>
        <v>40422.155555555553</v>
      </c>
      <c r="T399" s="10">
        <f t="shared" si="40"/>
        <v>40379.776435185187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10">
        <f t="shared" si="39"/>
        <v>42123.793124999997</v>
      </c>
      <c r="T400" s="10">
        <f t="shared" si="40"/>
        <v>42078.793124999997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10">
        <f t="shared" si="39"/>
        <v>42718.5</v>
      </c>
      <c r="T401" s="10">
        <f t="shared" si="40"/>
        <v>42687.875775462962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10">
        <f t="shared" si="39"/>
        <v>41776.145833333336</v>
      </c>
      <c r="T402" s="10">
        <f t="shared" si="40"/>
        <v>41745.635960648149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10">
        <f t="shared" si="39"/>
        <v>40762.842245370368</v>
      </c>
      <c r="T403" s="10">
        <f t="shared" si="40"/>
        <v>40732.842245370368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10">
        <f t="shared" si="39"/>
        <v>42313.58121527778</v>
      </c>
      <c r="T404" s="10">
        <f t="shared" si="40"/>
        <v>42292.539548611108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10">
        <f t="shared" si="39"/>
        <v>40765.297222222223</v>
      </c>
      <c r="T405" s="10">
        <f t="shared" si="40"/>
        <v>40718.310659722221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10">
        <f t="shared" si="39"/>
        <v>41675.961111111108</v>
      </c>
      <c r="T406" s="10">
        <f t="shared" si="40"/>
        <v>41646.628032407411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10">
        <f t="shared" si="39"/>
        <v>41704.08494212963</v>
      </c>
      <c r="T407" s="10">
        <f t="shared" si="40"/>
        <v>41674.08494212963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10">
        <f t="shared" si="39"/>
        <v>40672.249305555553</v>
      </c>
      <c r="T408" s="10">
        <f t="shared" si="40"/>
        <v>40638.162465277775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10">
        <f t="shared" si="39"/>
        <v>40866.912615740745</v>
      </c>
      <c r="T409" s="10">
        <f t="shared" si="40"/>
        <v>40806.870949074073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10">
        <f t="shared" si="39"/>
        <v>41583.777662037035</v>
      </c>
      <c r="T410" s="10">
        <f t="shared" si="40"/>
        <v>41543.735995370371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10">
        <f t="shared" si="39"/>
        <v>42573.862777777773</v>
      </c>
      <c r="T411" s="10">
        <f t="shared" si="40"/>
        <v>42543.862777777773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10">
        <f t="shared" si="39"/>
        <v>42173.981446759266</v>
      </c>
      <c r="T412" s="10">
        <f t="shared" si="40"/>
        <v>42113.981446759266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10">
        <f t="shared" si="39"/>
        <v>41630.208333333336</v>
      </c>
      <c r="T413" s="10">
        <f t="shared" si="40"/>
        <v>41598.17597222222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10">
        <f t="shared" si="39"/>
        <v>41115.742800925924</v>
      </c>
      <c r="T414" s="10">
        <f t="shared" si="40"/>
        <v>41099.742800925924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10">
        <f t="shared" si="39"/>
        <v>41109.877442129626</v>
      </c>
      <c r="T415" s="10">
        <f t="shared" si="40"/>
        <v>41079.877442129626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10">
        <f t="shared" si="39"/>
        <v>41559.063252314816</v>
      </c>
      <c r="T416" s="10">
        <f t="shared" si="40"/>
        <v>41529.063252314816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10">
        <f t="shared" si="39"/>
        <v>41929.5</v>
      </c>
      <c r="T417" s="10">
        <f t="shared" si="40"/>
        <v>41904.851875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10">
        <f t="shared" si="39"/>
        <v>41678.396192129629</v>
      </c>
      <c r="T418" s="10">
        <f t="shared" si="40"/>
        <v>41648.396192129629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10">
        <f t="shared" si="39"/>
        <v>41372.189583333333</v>
      </c>
      <c r="T419" s="10">
        <f t="shared" si="40"/>
        <v>41360.970601851855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10">
        <f t="shared" si="39"/>
        <v>42208.282372685186</v>
      </c>
      <c r="T420" s="10">
        <f t="shared" si="40"/>
        <v>42178.282372685186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10">
        <f t="shared" si="39"/>
        <v>41454.842442129629</v>
      </c>
      <c r="T421" s="10">
        <f t="shared" si="40"/>
        <v>41394.842442129629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10">
        <f t="shared" si="39"/>
        <v>41712.194803240738</v>
      </c>
      <c r="T422" s="10">
        <f t="shared" si="40"/>
        <v>41682.23646990741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10">
        <f t="shared" si="39"/>
        <v>42237.491388888884</v>
      </c>
      <c r="T423" s="10">
        <f t="shared" si="40"/>
        <v>42177.491388888884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10">
        <f t="shared" si="39"/>
        <v>41893.260381944441</v>
      </c>
      <c r="T424" s="10">
        <f t="shared" si="40"/>
        <v>41863.260381944441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10">
        <f t="shared" si="39"/>
        <v>41430.92627314815</v>
      </c>
      <c r="T425" s="10">
        <f t="shared" si="40"/>
        <v>41400.92627314815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10">
        <f t="shared" si="39"/>
        <v>40994.334479166668</v>
      </c>
      <c r="T426" s="10">
        <f t="shared" si="40"/>
        <v>40934.376145833332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10">
        <f t="shared" si="39"/>
        <v>42335.902824074074</v>
      </c>
      <c r="T427" s="10">
        <f t="shared" si="40"/>
        <v>42275.861157407402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10">
        <f t="shared" si="39"/>
        <v>42430.711967592593</v>
      </c>
      <c r="T428" s="10">
        <f t="shared" si="40"/>
        <v>42400.711967592593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41"/>
        <v>0</v>
      </c>
      <c r="Q429" t="str">
        <f t="shared" si="37"/>
        <v>film &amp; video</v>
      </c>
      <c r="R429" t="str">
        <f t="shared" si="38"/>
        <v>animation</v>
      </c>
      <c r="S429" s="10">
        <f t="shared" si="39"/>
        <v>42299.790972222225</v>
      </c>
      <c r="T429" s="10">
        <f t="shared" si="40"/>
        <v>42285.909027777772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10">
        <f t="shared" si="39"/>
        <v>41806.916666666664</v>
      </c>
      <c r="T430" s="10">
        <f t="shared" si="40"/>
        <v>41778.766724537039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41"/>
        <v>0</v>
      </c>
      <c r="Q431" t="str">
        <f t="shared" si="37"/>
        <v>film &amp; video</v>
      </c>
      <c r="R431" t="str">
        <f t="shared" si="38"/>
        <v>animation</v>
      </c>
      <c r="S431" s="10">
        <f t="shared" si="39"/>
        <v>40144.207638888889</v>
      </c>
      <c r="T431" s="10">
        <f t="shared" si="40"/>
        <v>40070.901412037041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10">
        <f t="shared" si="39"/>
        <v>41528.107256944444</v>
      </c>
      <c r="T432" s="10">
        <f t="shared" si="40"/>
        <v>41513.107256944444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10">
        <f t="shared" si="39"/>
        <v>42556.871331018512</v>
      </c>
      <c r="T433" s="10">
        <f t="shared" si="40"/>
        <v>42526.871331018512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10">
        <f t="shared" si="39"/>
        <v>42298.726631944446</v>
      </c>
      <c r="T434" s="10">
        <f t="shared" si="40"/>
        <v>42238.726631944446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41"/>
        <v>0</v>
      </c>
      <c r="Q435" t="str">
        <f t="shared" si="37"/>
        <v>film &amp; video</v>
      </c>
      <c r="R435" t="str">
        <f t="shared" si="38"/>
        <v>animation</v>
      </c>
      <c r="S435" s="10">
        <f t="shared" si="39"/>
        <v>42288.629884259266</v>
      </c>
      <c r="T435" s="10">
        <f t="shared" si="40"/>
        <v>42228.629884259266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10">
        <f t="shared" si="39"/>
        <v>41609.876180555555</v>
      </c>
      <c r="T436" s="10">
        <f t="shared" si="40"/>
        <v>41576.834513888891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10">
        <f t="shared" si="39"/>
        <v>41530.747453703705</v>
      </c>
      <c r="T437" s="10">
        <f t="shared" si="40"/>
        <v>41500.747453703705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41"/>
        <v>0</v>
      </c>
      <c r="Q438" t="str">
        <f t="shared" si="37"/>
        <v>film &amp; video</v>
      </c>
      <c r="R438" t="str">
        <f t="shared" si="38"/>
        <v>animation</v>
      </c>
      <c r="S438" s="10">
        <f t="shared" si="39"/>
        <v>41486.36241898148</v>
      </c>
      <c r="T438" s="10">
        <f t="shared" si="40"/>
        <v>41456.36241898148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41"/>
        <v>0</v>
      </c>
      <c r="Q439" t="str">
        <f t="shared" si="37"/>
        <v>film &amp; video</v>
      </c>
      <c r="R439" t="str">
        <f t="shared" si="38"/>
        <v>animation</v>
      </c>
      <c r="S439" s="10">
        <f t="shared" si="39"/>
        <v>42651.31858796296</v>
      </c>
      <c r="T439" s="10">
        <f t="shared" si="40"/>
        <v>42591.31858796296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10">
        <f t="shared" si="39"/>
        <v>42326.302754629629</v>
      </c>
      <c r="T440" s="10">
        <f t="shared" si="40"/>
        <v>42296.261087962965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41"/>
        <v>0</v>
      </c>
      <c r="Q441" t="str">
        <f t="shared" si="37"/>
        <v>film &amp; video</v>
      </c>
      <c r="R441" t="str">
        <f t="shared" si="38"/>
        <v>animation</v>
      </c>
      <c r="S441" s="10">
        <f t="shared" si="39"/>
        <v>41929.761782407404</v>
      </c>
      <c r="T441" s="10">
        <f t="shared" si="40"/>
        <v>41919.761782407404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10">
        <f t="shared" si="39"/>
        <v>42453.943900462968</v>
      </c>
      <c r="T442" s="10">
        <f t="shared" si="40"/>
        <v>42423.985567129625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41"/>
        <v>0</v>
      </c>
      <c r="Q443" t="str">
        <f t="shared" si="37"/>
        <v>film &amp; video</v>
      </c>
      <c r="R443" t="str">
        <f t="shared" si="38"/>
        <v>animation</v>
      </c>
      <c r="S443" s="10">
        <f t="shared" si="39"/>
        <v>41580.793935185182</v>
      </c>
      <c r="T443" s="10">
        <f t="shared" si="40"/>
        <v>41550.793935185182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10">
        <f t="shared" si="39"/>
        <v>42054.888692129629</v>
      </c>
      <c r="T444" s="10">
        <f t="shared" si="40"/>
        <v>42024.888692129629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10">
        <f t="shared" si="39"/>
        <v>41680.015057870369</v>
      </c>
      <c r="T445" s="10">
        <f t="shared" si="40"/>
        <v>41650.015057870369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10">
        <f t="shared" si="39"/>
        <v>40954.906956018516</v>
      </c>
      <c r="T446" s="10">
        <f t="shared" si="40"/>
        <v>40894.906956018516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10">
        <f t="shared" si="39"/>
        <v>42145.335358796292</v>
      </c>
      <c r="T447" s="10">
        <f t="shared" si="40"/>
        <v>42130.335358796292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10">
        <f t="shared" si="39"/>
        <v>42067.083564814813</v>
      </c>
      <c r="T448" s="10">
        <f t="shared" si="40"/>
        <v>42037.083564814813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10">
        <f t="shared" si="39"/>
        <v>41356.513460648144</v>
      </c>
      <c r="T449" s="10">
        <f t="shared" si="40"/>
        <v>41331.555127314816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si="41"/>
        <v>20.502500000000001</v>
      </c>
      <c r="Q450" t="str">
        <f t="shared" ref="Q450:Q513" si="43">LEFT(N450,SEARCH("/",N450)-1)</f>
        <v>film &amp; video</v>
      </c>
      <c r="R450" t="str">
        <f t="shared" ref="R450:R513" si="44">RIGHT(N450,LEN(N450)-SEARCH("/",N450))</f>
        <v>animation</v>
      </c>
      <c r="S450" s="10">
        <f t="shared" ref="S450:S513" si="45">(((I450/60)/60)/24)+DATE(1970,1,1)</f>
        <v>41773.758043981477</v>
      </c>
      <c r="T450" s="10">
        <f t="shared" ref="T450:T513" si="46">(((J450/60)/60)/24)+DATE(1970,1,1)</f>
        <v>41753.758043981477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7">IFERROR(E451/L451,0)</f>
        <v>9</v>
      </c>
      <c r="Q451" t="str">
        <f t="shared" si="43"/>
        <v>film &amp; video</v>
      </c>
      <c r="R451" t="str">
        <f t="shared" si="44"/>
        <v>animation</v>
      </c>
      <c r="S451" s="10">
        <f t="shared" si="45"/>
        <v>41564.568113425928</v>
      </c>
      <c r="T451" s="10">
        <f t="shared" si="46"/>
        <v>41534.568113425928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7"/>
        <v>56.571428571428569</v>
      </c>
      <c r="Q452" t="str">
        <f t="shared" si="43"/>
        <v>film &amp; video</v>
      </c>
      <c r="R452" t="str">
        <f t="shared" si="44"/>
        <v>animation</v>
      </c>
      <c r="S452" s="10">
        <f t="shared" si="45"/>
        <v>41684.946759259255</v>
      </c>
      <c r="T452" s="10">
        <f t="shared" si="46"/>
        <v>41654.946759259255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7"/>
        <v>0</v>
      </c>
      <c r="Q453" t="str">
        <f t="shared" si="43"/>
        <v>film &amp; video</v>
      </c>
      <c r="R453" t="str">
        <f t="shared" si="44"/>
        <v>animation</v>
      </c>
      <c r="S453" s="10">
        <f t="shared" si="45"/>
        <v>41664.715173611112</v>
      </c>
      <c r="T453" s="10">
        <f t="shared" si="46"/>
        <v>41634.715173611112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10">
        <f t="shared" si="45"/>
        <v>42137.703877314809</v>
      </c>
      <c r="T454" s="10">
        <f t="shared" si="46"/>
        <v>42107.703877314809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10">
        <f t="shared" si="45"/>
        <v>42054.824988425928</v>
      </c>
      <c r="T455" s="10">
        <f t="shared" si="46"/>
        <v>42038.824988425928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10">
        <f t="shared" si="45"/>
        <v>41969.551388888889</v>
      </c>
      <c r="T456" s="10">
        <f t="shared" si="46"/>
        <v>41938.717256944445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10">
        <f t="shared" si="45"/>
        <v>41016.021527777775</v>
      </c>
      <c r="T457" s="10">
        <f t="shared" si="46"/>
        <v>40971.002569444441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10">
        <f t="shared" si="45"/>
        <v>41569.165972222225</v>
      </c>
      <c r="T458" s="10">
        <f t="shared" si="46"/>
        <v>41547.694456018515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7"/>
        <v>0</v>
      </c>
      <c r="Q459" t="str">
        <f t="shared" si="43"/>
        <v>film &amp; video</v>
      </c>
      <c r="R459" t="str">
        <f t="shared" si="44"/>
        <v>animation</v>
      </c>
      <c r="S459" s="10">
        <f t="shared" si="45"/>
        <v>41867.767500000002</v>
      </c>
      <c r="T459" s="10">
        <f t="shared" si="46"/>
        <v>41837.767500000002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10">
        <f t="shared" si="45"/>
        <v>41408.69976851852</v>
      </c>
      <c r="T460" s="10">
        <f t="shared" si="46"/>
        <v>41378.69976851852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10">
        <f t="shared" si="45"/>
        <v>40860.682025462964</v>
      </c>
      <c r="T461" s="10">
        <f t="shared" si="46"/>
        <v>40800.6403587963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10">
        <f t="shared" si="45"/>
        <v>41791.166666666664</v>
      </c>
      <c r="T462" s="10">
        <f t="shared" si="46"/>
        <v>41759.542534722219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7"/>
        <v>0</v>
      </c>
      <c r="Q463" t="str">
        <f t="shared" si="43"/>
        <v>film &amp; video</v>
      </c>
      <c r="R463" t="str">
        <f t="shared" si="44"/>
        <v>animation</v>
      </c>
      <c r="S463" s="10">
        <f t="shared" si="45"/>
        <v>41427.84684027778</v>
      </c>
      <c r="T463" s="10">
        <f t="shared" si="46"/>
        <v>41407.84684027778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7"/>
        <v>0</v>
      </c>
      <c r="Q464" t="str">
        <f t="shared" si="43"/>
        <v>film &amp; video</v>
      </c>
      <c r="R464" t="str">
        <f t="shared" si="44"/>
        <v>animation</v>
      </c>
      <c r="S464" s="10">
        <f t="shared" si="45"/>
        <v>40765.126631944448</v>
      </c>
      <c r="T464" s="10">
        <f t="shared" si="46"/>
        <v>40705.126631944448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10">
        <f t="shared" si="45"/>
        <v>40810.710104166668</v>
      </c>
      <c r="T465" s="10">
        <f t="shared" si="46"/>
        <v>40750.710104166668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10">
        <f t="shared" si="45"/>
        <v>42508.848784722228</v>
      </c>
      <c r="T466" s="10">
        <f t="shared" si="46"/>
        <v>42488.848784722228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10">
        <f t="shared" si="45"/>
        <v>41817.120069444441</v>
      </c>
      <c r="T467" s="10">
        <f t="shared" si="46"/>
        <v>41801.120069444441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10">
        <f t="shared" si="45"/>
        <v>41159.942870370374</v>
      </c>
      <c r="T468" s="10">
        <f t="shared" si="46"/>
        <v>41129.942870370374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10">
        <f t="shared" si="45"/>
        <v>41180.679791666669</v>
      </c>
      <c r="T469" s="10">
        <f t="shared" si="46"/>
        <v>41135.679791666669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7"/>
        <v>0</v>
      </c>
      <c r="Q470" t="str">
        <f t="shared" si="43"/>
        <v>film &amp; video</v>
      </c>
      <c r="R470" t="str">
        <f t="shared" si="44"/>
        <v>animation</v>
      </c>
      <c r="S470" s="10">
        <f t="shared" si="45"/>
        <v>41101.160474537035</v>
      </c>
      <c r="T470" s="10">
        <f t="shared" si="46"/>
        <v>41041.167627314811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7"/>
        <v>0</v>
      </c>
      <c r="Q471" t="str">
        <f t="shared" si="43"/>
        <v>film &amp; video</v>
      </c>
      <c r="R471" t="str">
        <f t="shared" si="44"/>
        <v>animation</v>
      </c>
      <c r="S471" s="10">
        <f t="shared" si="45"/>
        <v>41887.989861111113</v>
      </c>
      <c r="T471" s="10">
        <f t="shared" si="46"/>
        <v>41827.989861111113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10">
        <f t="shared" si="45"/>
        <v>41655.166666666664</v>
      </c>
      <c r="T472" s="10">
        <f t="shared" si="46"/>
        <v>41605.167696759258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10">
        <f t="shared" si="45"/>
        <v>41748.680312500001</v>
      </c>
      <c r="T473" s="10">
        <f t="shared" si="46"/>
        <v>41703.721979166665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10">
        <f t="shared" si="45"/>
        <v>41874.922662037039</v>
      </c>
      <c r="T474" s="10">
        <f t="shared" si="46"/>
        <v>41844.922662037039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10">
        <f t="shared" si="45"/>
        <v>41899.698136574072</v>
      </c>
      <c r="T475" s="10">
        <f t="shared" si="46"/>
        <v>41869.698136574072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10">
        <f t="shared" si="45"/>
        <v>42783.329039351855</v>
      </c>
      <c r="T476" s="10">
        <f t="shared" si="46"/>
        <v>42753.329039351855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7"/>
        <v>0</v>
      </c>
      <c r="Q477" t="str">
        <f t="shared" si="43"/>
        <v>film &amp; video</v>
      </c>
      <c r="R477" t="str">
        <f t="shared" si="44"/>
        <v>animation</v>
      </c>
      <c r="S477" s="10">
        <f t="shared" si="45"/>
        <v>42130.086145833338</v>
      </c>
      <c r="T477" s="10">
        <f t="shared" si="46"/>
        <v>42100.086145833338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10">
        <f t="shared" si="45"/>
        <v>41793.165972222225</v>
      </c>
      <c r="T478" s="10">
        <f t="shared" si="46"/>
        <v>41757.975011574075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7"/>
        <v>0</v>
      </c>
      <c r="Q479" t="str">
        <f t="shared" si="43"/>
        <v>film &amp; video</v>
      </c>
      <c r="R479" t="str">
        <f t="shared" si="44"/>
        <v>animation</v>
      </c>
      <c r="S479" s="10">
        <f t="shared" si="45"/>
        <v>41047.83488425926</v>
      </c>
      <c r="T479" s="10">
        <f t="shared" si="46"/>
        <v>40987.83488425926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7"/>
        <v>0</v>
      </c>
      <c r="Q480" t="str">
        <f t="shared" si="43"/>
        <v>film &amp; video</v>
      </c>
      <c r="R480" t="str">
        <f t="shared" si="44"/>
        <v>animation</v>
      </c>
      <c r="S480" s="10">
        <f t="shared" si="45"/>
        <v>42095.869317129633</v>
      </c>
      <c r="T480" s="10">
        <f t="shared" si="46"/>
        <v>42065.910983796297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10">
        <f t="shared" si="45"/>
        <v>41964.449479166666</v>
      </c>
      <c r="T481" s="10">
        <f t="shared" si="46"/>
        <v>41904.407812500001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10">
        <f t="shared" si="45"/>
        <v>41495.500173611108</v>
      </c>
      <c r="T482" s="10">
        <f t="shared" si="46"/>
        <v>41465.500173611108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10">
        <f t="shared" si="45"/>
        <v>41192.672326388885</v>
      </c>
      <c r="T483" s="10">
        <f t="shared" si="46"/>
        <v>41162.672326388885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10">
        <f t="shared" si="45"/>
        <v>42474.606944444444</v>
      </c>
      <c r="T484" s="10">
        <f t="shared" si="46"/>
        <v>42447.896875000006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10">
        <f t="shared" si="45"/>
        <v>41303.197592592594</v>
      </c>
      <c r="T485" s="10">
        <f t="shared" si="46"/>
        <v>41243.197592592594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10">
        <f t="shared" si="45"/>
        <v>42313.981157407412</v>
      </c>
      <c r="T486" s="10">
        <f t="shared" si="46"/>
        <v>42272.93949074074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10">
        <f t="shared" si="45"/>
        <v>41411.50577546296</v>
      </c>
      <c r="T487" s="10">
        <f t="shared" si="46"/>
        <v>41381.50577546296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10">
        <f t="shared" si="45"/>
        <v>41791.94258101852</v>
      </c>
      <c r="T488" s="10">
        <f t="shared" si="46"/>
        <v>41761.94258101852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7"/>
        <v>0</v>
      </c>
      <c r="Q489" t="str">
        <f t="shared" si="43"/>
        <v>film &amp; video</v>
      </c>
      <c r="R489" t="str">
        <f t="shared" si="44"/>
        <v>animation</v>
      </c>
      <c r="S489" s="10">
        <f t="shared" si="45"/>
        <v>42729.636504629627</v>
      </c>
      <c r="T489" s="10">
        <f t="shared" si="46"/>
        <v>42669.594837962963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7"/>
        <v>0</v>
      </c>
      <c r="Q490" t="str">
        <f t="shared" si="43"/>
        <v>film &amp; video</v>
      </c>
      <c r="R490" t="str">
        <f t="shared" si="44"/>
        <v>animation</v>
      </c>
      <c r="S490" s="10">
        <f t="shared" si="45"/>
        <v>42744.054398148146</v>
      </c>
      <c r="T490" s="10">
        <f t="shared" si="46"/>
        <v>42714.054398148146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10">
        <f t="shared" si="45"/>
        <v>40913.481249999997</v>
      </c>
      <c r="T491" s="10">
        <f t="shared" si="46"/>
        <v>40882.481666666667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7"/>
        <v>0</v>
      </c>
      <c r="Q492" t="str">
        <f t="shared" si="43"/>
        <v>film &amp; video</v>
      </c>
      <c r="R492" t="str">
        <f t="shared" si="44"/>
        <v>animation</v>
      </c>
      <c r="S492" s="10">
        <f t="shared" si="45"/>
        <v>41143.968576388892</v>
      </c>
      <c r="T492" s="10">
        <f t="shared" si="46"/>
        <v>41113.968576388892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7"/>
        <v>0</v>
      </c>
      <c r="Q493" t="str">
        <f t="shared" si="43"/>
        <v>film &amp; video</v>
      </c>
      <c r="R493" t="str">
        <f t="shared" si="44"/>
        <v>animation</v>
      </c>
      <c r="S493" s="10">
        <f t="shared" si="45"/>
        <v>42396.982627314821</v>
      </c>
      <c r="T493" s="10">
        <f t="shared" si="46"/>
        <v>42366.982627314821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7"/>
        <v>0</v>
      </c>
      <c r="Q494" t="str">
        <f t="shared" si="43"/>
        <v>film &amp; video</v>
      </c>
      <c r="R494" t="str">
        <f t="shared" si="44"/>
        <v>animation</v>
      </c>
      <c r="S494" s="10">
        <f t="shared" si="45"/>
        <v>42656.03506944445</v>
      </c>
      <c r="T494" s="10">
        <f t="shared" si="46"/>
        <v>42596.03506944445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7"/>
        <v>0</v>
      </c>
      <c r="Q495" t="str">
        <f t="shared" si="43"/>
        <v>film &amp; video</v>
      </c>
      <c r="R495" t="str">
        <f t="shared" si="44"/>
        <v>animation</v>
      </c>
      <c r="S495" s="10">
        <f t="shared" si="45"/>
        <v>42144.726134259254</v>
      </c>
      <c r="T495" s="10">
        <f t="shared" si="46"/>
        <v>42114.726134259254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10">
        <f t="shared" si="45"/>
        <v>41823.125</v>
      </c>
      <c r="T496" s="10">
        <f t="shared" si="46"/>
        <v>41799.830613425926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7"/>
        <v>0</v>
      </c>
      <c r="Q497" t="str">
        <f t="shared" si="43"/>
        <v>film &amp; video</v>
      </c>
      <c r="R497" t="str">
        <f t="shared" si="44"/>
        <v>animation</v>
      </c>
      <c r="S497" s="10">
        <f t="shared" si="45"/>
        <v>42201.827604166669</v>
      </c>
      <c r="T497" s="10">
        <f t="shared" si="46"/>
        <v>42171.827604166669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10">
        <f t="shared" si="45"/>
        <v>41680.93141203704</v>
      </c>
      <c r="T498" s="10">
        <f t="shared" si="46"/>
        <v>41620.93141203704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10">
        <f t="shared" si="45"/>
        <v>41998.208333333328</v>
      </c>
      <c r="T499" s="10">
        <f t="shared" si="46"/>
        <v>41945.037789351853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10">
        <f t="shared" si="45"/>
        <v>40900.762141203704</v>
      </c>
      <c r="T500" s="10">
        <f t="shared" si="46"/>
        <v>40858.762141203704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10">
        <f t="shared" si="45"/>
        <v>40098.874305555553</v>
      </c>
      <c r="T501" s="10">
        <f t="shared" si="46"/>
        <v>40043.895462962959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10">
        <f t="shared" si="45"/>
        <v>40306.927777777775</v>
      </c>
      <c r="T502" s="10">
        <f t="shared" si="46"/>
        <v>40247.886006944449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7"/>
        <v>0</v>
      </c>
      <c r="Q503" t="str">
        <f t="shared" si="43"/>
        <v>film &amp; video</v>
      </c>
      <c r="R503" t="str">
        <f t="shared" si="44"/>
        <v>animation</v>
      </c>
      <c r="S503" s="10">
        <f t="shared" si="45"/>
        <v>40733.234386574077</v>
      </c>
      <c r="T503" s="10">
        <f t="shared" si="46"/>
        <v>40703.234386574077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10">
        <f t="shared" si="45"/>
        <v>40986.511863425927</v>
      </c>
      <c r="T504" s="10">
        <f t="shared" si="46"/>
        <v>40956.553530092591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10">
        <f t="shared" si="45"/>
        <v>42021.526655092588</v>
      </c>
      <c r="T505" s="10">
        <f t="shared" si="46"/>
        <v>41991.526655092588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10">
        <f t="shared" si="45"/>
        <v>41009.941979166666</v>
      </c>
      <c r="T506" s="10">
        <f t="shared" si="46"/>
        <v>40949.98364583333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10">
        <f t="shared" si="45"/>
        <v>42363.098217592589</v>
      </c>
      <c r="T507" s="10">
        <f t="shared" si="46"/>
        <v>42318.098217592589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10">
        <f t="shared" si="45"/>
        <v>41496.552314814813</v>
      </c>
      <c r="T508" s="10">
        <f t="shared" si="46"/>
        <v>41466.552314814813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10">
        <f t="shared" si="45"/>
        <v>41201.958993055552</v>
      </c>
      <c r="T509" s="10">
        <f t="shared" si="46"/>
        <v>41156.958993055552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10">
        <f t="shared" si="45"/>
        <v>41054.593055555553</v>
      </c>
      <c r="T510" s="10">
        <f t="shared" si="46"/>
        <v>40995.024317129632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10">
        <f t="shared" si="45"/>
        <v>42183.631597222222</v>
      </c>
      <c r="T511" s="10">
        <f t="shared" si="46"/>
        <v>42153.631597222222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7"/>
        <v>0</v>
      </c>
      <c r="Q512" t="str">
        <f t="shared" si="43"/>
        <v>film &amp; video</v>
      </c>
      <c r="R512" t="str">
        <f t="shared" si="44"/>
        <v>animation</v>
      </c>
      <c r="S512" s="10">
        <f t="shared" si="45"/>
        <v>42430.176377314812</v>
      </c>
      <c r="T512" s="10">
        <f t="shared" si="46"/>
        <v>42400.176377314812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10">
        <f t="shared" si="45"/>
        <v>41370.261365740742</v>
      </c>
      <c r="T513" s="10">
        <f t="shared" si="46"/>
        <v>41340.303032407406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si="47"/>
        <v>5.5</v>
      </c>
      <c r="Q514" t="str">
        <f t="shared" ref="Q514:Q577" si="49">LEFT(N514,SEARCH("/",N514)-1)</f>
        <v>film &amp; video</v>
      </c>
      <c r="R514" t="str">
        <f t="shared" ref="R514:R577" si="50">RIGHT(N514,LEN(N514)-SEARCH("/",N514))</f>
        <v>animation</v>
      </c>
      <c r="S514" s="10">
        <f t="shared" ref="S514:S577" si="51">(((I514/60)/60)/24)+DATE(1970,1,1)</f>
        <v>42694.783877314811</v>
      </c>
      <c r="T514" s="10">
        <f t="shared" ref="T514:T577" si="52">(((J514/60)/60)/24)+DATE(1970,1,1)</f>
        <v>42649.742210648154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53">IFERROR(E515/L515,0)</f>
        <v>102.38235294117646</v>
      </c>
      <c r="Q515" t="str">
        <f t="shared" si="49"/>
        <v>film &amp; video</v>
      </c>
      <c r="R515" t="str">
        <f t="shared" si="50"/>
        <v>animation</v>
      </c>
      <c r="S515" s="10">
        <f t="shared" si="51"/>
        <v>42597.291666666672</v>
      </c>
      <c r="T515" s="10">
        <f t="shared" si="52"/>
        <v>42552.653993055559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53"/>
        <v>16.666666666666668</v>
      </c>
      <c r="Q516" t="str">
        <f t="shared" si="49"/>
        <v>film &amp; video</v>
      </c>
      <c r="R516" t="str">
        <f t="shared" si="50"/>
        <v>animation</v>
      </c>
      <c r="S516" s="10">
        <f t="shared" si="51"/>
        <v>41860.613969907405</v>
      </c>
      <c r="T516" s="10">
        <f t="shared" si="52"/>
        <v>41830.613969907405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53"/>
        <v>725.02941176470586</v>
      </c>
      <c r="Q517" t="str">
        <f t="shared" si="49"/>
        <v>film &amp; video</v>
      </c>
      <c r="R517" t="str">
        <f t="shared" si="50"/>
        <v>animation</v>
      </c>
      <c r="S517" s="10">
        <f t="shared" si="51"/>
        <v>42367.490752314814</v>
      </c>
      <c r="T517" s="10">
        <f t="shared" si="52"/>
        <v>42327.490752314814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53"/>
        <v>0</v>
      </c>
      <c r="Q518" t="str">
        <f t="shared" si="49"/>
        <v>film &amp; video</v>
      </c>
      <c r="R518" t="str">
        <f t="shared" si="50"/>
        <v>animation</v>
      </c>
      <c r="S518" s="10">
        <f t="shared" si="51"/>
        <v>42151.778703703705</v>
      </c>
      <c r="T518" s="10">
        <f t="shared" si="52"/>
        <v>42091.778703703705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10">
        <f t="shared" si="51"/>
        <v>42768.615289351852</v>
      </c>
      <c r="T519" s="10">
        <f t="shared" si="52"/>
        <v>42738.615289351852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53"/>
        <v>0</v>
      </c>
      <c r="Q520" t="str">
        <f t="shared" si="49"/>
        <v>film &amp; video</v>
      </c>
      <c r="R520" t="str">
        <f t="shared" si="50"/>
        <v>animation</v>
      </c>
      <c r="S520" s="10">
        <f t="shared" si="51"/>
        <v>42253.615277777775</v>
      </c>
      <c r="T520" s="10">
        <f t="shared" si="52"/>
        <v>42223.616018518514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10">
        <f t="shared" si="51"/>
        <v>41248.391446759262</v>
      </c>
      <c r="T521" s="10">
        <f t="shared" si="52"/>
        <v>41218.391446759262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10">
        <f t="shared" si="51"/>
        <v>42348.702094907407</v>
      </c>
      <c r="T522" s="10">
        <f t="shared" si="52"/>
        <v>42318.702094907407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10">
        <f t="shared" si="51"/>
        <v>42675.207638888889</v>
      </c>
      <c r="T523" s="10">
        <f t="shared" si="52"/>
        <v>42646.092812499999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10">
        <f t="shared" si="51"/>
        <v>42449.999131944445</v>
      </c>
      <c r="T524" s="10">
        <f t="shared" si="52"/>
        <v>42430.040798611109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10">
        <f t="shared" si="51"/>
        <v>42268.13282407407</v>
      </c>
      <c r="T525" s="10">
        <f t="shared" si="52"/>
        <v>42238.13282407407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10">
        <f t="shared" si="51"/>
        <v>42522.717233796298</v>
      </c>
      <c r="T526" s="10">
        <f t="shared" si="52"/>
        <v>42492.717233796298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53"/>
        <v>1000</v>
      </c>
      <c r="Q527" t="str">
        <f t="shared" si="49"/>
        <v>theater</v>
      </c>
      <c r="R527" t="str">
        <f t="shared" si="50"/>
        <v>plays</v>
      </c>
      <c r="S527" s="10">
        <f t="shared" si="51"/>
        <v>41895.400937500002</v>
      </c>
      <c r="T527" s="10">
        <f t="shared" si="52"/>
        <v>41850.400937500002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10">
        <f t="shared" si="51"/>
        <v>42223.708333333328</v>
      </c>
      <c r="T528" s="10">
        <f t="shared" si="52"/>
        <v>42192.591944444444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10">
        <f t="shared" si="51"/>
        <v>42783.670138888891</v>
      </c>
      <c r="T529" s="10">
        <f t="shared" si="52"/>
        <v>42753.205625000002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10">
        <f t="shared" si="51"/>
        <v>42176.888888888891</v>
      </c>
      <c r="T530" s="10">
        <f t="shared" si="52"/>
        <v>42155.920219907406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10">
        <f t="shared" si="51"/>
        <v>42746.208333333328</v>
      </c>
      <c r="T531" s="10">
        <f t="shared" si="52"/>
        <v>42725.031180555554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10">
        <f t="shared" si="51"/>
        <v>42179.083333333328</v>
      </c>
      <c r="T532" s="10">
        <f t="shared" si="52"/>
        <v>42157.591064814813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10">
        <f t="shared" si="51"/>
        <v>42721.290972222225</v>
      </c>
      <c r="T533" s="10">
        <f t="shared" si="52"/>
        <v>42676.065150462964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10">
        <f t="shared" si="51"/>
        <v>42503.007037037038</v>
      </c>
      <c r="T534" s="10">
        <f t="shared" si="52"/>
        <v>42473.007037037038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10">
        <f t="shared" si="51"/>
        <v>42506.43478009259</v>
      </c>
      <c r="T535" s="10">
        <f t="shared" si="52"/>
        <v>42482.43478009259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10">
        <f t="shared" si="51"/>
        <v>42309.958333333328</v>
      </c>
      <c r="T536" s="10">
        <f t="shared" si="52"/>
        <v>42270.810995370368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10">
        <f t="shared" si="51"/>
        <v>42741.545196759253</v>
      </c>
      <c r="T537" s="10">
        <f t="shared" si="52"/>
        <v>42711.545196759253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10">
        <f t="shared" si="51"/>
        <v>42219.75</v>
      </c>
      <c r="T538" s="10">
        <f t="shared" si="52"/>
        <v>42179.344988425932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10">
        <f t="shared" si="51"/>
        <v>42312.810081018513</v>
      </c>
      <c r="T539" s="10">
        <f t="shared" si="52"/>
        <v>42282.768414351856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10">
        <f t="shared" si="51"/>
        <v>42503.794710648144</v>
      </c>
      <c r="T540" s="10">
        <f t="shared" si="52"/>
        <v>42473.794710648144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10">
        <f t="shared" si="51"/>
        <v>42556.049849537041</v>
      </c>
      <c r="T541" s="10">
        <f t="shared" si="52"/>
        <v>42535.049849537041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53"/>
        <v>1</v>
      </c>
      <c r="Q542" t="str">
        <f t="shared" si="49"/>
        <v>technology</v>
      </c>
      <c r="R542" t="str">
        <f t="shared" si="50"/>
        <v>web</v>
      </c>
      <c r="S542" s="10">
        <f t="shared" si="51"/>
        <v>42039.817199074074</v>
      </c>
      <c r="T542" s="10">
        <f t="shared" si="52"/>
        <v>42009.817199074074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53"/>
        <v>25</v>
      </c>
      <c r="Q543" t="str">
        <f t="shared" si="49"/>
        <v>technology</v>
      </c>
      <c r="R543" t="str">
        <f t="shared" si="50"/>
        <v>web</v>
      </c>
      <c r="S543" s="10">
        <f t="shared" si="51"/>
        <v>42306.046689814815</v>
      </c>
      <c r="T543" s="10">
        <f t="shared" si="52"/>
        <v>42276.046689814815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53"/>
        <v>1</v>
      </c>
      <c r="Q544" t="str">
        <f t="shared" si="49"/>
        <v>technology</v>
      </c>
      <c r="R544" t="str">
        <f t="shared" si="50"/>
        <v>web</v>
      </c>
      <c r="S544" s="10">
        <f t="shared" si="51"/>
        <v>42493.695787037039</v>
      </c>
      <c r="T544" s="10">
        <f t="shared" si="52"/>
        <v>42433.737453703703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53"/>
        <v>35</v>
      </c>
      <c r="Q545" t="str">
        <f t="shared" si="49"/>
        <v>technology</v>
      </c>
      <c r="R545" t="str">
        <f t="shared" si="50"/>
        <v>web</v>
      </c>
      <c r="S545" s="10">
        <f t="shared" si="51"/>
        <v>41944.092152777775</v>
      </c>
      <c r="T545" s="10">
        <f t="shared" si="52"/>
        <v>41914.092152777775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53"/>
        <v>3</v>
      </c>
      <c r="Q546" t="str">
        <f t="shared" si="49"/>
        <v>technology</v>
      </c>
      <c r="R546" t="str">
        <f t="shared" si="50"/>
        <v>web</v>
      </c>
      <c r="S546" s="10">
        <f t="shared" si="51"/>
        <v>42555.656944444447</v>
      </c>
      <c r="T546" s="10">
        <f t="shared" si="52"/>
        <v>42525.656944444447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10">
        <f t="shared" si="51"/>
        <v>42323.634131944447</v>
      </c>
      <c r="T547" s="10">
        <f t="shared" si="52"/>
        <v>42283.592465277776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53"/>
        <v>26</v>
      </c>
      <c r="Q548" t="str">
        <f t="shared" si="49"/>
        <v>technology</v>
      </c>
      <c r="R548" t="str">
        <f t="shared" si="50"/>
        <v>web</v>
      </c>
      <c r="S548" s="10">
        <f t="shared" si="51"/>
        <v>42294.667997685188</v>
      </c>
      <c r="T548" s="10">
        <f t="shared" si="52"/>
        <v>42249.667997685188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53"/>
        <v>0</v>
      </c>
      <c r="Q549" t="str">
        <f t="shared" si="49"/>
        <v>technology</v>
      </c>
      <c r="R549" t="str">
        <f t="shared" si="50"/>
        <v>web</v>
      </c>
      <c r="S549" s="10">
        <f t="shared" si="51"/>
        <v>42410.696342592593</v>
      </c>
      <c r="T549" s="10">
        <f t="shared" si="52"/>
        <v>42380.696342592593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53"/>
        <v>9</v>
      </c>
      <c r="Q550" t="str">
        <f t="shared" si="49"/>
        <v>technology</v>
      </c>
      <c r="R550" t="str">
        <f t="shared" si="50"/>
        <v>web</v>
      </c>
      <c r="S550" s="10">
        <f t="shared" si="51"/>
        <v>42306.903333333335</v>
      </c>
      <c r="T550" s="10">
        <f t="shared" si="52"/>
        <v>42276.903333333335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53"/>
        <v>8.5</v>
      </c>
      <c r="Q551" t="str">
        <f t="shared" si="49"/>
        <v>technology</v>
      </c>
      <c r="R551" t="str">
        <f t="shared" si="50"/>
        <v>web</v>
      </c>
      <c r="S551" s="10">
        <f t="shared" si="51"/>
        <v>42193.636828703704</v>
      </c>
      <c r="T551" s="10">
        <f t="shared" si="52"/>
        <v>42163.636828703704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53"/>
        <v>8.75</v>
      </c>
      <c r="Q552" t="str">
        <f t="shared" si="49"/>
        <v>technology</v>
      </c>
      <c r="R552" t="str">
        <f t="shared" si="50"/>
        <v>web</v>
      </c>
      <c r="S552" s="10">
        <f t="shared" si="51"/>
        <v>42766.208333333328</v>
      </c>
      <c r="T552" s="10">
        <f t="shared" si="52"/>
        <v>42753.678761574076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10">
        <f t="shared" si="51"/>
        <v>42217.745138888888</v>
      </c>
      <c r="T553" s="10">
        <f t="shared" si="52"/>
        <v>42173.275740740741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53"/>
        <v>0</v>
      </c>
      <c r="Q554" t="str">
        <f t="shared" si="49"/>
        <v>technology</v>
      </c>
      <c r="R554" t="str">
        <f t="shared" si="50"/>
        <v>web</v>
      </c>
      <c r="S554" s="10">
        <f t="shared" si="51"/>
        <v>42378.616851851853</v>
      </c>
      <c r="T554" s="10">
        <f t="shared" si="52"/>
        <v>42318.616851851853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53"/>
        <v>20.5</v>
      </c>
      <c r="Q555" t="str">
        <f t="shared" si="49"/>
        <v>technology</v>
      </c>
      <c r="R555" t="str">
        <f t="shared" si="50"/>
        <v>web</v>
      </c>
      <c r="S555" s="10">
        <f t="shared" si="51"/>
        <v>41957.761469907404</v>
      </c>
      <c r="T555" s="10">
        <f t="shared" si="52"/>
        <v>41927.71980324074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10">
        <f t="shared" si="51"/>
        <v>41931.684861111113</v>
      </c>
      <c r="T556" s="10">
        <f t="shared" si="52"/>
        <v>41901.684861111113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53"/>
        <v>0</v>
      </c>
      <c r="Q557" t="str">
        <f t="shared" si="49"/>
        <v>technology</v>
      </c>
      <c r="R557" t="str">
        <f t="shared" si="50"/>
        <v>web</v>
      </c>
      <c r="S557" s="10">
        <f t="shared" si="51"/>
        <v>42533.353506944448</v>
      </c>
      <c r="T557" s="10">
        <f t="shared" si="52"/>
        <v>42503.353506944448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53"/>
        <v>200</v>
      </c>
      <c r="Q558" t="str">
        <f t="shared" si="49"/>
        <v>technology</v>
      </c>
      <c r="R558" t="str">
        <f t="shared" si="50"/>
        <v>web</v>
      </c>
      <c r="S558" s="10">
        <f t="shared" si="51"/>
        <v>42375.860150462962</v>
      </c>
      <c r="T558" s="10">
        <f t="shared" si="52"/>
        <v>42345.860150462962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53"/>
        <v>68.3</v>
      </c>
      <c r="Q559" t="str">
        <f t="shared" si="49"/>
        <v>technology</v>
      </c>
      <c r="R559" t="str">
        <f t="shared" si="50"/>
        <v>web</v>
      </c>
      <c r="S559" s="10">
        <f t="shared" si="51"/>
        <v>42706.983831018515</v>
      </c>
      <c r="T559" s="10">
        <f t="shared" si="52"/>
        <v>42676.942164351851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53"/>
        <v>0</v>
      </c>
      <c r="Q560" t="str">
        <f t="shared" si="49"/>
        <v>technology</v>
      </c>
      <c r="R560" t="str">
        <f t="shared" si="50"/>
        <v>web</v>
      </c>
      <c r="S560" s="10">
        <f t="shared" si="51"/>
        <v>42087.841493055559</v>
      </c>
      <c r="T560" s="10">
        <f t="shared" si="52"/>
        <v>42057.883159722223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53"/>
        <v>50</v>
      </c>
      <c r="Q561" t="str">
        <f t="shared" si="49"/>
        <v>technology</v>
      </c>
      <c r="R561" t="str">
        <f t="shared" si="50"/>
        <v>web</v>
      </c>
      <c r="S561" s="10">
        <f t="shared" si="51"/>
        <v>42351.283101851848</v>
      </c>
      <c r="T561" s="10">
        <f t="shared" si="52"/>
        <v>42321.283101851848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53"/>
        <v>4</v>
      </c>
      <c r="Q562" t="str">
        <f t="shared" si="49"/>
        <v>technology</v>
      </c>
      <c r="R562" t="str">
        <f t="shared" si="50"/>
        <v>web</v>
      </c>
      <c r="S562" s="10">
        <f t="shared" si="51"/>
        <v>41990.771354166667</v>
      </c>
      <c r="T562" s="10">
        <f t="shared" si="52"/>
        <v>41960.771354166667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53"/>
        <v>27.5</v>
      </c>
      <c r="Q563" t="str">
        <f t="shared" si="49"/>
        <v>technology</v>
      </c>
      <c r="R563" t="str">
        <f t="shared" si="50"/>
        <v>web</v>
      </c>
      <c r="S563" s="10">
        <f t="shared" si="51"/>
        <v>42303.658715277779</v>
      </c>
      <c r="T563" s="10">
        <f t="shared" si="52"/>
        <v>42268.658715277779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53"/>
        <v>0</v>
      </c>
      <c r="Q564" t="str">
        <f t="shared" si="49"/>
        <v>technology</v>
      </c>
      <c r="R564" t="str">
        <f t="shared" si="50"/>
        <v>web</v>
      </c>
      <c r="S564" s="10">
        <f t="shared" si="51"/>
        <v>42722.389062500006</v>
      </c>
      <c r="T564" s="10">
        <f t="shared" si="52"/>
        <v>42692.389062500006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53"/>
        <v>34</v>
      </c>
      <c r="Q565" t="str">
        <f t="shared" si="49"/>
        <v>technology</v>
      </c>
      <c r="R565" t="str">
        <f t="shared" si="50"/>
        <v>web</v>
      </c>
      <c r="S565" s="10">
        <f t="shared" si="51"/>
        <v>42052.069988425923</v>
      </c>
      <c r="T565" s="10">
        <f t="shared" si="52"/>
        <v>42022.069988425923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53"/>
        <v>1</v>
      </c>
      <c r="Q566" t="str">
        <f t="shared" si="49"/>
        <v>technology</v>
      </c>
      <c r="R566" t="str">
        <f t="shared" si="50"/>
        <v>web</v>
      </c>
      <c r="S566" s="10">
        <f t="shared" si="51"/>
        <v>42441.942997685182</v>
      </c>
      <c r="T566" s="10">
        <f t="shared" si="52"/>
        <v>42411.942997685182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53"/>
        <v>0</v>
      </c>
      <c r="Q567" t="str">
        <f t="shared" si="49"/>
        <v>technology</v>
      </c>
      <c r="R567" t="str">
        <f t="shared" si="50"/>
        <v>web</v>
      </c>
      <c r="S567" s="10">
        <f t="shared" si="51"/>
        <v>42195.785289351858</v>
      </c>
      <c r="T567" s="10">
        <f t="shared" si="52"/>
        <v>42165.785289351858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53"/>
        <v>1</v>
      </c>
      <c r="Q568" t="str">
        <f t="shared" si="49"/>
        <v>technology</v>
      </c>
      <c r="R568" t="str">
        <f t="shared" si="50"/>
        <v>web</v>
      </c>
      <c r="S568" s="10">
        <f t="shared" si="51"/>
        <v>42565.68440972222</v>
      </c>
      <c r="T568" s="10">
        <f t="shared" si="52"/>
        <v>42535.68440972222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53"/>
        <v>0</v>
      </c>
      <c r="Q569" t="str">
        <f t="shared" si="49"/>
        <v>technology</v>
      </c>
      <c r="R569" t="str">
        <f t="shared" si="50"/>
        <v>web</v>
      </c>
      <c r="S569" s="10">
        <f t="shared" si="51"/>
        <v>42005.842523148152</v>
      </c>
      <c r="T569" s="10">
        <f t="shared" si="52"/>
        <v>41975.842523148152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53"/>
        <v>49</v>
      </c>
      <c r="Q570" t="str">
        <f t="shared" si="49"/>
        <v>technology</v>
      </c>
      <c r="R570" t="str">
        <f t="shared" si="50"/>
        <v>web</v>
      </c>
      <c r="S570" s="10">
        <f t="shared" si="51"/>
        <v>42385.458333333328</v>
      </c>
      <c r="T570" s="10">
        <f t="shared" si="52"/>
        <v>42348.9215625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53"/>
        <v>20</v>
      </c>
      <c r="Q571" t="str">
        <f t="shared" si="49"/>
        <v>technology</v>
      </c>
      <c r="R571" t="str">
        <f t="shared" si="50"/>
        <v>web</v>
      </c>
      <c r="S571" s="10">
        <f t="shared" si="51"/>
        <v>42370.847361111111</v>
      </c>
      <c r="T571" s="10">
        <f t="shared" si="52"/>
        <v>42340.847361111111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53"/>
        <v>142</v>
      </c>
      <c r="Q572" t="str">
        <f t="shared" si="49"/>
        <v>technology</v>
      </c>
      <c r="R572" t="str">
        <f t="shared" si="50"/>
        <v>web</v>
      </c>
      <c r="S572" s="10">
        <f t="shared" si="51"/>
        <v>42418.798252314817</v>
      </c>
      <c r="T572" s="10">
        <f t="shared" si="52"/>
        <v>42388.798252314817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53"/>
        <v>53</v>
      </c>
      <c r="Q573" t="str">
        <f t="shared" si="49"/>
        <v>technology</v>
      </c>
      <c r="R573" t="str">
        <f t="shared" si="50"/>
        <v>web</v>
      </c>
      <c r="S573" s="10">
        <f t="shared" si="51"/>
        <v>42212.165972222225</v>
      </c>
      <c r="T573" s="10">
        <f t="shared" si="52"/>
        <v>42192.816238425927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53"/>
        <v>0</v>
      </c>
      <c r="Q574" t="str">
        <f t="shared" si="49"/>
        <v>technology</v>
      </c>
      <c r="R574" t="str">
        <f t="shared" si="50"/>
        <v>web</v>
      </c>
      <c r="S574" s="10">
        <f t="shared" si="51"/>
        <v>42312.757962962962</v>
      </c>
      <c r="T574" s="10">
        <f t="shared" si="52"/>
        <v>42282.71629629629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10">
        <f t="shared" si="51"/>
        <v>42022.05</v>
      </c>
      <c r="T575" s="10">
        <f t="shared" si="52"/>
        <v>41963.050127314811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53"/>
        <v>20</v>
      </c>
      <c r="Q576" t="str">
        <f t="shared" si="49"/>
        <v>technology</v>
      </c>
      <c r="R576" t="str">
        <f t="shared" si="50"/>
        <v>web</v>
      </c>
      <c r="S576" s="10">
        <f t="shared" si="51"/>
        <v>42662.443368055552</v>
      </c>
      <c r="T576" s="10">
        <f t="shared" si="52"/>
        <v>42632.443368055552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53"/>
        <v>64.75</v>
      </c>
      <c r="Q577" t="str">
        <f t="shared" si="49"/>
        <v>technology</v>
      </c>
      <c r="R577" t="str">
        <f t="shared" si="50"/>
        <v>web</v>
      </c>
      <c r="S577" s="10">
        <f t="shared" si="51"/>
        <v>42168.692627314813</v>
      </c>
      <c r="T577" s="10">
        <f t="shared" si="52"/>
        <v>42138.692627314813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si="53"/>
        <v>1</v>
      </c>
      <c r="Q578" t="str">
        <f t="shared" ref="Q578:Q641" si="55">LEFT(N578,SEARCH("/",N578)-1)</f>
        <v>technology</v>
      </c>
      <c r="R578" t="str">
        <f t="shared" ref="R578:R641" si="56">RIGHT(N578,LEN(N578)-SEARCH("/",N578))</f>
        <v>web</v>
      </c>
      <c r="S578" s="10">
        <f t="shared" ref="S578:S641" si="57">(((I578/60)/60)/24)+DATE(1970,1,1)</f>
        <v>42091.43</v>
      </c>
      <c r="T578" s="10">
        <f t="shared" ref="T578:T641" si="58">(((J578/60)/60)/24)+DATE(1970,1,1)</f>
        <v>42031.471666666665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9">IFERROR(E579/L579,0)</f>
        <v>10</v>
      </c>
      <c r="Q579" t="str">
        <f t="shared" si="55"/>
        <v>technology</v>
      </c>
      <c r="R579" t="str">
        <f t="shared" si="56"/>
        <v>web</v>
      </c>
      <c r="S579" s="10">
        <f t="shared" si="57"/>
        <v>42510.589143518519</v>
      </c>
      <c r="T579" s="10">
        <f t="shared" si="58"/>
        <v>42450.589143518519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9"/>
        <v>2</v>
      </c>
      <c r="Q580" t="str">
        <f t="shared" si="55"/>
        <v>technology</v>
      </c>
      <c r="R580" t="str">
        <f t="shared" si="56"/>
        <v>web</v>
      </c>
      <c r="S580" s="10">
        <f t="shared" si="57"/>
        <v>42254.578622685185</v>
      </c>
      <c r="T580" s="10">
        <f t="shared" si="58"/>
        <v>42230.578622685185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9"/>
        <v>35</v>
      </c>
      <c r="Q581" t="str">
        <f t="shared" si="55"/>
        <v>technology</v>
      </c>
      <c r="R581" t="str">
        <f t="shared" si="56"/>
        <v>web</v>
      </c>
      <c r="S581" s="10">
        <f t="shared" si="57"/>
        <v>41998.852118055554</v>
      </c>
      <c r="T581" s="10">
        <f t="shared" si="58"/>
        <v>41968.852118055554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9"/>
        <v>1</v>
      </c>
      <c r="Q582" t="str">
        <f t="shared" si="55"/>
        <v>technology</v>
      </c>
      <c r="R582" t="str">
        <f t="shared" si="56"/>
        <v>web</v>
      </c>
      <c r="S582" s="10">
        <f t="shared" si="57"/>
        <v>42635.908182870371</v>
      </c>
      <c r="T582" s="10">
        <f t="shared" si="58"/>
        <v>42605.908182870371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9"/>
        <v>0</v>
      </c>
      <c r="Q583" t="str">
        <f t="shared" si="55"/>
        <v>technology</v>
      </c>
      <c r="R583" t="str">
        <f t="shared" si="56"/>
        <v>web</v>
      </c>
      <c r="S583" s="10">
        <f t="shared" si="57"/>
        <v>42218.012777777782</v>
      </c>
      <c r="T583" s="10">
        <f t="shared" si="58"/>
        <v>42188.012777777782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9"/>
        <v>0</v>
      </c>
      <c r="Q584" t="str">
        <f t="shared" si="55"/>
        <v>technology</v>
      </c>
      <c r="R584" t="str">
        <f t="shared" si="56"/>
        <v>web</v>
      </c>
      <c r="S584" s="10">
        <f t="shared" si="57"/>
        <v>42078.75</v>
      </c>
      <c r="T584" s="10">
        <f t="shared" si="58"/>
        <v>42055.739803240736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9"/>
        <v>1</v>
      </c>
      <c r="Q585" t="str">
        <f t="shared" si="55"/>
        <v>technology</v>
      </c>
      <c r="R585" t="str">
        <f t="shared" si="56"/>
        <v>web</v>
      </c>
      <c r="S585" s="10">
        <f t="shared" si="57"/>
        <v>42082.896840277783</v>
      </c>
      <c r="T585" s="10">
        <f t="shared" si="58"/>
        <v>42052.93850694444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9"/>
        <v>5</v>
      </c>
      <c r="Q586" t="str">
        <f t="shared" si="55"/>
        <v>technology</v>
      </c>
      <c r="R586" t="str">
        <f t="shared" si="56"/>
        <v>web</v>
      </c>
      <c r="S586" s="10">
        <f t="shared" si="57"/>
        <v>42079.674953703703</v>
      </c>
      <c r="T586" s="10">
        <f t="shared" si="58"/>
        <v>42049.716620370367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9"/>
        <v>0</v>
      </c>
      <c r="Q587" t="str">
        <f t="shared" si="55"/>
        <v>technology</v>
      </c>
      <c r="R587" t="str">
        <f t="shared" si="56"/>
        <v>web</v>
      </c>
      <c r="S587" s="10">
        <f t="shared" si="57"/>
        <v>42339</v>
      </c>
      <c r="T587" s="10">
        <f t="shared" si="58"/>
        <v>42283.3909375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9"/>
        <v>14</v>
      </c>
      <c r="Q588" t="str">
        <f t="shared" si="55"/>
        <v>technology</v>
      </c>
      <c r="R588" t="str">
        <f t="shared" si="56"/>
        <v>web</v>
      </c>
      <c r="S588" s="10">
        <f t="shared" si="57"/>
        <v>42050.854247685187</v>
      </c>
      <c r="T588" s="10">
        <f t="shared" si="58"/>
        <v>42020.854247685187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10">
        <f t="shared" si="57"/>
        <v>42110.757326388892</v>
      </c>
      <c r="T589" s="10">
        <f t="shared" si="58"/>
        <v>42080.757326388892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9"/>
        <v>150.5</v>
      </c>
      <c r="Q590" t="str">
        <f t="shared" si="55"/>
        <v>technology</v>
      </c>
      <c r="R590" t="str">
        <f t="shared" si="56"/>
        <v>web</v>
      </c>
      <c r="S590" s="10">
        <f t="shared" si="57"/>
        <v>42691.811180555553</v>
      </c>
      <c r="T590" s="10">
        <f t="shared" si="58"/>
        <v>42631.769513888896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9"/>
        <v>1</v>
      </c>
      <c r="Q591" t="str">
        <f t="shared" si="55"/>
        <v>technology</v>
      </c>
      <c r="R591" t="str">
        <f t="shared" si="56"/>
        <v>web</v>
      </c>
      <c r="S591" s="10">
        <f t="shared" si="57"/>
        <v>42193.614571759259</v>
      </c>
      <c r="T591" s="10">
        <f t="shared" si="58"/>
        <v>42178.614571759259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10">
        <f t="shared" si="57"/>
        <v>42408.542361111111</v>
      </c>
      <c r="T592" s="10">
        <f t="shared" si="58"/>
        <v>42377.554756944446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9"/>
        <v>30.5</v>
      </c>
      <c r="Q593" t="str">
        <f t="shared" si="55"/>
        <v>technology</v>
      </c>
      <c r="R593" t="str">
        <f t="shared" si="56"/>
        <v>web</v>
      </c>
      <c r="S593" s="10">
        <f t="shared" si="57"/>
        <v>42207.543171296296</v>
      </c>
      <c r="T593" s="10">
        <f t="shared" si="58"/>
        <v>42177.543171296296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9"/>
        <v>250</v>
      </c>
      <c r="Q594" t="str">
        <f t="shared" si="55"/>
        <v>technology</v>
      </c>
      <c r="R594" t="str">
        <f t="shared" si="56"/>
        <v>web</v>
      </c>
      <c r="S594" s="10">
        <f t="shared" si="57"/>
        <v>41976.232175925921</v>
      </c>
      <c r="T594" s="10">
        <f t="shared" si="58"/>
        <v>41946.232175925928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10">
        <f t="shared" si="57"/>
        <v>42100.635937500003</v>
      </c>
      <c r="T595" s="10">
        <f t="shared" si="58"/>
        <v>42070.677604166667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9"/>
        <v>13</v>
      </c>
      <c r="Q596" t="str">
        <f t="shared" si="55"/>
        <v>technology</v>
      </c>
      <c r="R596" t="str">
        <f t="shared" si="56"/>
        <v>web</v>
      </c>
      <c r="S596" s="10">
        <f t="shared" si="57"/>
        <v>42476.780162037037</v>
      </c>
      <c r="T596" s="10">
        <f t="shared" si="58"/>
        <v>42446.780162037037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9"/>
        <v>53.25</v>
      </c>
      <c r="Q597" t="str">
        <f t="shared" si="55"/>
        <v>technology</v>
      </c>
      <c r="R597" t="str">
        <f t="shared" si="56"/>
        <v>web</v>
      </c>
      <c r="S597" s="10">
        <f t="shared" si="57"/>
        <v>42128.069884259254</v>
      </c>
      <c r="T597" s="10">
        <f t="shared" si="58"/>
        <v>42083.069884259254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9"/>
        <v>3</v>
      </c>
      <c r="Q598" t="str">
        <f t="shared" si="55"/>
        <v>technology</v>
      </c>
      <c r="R598" t="str">
        <f t="shared" si="56"/>
        <v>web</v>
      </c>
      <c r="S598" s="10">
        <f t="shared" si="57"/>
        <v>42676.896898148145</v>
      </c>
      <c r="T598" s="10">
        <f t="shared" si="58"/>
        <v>42646.896898148145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9"/>
        <v>10</v>
      </c>
      <c r="Q599" t="str">
        <f t="shared" si="55"/>
        <v>technology</v>
      </c>
      <c r="R599" t="str">
        <f t="shared" si="56"/>
        <v>web</v>
      </c>
      <c r="S599" s="10">
        <f t="shared" si="57"/>
        <v>42582.666666666672</v>
      </c>
      <c r="T599" s="10">
        <f t="shared" si="58"/>
        <v>42545.705266203702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10">
        <f t="shared" si="57"/>
        <v>41978.00209490741</v>
      </c>
      <c r="T600" s="10">
        <f t="shared" si="58"/>
        <v>41948.00209490741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9"/>
        <v>15.5</v>
      </c>
      <c r="Q601" t="str">
        <f t="shared" si="55"/>
        <v>technology</v>
      </c>
      <c r="R601" t="str">
        <f t="shared" si="56"/>
        <v>web</v>
      </c>
      <c r="S601" s="10">
        <f t="shared" si="57"/>
        <v>42071.636111111111</v>
      </c>
      <c r="T601" s="10">
        <f t="shared" si="58"/>
        <v>42047.812523148154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9"/>
        <v>100</v>
      </c>
      <c r="Q602" t="str">
        <f t="shared" si="55"/>
        <v>technology</v>
      </c>
      <c r="R602" t="str">
        <f t="shared" si="56"/>
        <v>web</v>
      </c>
      <c r="S602" s="10">
        <f t="shared" si="57"/>
        <v>42133.798171296294</v>
      </c>
      <c r="T602" s="10">
        <f t="shared" si="58"/>
        <v>42073.798171296294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10">
        <f t="shared" si="57"/>
        <v>41999.858090277776</v>
      </c>
      <c r="T603" s="10">
        <f t="shared" si="58"/>
        <v>41969.858090277776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9"/>
        <v>0</v>
      </c>
      <c r="Q604" t="str">
        <f t="shared" si="55"/>
        <v>technology</v>
      </c>
      <c r="R604" t="str">
        <f t="shared" si="56"/>
        <v>web</v>
      </c>
      <c r="S604" s="10">
        <f t="shared" si="57"/>
        <v>42173.79415509259</v>
      </c>
      <c r="T604" s="10">
        <f t="shared" si="58"/>
        <v>42143.79415509259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10">
        <f t="shared" si="57"/>
        <v>41865.639155092591</v>
      </c>
      <c r="T605" s="10">
        <f t="shared" si="58"/>
        <v>41835.639155092591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9"/>
        <v>0</v>
      </c>
      <c r="Q606" t="str">
        <f t="shared" si="55"/>
        <v>technology</v>
      </c>
      <c r="R606" t="str">
        <f t="shared" si="56"/>
        <v>web</v>
      </c>
      <c r="S606" s="10">
        <f t="shared" si="57"/>
        <v>41879.035370370373</v>
      </c>
      <c r="T606" s="10">
        <f t="shared" si="58"/>
        <v>41849.035370370373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9"/>
        <v>16.375</v>
      </c>
      <c r="Q607" t="str">
        <f t="shared" si="55"/>
        <v>technology</v>
      </c>
      <c r="R607" t="str">
        <f t="shared" si="56"/>
        <v>web</v>
      </c>
      <c r="S607" s="10">
        <f t="shared" si="57"/>
        <v>42239.357731481476</v>
      </c>
      <c r="T607" s="10">
        <f t="shared" si="58"/>
        <v>42194.357731481476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9"/>
        <v>10</v>
      </c>
      <c r="Q608" t="str">
        <f t="shared" si="55"/>
        <v>technology</v>
      </c>
      <c r="R608" t="str">
        <f t="shared" si="56"/>
        <v>web</v>
      </c>
      <c r="S608" s="10">
        <f t="shared" si="57"/>
        <v>42148.625</v>
      </c>
      <c r="T608" s="10">
        <f t="shared" si="58"/>
        <v>42102.650567129633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9"/>
        <v>0</v>
      </c>
      <c r="Q609" t="str">
        <f t="shared" si="55"/>
        <v>technology</v>
      </c>
      <c r="R609" t="str">
        <f t="shared" si="56"/>
        <v>web</v>
      </c>
      <c r="S609" s="10">
        <f t="shared" si="57"/>
        <v>42330.867314814815</v>
      </c>
      <c r="T609" s="10">
        <f t="shared" si="58"/>
        <v>42300.825648148151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9"/>
        <v>292.2</v>
      </c>
      <c r="Q610" t="str">
        <f t="shared" si="55"/>
        <v>technology</v>
      </c>
      <c r="R610" t="str">
        <f t="shared" si="56"/>
        <v>web</v>
      </c>
      <c r="S610" s="10">
        <f t="shared" si="57"/>
        <v>42170.921064814815</v>
      </c>
      <c r="T610" s="10">
        <f t="shared" si="58"/>
        <v>42140.921064814815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9"/>
        <v>5</v>
      </c>
      <c r="Q611" t="str">
        <f t="shared" si="55"/>
        <v>technology</v>
      </c>
      <c r="R611" t="str">
        <f t="shared" si="56"/>
        <v>web</v>
      </c>
      <c r="S611" s="10">
        <f t="shared" si="57"/>
        <v>42337.075740740736</v>
      </c>
      <c r="T611" s="10">
        <f t="shared" si="58"/>
        <v>42307.034074074079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9"/>
        <v>0</v>
      </c>
      <c r="Q612" t="str">
        <f t="shared" si="55"/>
        <v>technology</v>
      </c>
      <c r="R612" t="str">
        <f t="shared" si="56"/>
        <v>web</v>
      </c>
      <c r="S612" s="10">
        <f t="shared" si="57"/>
        <v>42116.83085648148</v>
      </c>
      <c r="T612" s="10">
        <f t="shared" si="58"/>
        <v>42086.83085648148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9"/>
        <v>0</v>
      </c>
      <c r="Q613" t="str">
        <f t="shared" si="55"/>
        <v>technology</v>
      </c>
      <c r="R613" t="str">
        <f t="shared" si="56"/>
        <v>web</v>
      </c>
      <c r="S613" s="10">
        <f t="shared" si="57"/>
        <v>42388.560613425929</v>
      </c>
      <c r="T613" s="10">
        <f t="shared" si="58"/>
        <v>42328.560613425929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9"/>
        <v>0</v>
      </c>
      <c r="Q614" t="str">
        <f t="shared" si="55"/>
        <v>technology</v>
      </c>
      <c r="R614" t="str">
        <f t="shared" si="56"/>
        <v>web</v>
      </c>
      <c r="S614" s="10">
        <f t="shared" si="57"/>
        <v>42615.031782407401</v>
      </c>
      <c r="T614" s="10">
        <f t="shared" si="58"/>
        <v>42585.031782407401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10">
        <f t="shared" si="57"/>
        <v>42278.207638888889</v>
      </c>
      <c r="T615" s="10">
        <f t="shared" si="58"/>
        <v>42247.496759259258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9"/>
        <v>0</v>
      </c>
      <c r="Q616" t="str">
        <f t="shared" si="55"/>
        <v>technology</v>
      </c>
      <c r="R616" t="str">
        <f t="shared" si="56"/>
        <v>web</v>
      </c>
      <c r="S616" s="10">
        <f t="shared" si="57"/>
        <v>42545.061805555553</v>
      </c>
      <c r="T616" s="10">
        <f t="shared" si="58"/>
        <v>42515.061805555553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9"/>
        <v>0</v>
      </c>
      <c r="Q617" t="str">
        <f t="shared" si="55"/>
        <v>technology</v>
      </c>
      <c r="R617" t="str">
        <f t="shared" si="56"/>
        <v>web</v>
      </c>
      <c r="S617" s="10">
        <f t="shared" si="57"/>
        <v>42272.122210648144</v>
      </c>
      <c r="T617" s="10">
        <f t="shared" si="58"/>
        <v>42242.122210648144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9"/>
        <v>0</v>
      </c>
      <c r="Q618" t="str">
        <f t="shared" si="55"/>
        <v>technology</v>
      </c>
      <c r="R618" t="str">
        <f t="shared" si="56"/>
        <v>web</v>
      </c>
      <c r="S618" s="10">
        <f t="shared" si="57"/>
        <v>42791.376238425932</v>
      </c>
      <c r="T618" s="10">
        <f t="shared" si="58"/>
        <v>42761.376238425932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9"/>
        <v>20</v>
      </c>
      <c r="Q619" t="str">
        <f t="shared" si="55"/>
        <v>technology</v>
      </c>
      <c r="R619" t="str">
        <f t="shared" si="56"/>
        <v>web</v>
      </c>
      <c r="S619" s="10">
        <f t="shared" si="57"/>
        <v>42132.343090277776</v>
      </c>
      <c r="T619" s="10">
        <f t="shared" si="58"/>
        <v>42087.343090277776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9"/>
        <v>0</v>
      </c>
      <c r="Q620" t="str">
        <f t="shared" si="55"/>
        <v>technology</v>
      </c>
      <c r="R620" t="str">
        <f t="shared" si="56"/>
        <v>web</v>
      </c>
      <c r="S620" s="10">
        <f t="shared" si="57"/>
        <v>42347.810219907406</v>
      </c>
      <c r="T620" s="10">
        <f t="shared" si="58"/>
        <v>42317.810219907406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9"/>
        <v>1</v>
      </c>
      <c r="Q621" t="str">
        <f t="shared" si="55"/>
        <v>technology</v>
      </c>
      <c r="R621" t="str">
        <f t="shared" si="56"/>
        <v>web</v>
      </c>
      <c r="S621" s="10">
        <f t="shared" si="57"/>
        <v>41968.692013888889</v>
      </c>
      <c r="T621" s="10">
        <f t="shared" si="58"/>
        <v>41908.650347222225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9"/>
        <v>300</v>
      </c>
      <c r="Q622" t="str">
        <f t="shared" si="55"/>
        <v>technology</v>
      </c>
      <c r="R622" t="str">
        <f t="shared" si="56"/>
        <v>web</v>
      </c>
      <c r="S622" s="10">
        <f t="shared" si="57"/>
        <v>41876.716874999998</v>
      </c>
      <c r="T622" s="10">
        <f t="shared" si="58"/>
        <v>41831.716874999998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9"/>
        <v>87</v>
      </c>
      <c r="Q623" t="str">
        <f t="shared" si="55"/>
        <v>technology</v>
      </c>
      <c r="R623" t="str">
        <f t="shared" si="56"/>
        <v>web</v>
      </c>
      <c r="S623" s="10">
        <f t="shared" si="57"/>
        <v>42558.987696759257</v>
      </c>
      <c r="T623" s="10">
        <f t="shared" si="58"/>
        <v>42528.987696759257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10">
        <f t="shared" si="57"/>
        <v>42552.774745370371</v>
      </c>
      <c r="T624" s="10">
        <f t="shared" si="58"/>
        <v>42532.774745370371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9"/>
        <v>0</v>
      </c>
      <c r="Q625" t="str">
        <f t="shared" si="55"/>
        <v>technology</v>
      </c>
      <c r="R625" t="str">
        <f t="shared" si="56"/>
        <v>web</v>
      </c>
      <c r="S625" s="10">
        <f t="shared" si="57"/>
        <v>42152.009224537032</v>
      </c>
      <c r="T625" s="10">
        <f t="shared" si="58"/>
        <v>42122.009224537032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9"/>
        <v>0</v>
      </c>
      <c r="Q626" t="str">
        <f t="shared" si="55"/>
        <v>technology</v>
      </c>
      <c r="R626" t="str">
        <f t="shared" si="56"/>
        <v>web</v>
      </c>
      <c r="S626" s="10">
        <f t="shared" si="57"/>
        <v>42138.988900462966</v>
      </c>
      <c r="T626" s="10">
        <f t="shared" si="58"/>
        <v>42108.988900462966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9"/>
        <v>0</v>
      </c>
      <c r="Q627" t="str">
        <f t="shared" si="55"/>
        <v>technology</v>
      </c>
      <c r="R627" t="str">
        <f t="shared" si="56"/>
        <v>web</v>
      </c>
      <c r="S627" s="10">
        <f t="shared" si="57"/>
        <v>42820.853900462964</v>
      </c>
      <c r="T627" s="10">
        <f t="shared" si="58"/>
        <v>42790.895567129628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10">
        <f t="shared" si="57"/>
        <v>42231.556944444441</v>
      </c>
      <c r="T628" s="10">
        <f t="shared" si="58"/>
        <v>42198.559479166666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9"/>
        <v>90</v>
      </c>
      <c r="Q629" t="str">
        <f t="shared" si="55"/>
        <v>technology</v>
      </c>
      <c r="R629" t="str">
        <f t="shared" si="56"/>
        <v>web</v>
      </c>
      <c r="S629" s="10">
        <f t="shared" si="57"/>
        <v>42443.958333333328</v>
      </c>
      <c r="T629" s="10">
        <f t="shared" si="58"/>
        <v>42384.306840277779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9"/>
        <v>0</v>
      </c>
      <c r="Q630" t="str">
        <f t="shared" si="55"/>
        <v>technology</v>
      </c>
      <c r="R630" t="str">
        <f t="shared" si="56"/>
        <v>web</v>
      </c>
      <c r="S630" s="10">
        <f t="shared" si="57"/>
        <v>41833.692789351851</v>
      </c>
      <c r="T630" s="10">
        <f t="shared" si="58"/>
        <v>41803.692789351851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10">
        <f t="shared" si="57"/>
        <v>42504.637824074074</v>
      </c>
      <c r="T631" s="10">
        <f t="shared" si="58"/>
        <v>42474.637824074074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9"/>
        <v>10</v>
      </c>
      <c r="Q632" t="str">
        <f t="shared" si="55"/>
        <v>technology</v>
      </c>
      <c r="R632" t="str">
        <f t="shared" si="56"/>
        <v>web</v>
      </c>
      <c r="S632" s="10">
        <f t="shared" si="57"/>
        <v>42253.215277777781</v>
      </c>
      <c r="T632" s="10">
        <f t="shared" si="58"/>
        <v>42223.619456018518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10">
        <f t="shared" si="57"/>
        <v>42518.772326388891</v>
      </c>
      <c r="T633" s="10">
        <f t="shared" si="58"/>
        <v>42489.772326388891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9"/>
        <v>0</v>
      </c>
      <c r="Q634" t="str">
        <f t="shared" si="55"/>
        <v>technology</v>
      </c>
      <c r="R634" t="str">
        <f t="shared" si="56"/>
        <v>web</v>
      </c>
      <c r="S634" s="10">
        <f t="shared" si="57"/>
        <v>42333.700983796298</v>
      </c>
      <c r="T634" s="10">
        <f t="shared" si="58"/>
        <v>42303.659317129626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9"/>
        <v>49.8</v>
      </c>
      <c r="Q635" t="str">
        <f t="shared" si="55"/>
        <v>technology</v>
      </c>
      <c r="R635" t="str">
        <f t="shared" si="56"/>
        <v>web</v>
      </c>
      <c r="S635" s="10">
        <f t="shared" si="57"/>
        <v>42538.958333333328</v>
      </c>
      <c r="T635" s="10">
        <f t="shared" si="58"/>
        <v>42507.29932870371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9"/>
        <v>1</v>
      </c>
      <c r="Q636" t="str">
        <f t="shared" si="55"/>
        <v>technology</v>
      </c>
      <c r="R636" t="str">
        <f t="shared" si="56"/>
        <v>web</v>
      </c>
      <c r="S636" s="10">
        <f t="shared" si="57"/>
        <v>42061.928576388891</v>
      </c>
      <c r="T636" s="10">
        <f t="shared" si="58"/>
        <v>42031.928576388891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9"/>
        <v>2</v>
      </c>
      <c r="Q637" t="str">
        <f t="shared" si="55"/>
        <v>technology</v>
      </c>
      <c r="R637" t="str">
        <f t="shared" si="56"/>
        <v>web</v>
      </c>
      <c r="S637" s="10">
        <f t="shared" si="57"/>
        <v>42106.092152777783</v>
      </c>
      <c r="T637" s="10">
        <f t="shared" si="58"/>
        <v>42076.092152777783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9"/>
        <v>4</v>
      </c>
      <c r="Q638" t="str">
        <f t="shared" si="55"/>
        <v>technology</v>
      </c>
      <c r="R638" t="str">
        <f t="shared" si="56"/>
        <v>web</v>
      </c>
      <c r="S638" s="10">
        <f t="shared" si="57"/>
        <v>42161.44930555555</v>
      </c>
      <c r="T638" s="10">
        <f t="shared" si="58"/>
        <v>42131.455439814818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9"/>
        <v>0</v>
      </c>
      <c r="Q639" t="str">
        <f t="shared" si="55"/>
        <v>technology</v>
      </c>
      <c r="R639" t="str">
        <f t="shared" si="56"/>
        <v>web</v>
      </c>
      <c r="S639" s="10">
        <f t="shared" si="57"/>
        <v>42791.961111111115</v>
      </c>
      <c r="T639" s="10">
        <f t="shared" si="58"/>
        <v>42762.962013888886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9"/>
        <v>3</v>
      </c>
      <c r="Q640" t="str">
        <f t="shared" si="55"/>
        <v>technology</v>
      </c>
      <c r="R640" t="str">
        <f t="shared" si="56"/>
        <v>web</v>
      </c>
      <c r="S640" s="10">
        <f t="shared" si="57"/>
        <v>42819.55164351852</v>
      </c>
      <c r="T640" s="10">
        <f t="shared" si="58"/>
        <v>42759.593310185184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9"/>
        <v>1</v>
      </c>
      <c r="Q641" t="str">
        <f t="shared" si="55"/>
        <v>technology</v>
      </c>
      <c r="R641" t="str">
        <f t="shared" si="56"/>
        <v>web</v>
      </c>
      <c r="S641" s="10">
        <f t="shared" si="57"/>
        <v>41925.583275462966</v>
      </c>
      <c r="T641" s="10">
        <f t="shared" si="58"/>
        <v>41865.583275462966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si="59"/>
        <v>50.5</v>
      </c>
      <c r="Q642" t="str">
        <f t="shared" ref="Q642:Q705" si="61">LEFT(N642,SEARCH("/",N642)-1)</f>
        <v>technology</v>
      </c>
      <c r="R642" t="str">
        <f t="shared" ref="R642:R705" si="62">RIGHT(N642,LEN(N642)-SEARCH("/",N642))</f>
        <v>wearables</v>
      </c>
      <c r="S642" s="10">
        <f t="shared" ref="S642:S705" si="63">(((I642/60)/60)/24)+DATE(1970,1,1)</f>
        <v>42698.958333333328</v>
      </c>
      <c r="T642" s="10">
        <f t="shared" ref="T642:T705" si="64">(((J642/60)/60)/24)+DATE(1970,1,1)</f>
        <v>42683.420312500006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5">IFERROR(E643/L643,0)</f>
        <v>151.31746031746033</v>
      </c>
      <c r="Q643" t="str">
        <f t="shared" si="61"/>
        <v>technology</v>
      </c>
      <c r="R643" t="str">
        <f t="shared" si="62"/>
        <v>wearables</v>
      </c>
      <c r="S643" s="10">
        <f t="shared" si="63"/>
        <v>42229.57</v>
      </c>
      <c r="T643" s="10">
        <f t="shared" si="64"/>
        <v>42199.57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5"/>
        <v>134.3592456301748</v>
      </c>
      <c r="Q644" t="str">
        <f t="shared" si="61"/>
        <v>technology</v>
      </c>
      <c r="R644" t="str">
        <f t="shared" si="62"/>
        <v>wearables</v>
      </c>
      <c r="S644" s="10">
        <f t="shared" si="63"/>
        <v>42235.651319444441</v>
      </c>
      <c r="T644" s="10">
        <f t="shared" si="64"/>
        <v>42199.651319444441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5"/>
        <v>174.02631578947367</v>
      </c>
      <c r="Q645" t="str">
        <f t="shared" si="61"/>
        <v>technology</v>
      </c>
      <c r="R645" t="str">
        <f t="shared" si="62"/>
        <v>wearables</v>
      </c>
      <c r="S645" s="10">
        <f t="shared" si="63"/>
        <v>42155.642071759255</v>
      </c>
      <c r="T645" s="10">
        <f t="shared" si="64"/>
        <v>42100.642071759255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10">
        <f t="shared" si="63"/>
        <v>41941.041666666664</v>
      </c>
      <c r="T646" s="10">
        <f t="shared" si="64"/>
        <v>41898.665960648148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10">
        <f t="shared" si="63"/>
        <v>42594.026319444441</v>
      </c>
      <c r="T647" s="10">
        <f t="shared" si="64"/>
        <v>42564.026319444441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10">
        <f t="shared" si="63"/>
        <v>41862.852627314816</v>
      </c>
      <c r="T648" s="10">
        <f t="shared" si="64"/>
        <v>41832.852627314816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10">
        <f t="shared" si="63"/>
        <v>42446.726261574076</v>
      </c>
      <c r="T649" s="10">
        <f t="shared" si="64"/>
        <v>42416.767928240741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5"/>
        <v>1644</v>
      </c>
      <c r="Q650" t="str">
        <f t="shared" si="61"/>
        <v>technology</v>
      </c>
      <c r="R650" t="str">
        <f t="shared" si="62"/>
        <v>wearables</v>
      </c>
      <c r="S650" s="10">
        <f t="shared" si="63"/>
        <v>41926.693379629629</v>
      </c>
      <c r="T650" s="10">
        <f t="shared" si="64"/>
        <v>41891.693379629629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10">
        <f t="shared" si="63"/>
        <v>41898.912187499998</v>
      </c>
      <c r="T651" s="10">
        <f t="shared" si="64"/>
        <v>41877.912187499998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10">
        <f t="shared" si="63"/>
        <v>41992.078518518523</v>
      </c>
      <c r="T652" s="10">
        <f t="shared" si="64"/>
        <v>41932.036851851852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10">
        <f t="shared" si="63"/>
        <v>41986.017488425925</v>
      </c>
      <c r="T653" s="10">
        <f t="shared" si="64"/>
        <v>41956.017488425925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10">
        <f t="shared" si="63"/>
        <v>42705.732060185182</v>
      </c>
      <c r="T654" s="10">
        <f t="shared" si="64"/>
        <v>42675.690393518518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10">
        <f t="shared" si="63"/>
        <v>42236.618518518517</v>
      </c>
      <c r="T655" s="10">
        <f t="shared" si="64"/>
        <v>42199.618518518517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10">
        <f t="shared" si="63"/>
        <v>42193.957326388889</v>
      </c>
      <c r="T656" s="10">
        <f t="shared" si="64"/>
        <v>42163.957326388889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10">
        <f t="shared" si="63"/>
        <v>42075.915648148148</v>
      </c>
      <c r="T657" s="10">
        <f t="shared" si="64"/>
        <v>42045.957314814819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10">
        <f t="shared" si="63"/>
        <v>42477.762951388882</v>
      </c>
      <c r="T658" s="10">
        <f t="shared" si="64"/>
        <v>42417.804618055554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10">
        <f t="shared" si="63"/>
        <v>42361.84574074074</v>
      </c>
      <c r="T659" s="10">
        <f t="shared" si="64"/>
        <v>42331.84574074074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10">
        <f t="shared" si="63"/>
        <v>42211.75</v>
      </c>
      <c r="T660" s="10">
        <f t="shared" si="64"/>
        <v>42179.160752314812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10">
        <f t="shared" si="63"/>
        <v>42239.593692129631</v>
      </c>
      <c r="T661" s="10">
        <f t="shared" si="64"/>
        <v>42209.593692129631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10">
        <f t="shared" si="63"/>
        <v>41952.783321759263</v>
      </c>
      <c r="T662" s="10">
        <f t="shared" si="64"/>
        <v>41922.741655092592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10">
        <f t="shared" si="63"/>
        <v>42666.645358796297</v>
      </c>
      <c r="T663" s="10">
        <f t="shared" si="64"/>
        <v>42636.645358796297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5"/>
        <v>39</v>
      </c>
      <c r="Q664" t="str">
        <f t="shared" si="61"/>
        <v>technology</v>
      </c>
      <c r="R664" t="str">
        <f t="shared" si="62"/>
        <v>wearables</v>
      </c>
      <c r="S664" s="10">
        <f t="shared" si="63"/>
        <v>42020.438043981485</v>
      </c>
      <c r="T664" s="10">
        <f t="shared" si="64"/>
        <v>41990.438043981485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5"/>
        <v>100</v>
      </c>
      <c r="Q665" t="str">
        <f t="shared" si="61"/>
        <v>technology</v>
      </c>
      <c r="R665" t="str">
        <f t="shared" si="62"/>
        <v>wearables</v>
      </c>
      <c r="S665" s="10">
        <f t="shared" si="63"/>
        <v>42203.843240740738</v>
      </c>
      <c r="T665" s="10">
        <f t="shared" si="64"/>
        <v>42173.843240740738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10">
        <f t="shared" si="63"/>
        <v>42107.666377314818</v>
      </c>
      <c r="T666" s="10">
        <f t="shared" si="64"/>
        <v>42077.666377314818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10">
        <f t="shared" si="63"/>
        <v>42748.711354166662</v>
      </c>
      <c r="T667" s="10">
        <f t="shared" si="64"/>
        <v>42688.711354166662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5"/>
        <v>2</v>
      </c>
      <c r="Q668" t="str">
        <f t="shared" si="61"/>
        <v>technology</v>
      </c>
      <c r="R668" t="str">
        <f t="shared" si="62"/>
        <v>wearables</v>
      </c>
      <c r="S668" s="10">
        <f t="shared" si="63"/>
        <v>41868.832152777781</v>
      </c>
      <c r="T668" s="10">
        <f t="shared" si="64"/>
        <v>41838.832152777781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10">
        <f t="shared" si="63"/>
        <v>42672.373414351852</v>
      </c>
      <c r="T669" s="10">
        <f t="shared" si="64"/>
        <v>42632.373414351852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5"/>
        <v>27.36</v>
      </c>
      <c r="Q670" t="str">
        <f t="shared" si="61"/>
        <v>technology</v>
      </c>
      <c r="R670" t="str">
        <f t="shared" si="62"/>
        <v>wearables</v>
      </c>
      <c r="S670" s="10">
        <f t="shared" si="63"/>
        <v>42135.831273148149</v>
      </c>
      <c r="T670" s="10">
        <f t="shared" si="64"/>
        <v>42090.831273148149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10">
        <f t="shared" si="63"/>
        <v>42557.625671296293</v>
      </c>
      <c r="T671" s="10">
        <f t="shared" si="64"/>
        <v>42527.625671296293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10">
        <f t="shared" si="63"/>
        <v>42540.340277777781</v>
      </c>
      <c r="T672" s="10">
        <f t="shared" si="64"/>
        <v>42506.709722222222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10">
        <f t="shared" si="63"/>
        <v>42018.166666666672</v>
      </c>
      <c r="T673" s="10">
        <f t="shared" si="64"/>
        <v>41984.692731481482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10">
        <f t="shared" si="63"/>
        <v>42005.207638888889</v>
      </c>
      <c r="T674" s="10">
        <f t="shared" si="64"/>
        <v>41974.219490740739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10">
        <f t="shared" si="63"/>
        <v>41883.840474537035</v>
      </c>
      <c r="T675" s="10">
        <f t="shared" si="64"/>
        <v>41838.840474537035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5"/>
        <v>7.5</v>
      </c>
      <c r="Q676" t="str">
        <f t="shared" si="61"/>
        <v>technology</v>
      </c>
      <c r="R676" t="str">
        <f t="shared" si="62"/>
        <v>wearables</v>
      </c>
      <c r="S676" s="10">
        <f t="shared" si="63"/>
        <v>41863.116053240738</v>
      </c>
      <c r="T676" s="10">
        <f t="shared" si="64"/>
        <v>41803.116053240738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10">
        <f t="shared" si="63"/>
        <v>42005.290972222225</v>
      </c>
      <c r="T677" s="10">
        <f t="shared" si="64"/>
        <v>41975.930601851855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10">
        <f t="shared" si="63"/>
        <v>42042.768298611118</v>
      </c>
      <c r="T678" s="10">
        <f t="shared" si="64"/>
        <v>42012.768298611118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10">
        <f t="shared" si="63"/>
        <v>42549.403877314813</v>
      </c>
      <c r="T679" s="10">
        <f t="shared" si="64"/>
        <v>42504.403877314813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10">
        <f t="shared" si="63"/>
        <v>42511.376597222217</v>
      </c>
      <c r="T680" s="10">
        <f t="shared" si="64"/>
        <v>42481.376597222217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10">
        <f t="shared" si="63"/>
        <v>42616.695706018523</v>
      </c>
      <c r="T681" s="10">
        <f t="shared" si="64"/>
        <v>42556.695706018523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10">
        <f t="shared" si="63"/>
        <v>41899.501516203702</v>
      </c>
      <c r="T682" s="10">
        <f t="shared" si="64"/>
        <v>41864.501516203702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5"/>
        <v>1</v>
      </c>
      <c r="Q683" t="str">
        <f t="shared" si="61"/>
        <v>technology</v>
      </c>
      <c r="R683" t="str">
        <f t="shared" si="62"/>
        <v>wearables</v>
      </c>
      <c r="S683" s="10">
        <f t="shared" si="63"/>
        <v>42669.805601851855</v>
      </c>
      <c r="T683" s="10">
        <f t="shared" si="64"/>
        <v>42639.805601851855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5"/>
        <v>13.25</v>
      </c>
      <c r="Q684" t="str">
        <f t="shared" si="61"/>
        <v>technology</v>
      </c>
      <c r="R684" t="str">
        <f t="shared" si="62"/>
        <v>wearables</v>
      </c>
      <c r="S684" s="10">
        <f t="shared" si="63"/>
        <v>42808.723634259266</v>
      </c>
      <c r="T684" s="10">
        <f t="shared" si="64"/>
        <v>42778.765300925923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10">
        <f t="shared" si="63"/>
        <v>42674.900046296301</v>
      </c>
      <c r="T685" s="10">
        <f t="shared" si="64"/>
        <v>42634.900046296301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10">
        <f t="shared" si="63"/>
        <v>41845.125</v>
      </c>
      <c r="T686" s="10">
        <f t="shared" si="64"/>
        <v>41809.473275462966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5"/>
        <v>55.3</v>
      </c>
      <c r="Q687" t="str">
        <f t="shared" si="61"/>
        <v>technology</v>
      </c>
      <c r="R687" t="str">
        <f t="shared" si="62"/>
        <v>wearables</v>
      </c>
      <c r="S687" s="10">
        <f t="shared" si="63"/>
        <v>42016.866574074069</v>
      </c>
      <c r="T687" s="10">
        <f t="shared" si="64"/>
        <v>41971.866574074069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5"/>
        <v>0</v>
      </c>
      <c r="Q688" t="str">
        <f t="shared" si="61"/>
        <v>technology</v>
      </c>
      <c r="R688" t="str">
        <f t="shared" si="62"/>
        <v>wearables</v>
      </c>
      <c r="S688" s="10">
        <f t="shared" si="63"/>
        <v>42219.673263888893</v>
      </c>
      <c r="T688" s="10">
        <f t="shared" si="64"/>
        <v>42189.673263888893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10">
        <f t="shared" si="63"/>
        <v>42771.750613425931</v>
      </c>
      <c r="T689" s="10">
        <f t="shared" si="64"/>
        <v>42711.750613425931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5"/>
        <v>405.5</v>
      </c>
      <c r="Q690" t="str">
        <f t="shared" si="61"/>
        <v>technology</v>
      </c>
      <c r="R690" t="str">
        <f t="shared" si="62"/>
        <v>wearables</v>
      </c>
      <c r="S690" s="10">
        <f t="shared" si="63"/>
        <v>42292.104780092588</v>
      </c>
      <c r="T690" s="10">
        <f t="shared" si="64"/>
        <v>42262.104780092588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10">
        <f t="shared" si="63"/>
        <v>42712.207638888889</v>
      </c>
      <c r="T691" s="10">
        <f t="shared" si="64"/>
        <v>42675.66778935185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10">
        <f t="shared" si="63"/>
        <v>42622.25</v>
      </c>
      <c r="T692" s="10">
        <f t="shared" si="64"/>
        <v>42579.634733796294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5"/>
        <v>26</v>
      </c>
      <c r="Q693" t="str">
        <f t="shared" si="61"/>
        <v>technology</v>
      </c>
      <c r="R693" t="str">
        <f t="shared" si="62"/>
        <v>wearables</v>
      </c>
      <c r="S693" s="10">
        <f t="shared" si="63"/>
        <v>42186.028310185182</v>
      </c>
      <c r="T693" s="10">
        <f t="shared" si="64"/>
        <v>42158.028310185182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10">
        <f t="shared" si="63"/>
        <v>42726.37572916667</v>
      </c>
      <c r="T694" s="10">
        <f t="shared" si="64"/>
        <v>42696.37572916667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10">
        <f t="shared" si="63"/>
        <v>42124.808182870373</v>
      </c>
      <c r="T695" s="10">
        <f t="shared" si="64"/>
        <v>42094.808182870373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10">
        <f t="shared" si="63"/>
        <v>42767.663877314815</v>
      </c>
      <c r="T696" s="10">
        <f t="shared" si="64"/>
        <v>42737.663877314815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10">
        <f t="shared" si="63"/>
        <v>41943.521064814813</v>
      </c>
      <c r="T697" s="10">
        <f t="shared" si="64"/>
        <v>41913.521064814813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5"/>
        <v>1</v>
      </c>
      <c r="Q698" t="str">
        <f t="shared" si="61"/>
        <v>technology</v>
      </c>
      <c r="R698" t="str">
        <f t="shared" si="62"/>
        <v>wearables</v>
      </c>
      <c r="S698" s="10">
        <f t="shared" si="63"/>
        <v>41845.927106481482</v>
      </c>
      <c r="T698" s="10">
        <f t="shared" si="64"/>
        <v>41815.927106481482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10">
        <f t="shared" si="63"/>
        <v>42403.523020833338</v>
      </c>
      <c r="T699" s="10">
        <f t="shared" si="64"/>
        <v>42388.523020833338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10">
        <f t="shared" si="63"/>
        <v>41900.083333333336</v>
      </c>
      <c r="T700" s="10">
        <f t="shared" si="64"/>
        <v>41866.931076388886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10">
        <f t="shared" si="63"/>
        <v>41600.666666666664</v>
      </c>
      <c r="T701" s="10">
        <f t="shared" si="64"/>
        <v>41563.485509259262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5"/>
        <v>13</v>
      </c>
      <c r="Q702" t="str">
        <f t="shared" si="61"/>
        <v>technology</v>
      </c>
      <c r="R702" t="str">
        <f t="shared" si="62"/>
        <v>wearables</v>
      </c>
      <c r="S702" s="10">
        <f t="shared" si="63"/>
        <v>42745.688437500001</v>
      </c>
      <c r="T702" s="10">
        <f t="shared" si="64"/>
        <v>42715.688437500001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10">
        <f t="shared" si="63"/>
        <v>41843.662962962961</v>
      </c>
      <c r="T703" s="10">
        <f t="shared" si="64"/>
        <v>41813.662962962961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10">
        <f t="shared" si="63"/>
        <v>42698.768368055549</v>
      </c>
      <c r="T704" s="10">
        <f t="shared" si="64"/>
        <v>42668.726701388892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10">
        <f t="shared" si="63"/>
        <v>42766.98055555555</v>
      </c>
      <c r="T705" s="10">
        <f t="shared" si="64"/>
        <v>42711.950798611113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si="65"/>
        <v>120.25</v>
      </c>
      <c r="Q706" t="str">
        <f t="shared" ref="Q706:Q769" si="67">LEFT(N706,SEARCH("/",N706)-1)</f>
        <v>technology</v>
      </c>
      <c r="R706" t="str">
        <f t="shared" ref="R706:R769" si="68">RIGHT(N706,LEN(N706)-SEARCH("/",N706))</f>
        <v>wearables</v>
      </c>
      <c r="S706" s="10">
        <f t="shared" ref="S706:S769" si="69">(((I706/60)/60)/24)+DATE(1970,1,1)</f>
        <v>42786.192916666667</v>
      </c>
      <c r="T706" s="10">
        <f t="shared" ref="T706:T769" si="70">(((J706/60)/60)/24)+DATE(1970,1,1)</f>
        <v>42726.192916666667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71">IFERROR(E707/L707,0)</f>
        <v>195.4</v>
      </c>
      <c r="Q707" t="str">
        <f t="shared" si="67"/>
        <v>technology</v>
      </c>
      <c r="R707" t="str">
        <f t="shared" si="68"/>
        <v>wearables</v>
      </c>
      <c r="S707" s="10">
        <f t="shared" si="69"/>
        <v>42756.491643518515</v>
      </c>
      <c r="T707" s="10">
        <f t="shared" si="70"/>
        <v>42726.491643518515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71"/>
        <v>0</v>
      </c>
      <c r="Q708" t="str">
        <f t="shared" si="67"/>
        <v>technology</v>
      </c>
      <c r="R708" t="str">
        <f t="shared" si="68"/>
        <v>wearables</v>
      </c>
      <c r="S708" s="10">
        <f t="shared" si="69"/>
        <v>42718.777083333334</v>
      </c>
      <c r="T708" s="10">
        <f t="shared" si="70"/>
        <v>42676.995173611111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71"/>
        <v>117.69868421052631</v>
      </c>
      <c r="Q709" t="str">
        <f t="shared" si="67"/>
        <v>technology</v>
      </c>
      <c r="R709" t="str">
        <f t="shared" si="68"/>
        <v>wearables</v>
      </c>
      <c r="S709" s="10">
        <f t="shared" si="69"/>
        <v>42736.663506944446</v>
      </c>
      <c r="T709" s="10">
        <f t="shared" si="70"/>
        <v>42696.663506944446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10">
        <f t="shared" si="69"/>
        <v>41895.581018518518</v>
      </c>
      <c r="T710" s="10">
        <f t="shared" si="70"/>
        <v>41835.581018518518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71"/>
        <v>30.5</v>
      </c>
      <c r="Q711" t="str">
        <f t="shared" si="67"/>
        <v>technology</v>
      </c>
      <c r="R711" t="str">
        <f t="shared" si="68"/>
        <v>wearables</v>
      </c>
      <c r="S711" s="10">
        <f t="shared" si="69"/>
        <v>41978.041192129633</v>
      </c>
      <c r="T711" s="10">
        <f t="shared" si="70"/>
        <v>41948.041192129633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71"/>
        <v>0</v>
      </c>
      <c r="Q712" t="str">
        <f t="shared" si="67"/>
        <v>technology</v>
      </c>
      <c r="R712" t="str">
        <f t="shared" si="68"/>
        <v>wearables</v>
      </c>
      <c r="S712" s="10">
        <f t="shared" si="69"/>
        <v>41871.030555555553</v>
      </c>
      <c r="T712" s="10">
        <f t="shared" si="70"/>
        <v>41837.984976851854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10">
        <f t="shared" si="69"/>
        <v>42718.500787037032</v>
      </c>
      <c r="T713" s="10">
        <f t="shared" si="70"/>
        <v>42678.459120370375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71"/>
        <v>26.25</v>
      </c>
      <c r="Q714" t="str">
        <f t="shared" si="67"/>
        <v>technology</v>
      </c>
      <c r="R714" t="str">
        <f t="shared" si="68"/>
        <v>wearables</v>
      </c>
      <c r="S714" s="10">
        <f t="shared" si="69"/>
        <v>42414.680925925932</v>
      </c>
      <c r="T714" s="10">
        <f t="shared" si="70"/>
        <v>42384.680925925932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71"/>
        <v>199</v>
      </c>
      <c r="Q715" t="str">
        <f t="shared" si="67"/>
        <v>technology</v>
      </c>
      <c r="R715" t="str">
        <f t="shared" si="68"/>
        <v>wearables</v>
      </c>
      <c r="S715" s="10">
        <f t="shared" si="69"/>
        <v>42526.529305555552</v>
      </c>
      <c r="T715" s="10">
        <f t="shared" si="70"/>
        <v>42496.529305555552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10">
        <f t="shared" si="69"/>
        <v>42794.787986111114</v>
      </c>
      <c r="T716" s="10">
        <f t="shared" si="70"/>
        <v>42734.787986111114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10">
        <f t="shared" si="69"/>
        <v>42313.132407407407</v>
      </c>
      <c r="T717" s="10">
        <f t="shared" si="70"/>
        <v>42273.090740740736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10">
        <f t="shared" si="69"/>
        <v>41974</v>
      </c>
      <c r="T718" s="10">
        <f t="shared" si="70"/>
        <v>41940.658645833333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71"/>
        <v>76.25</v>
      </c>
      <c r="Q719" t="str">
        <f t="shared" si="67"/>
        <v>technology</v>
      </c>
      <c r="R719" t="str">
        <f t="shared" si="68"/>
        <v>wearables</v>
      </c>
      <c r="S719" s="10">
        <f t="shared" si="69"/>
        <v>41887.854189814818</v>
      </c>
      <c r="T719" s="10">
        <f t="shared" si="70"/>
        <v>41857.854189814818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71"/>
        <v>22.5</v>
      </c>
      <c r="Q720" t="str">
        <f t="shared" si="67"/>
        <v>technology</v>
      </c>
      <c r="R720" t="str">
        <f t="shared" si="68"/>
        <v>wearables</v>
      </c>
      <c r="S720" s="10">
        <f t="shared" si="69"/>
        <v>42784.249305555553</v>
      </c>
      <c r="T720" s="10">
        <f t="shared" si="70"/>
        <v>42752.845451388886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10">
        <f t="shared" si="69"/>
        <v>42423.040231481486</v>
      </c>
      <c r="T721" s="10">
        <f t="shared" si="70"/>
        <v>42409.040231481486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10">
        <f t="shared" si="69"/>
        <v>40937.649201388893</v>
      </c>
      <c r="T722" s="10">
        <f t="shared" si="70"/>
        <v>40909.649201388893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10">
        <f t="shared" si="69"/>
        <v>41852.571840277778</v>
      </c>
      <c r="T723" s="10">
        <f t="shared" si="70"/>
        <v>41807.571840277778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10">
        <f t="shared" si="69"/>
        <v>41007.76363425926</v>
      </c>
      <c r="T724" s="10">
        <f t="shared" si="70"/>
        <v>40977.805300925924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10">
        <f t="shared" si="69"/>
        <v>42215.165972222225</v>
      </c>
      <c r="T725" s="10">
        <f t="shared" si="70"/>
        <v>42184.816539351858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10">
        <f t="shared" si="69"/>
        <v>40724.638460648144</v>
      </c>
      <c r="T726" s="10">
        <f t="shared" si="70"/>
        <v>40694.638460648144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10">
        <f t="shared" si="69"/>
        <v>42351.626296296294</v>
      </c>
      <c r="T727" s="10">
        <f t="shared" si="70"/>
        <v>42321.626296296294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10">
        <f t="shared" si="69"/>
        <v>41376.042673611111</v>
      </c>
      <c r="T728" s="10">
        <f t="shared" si="70"/>
        <v>41346.042673611111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10">
        <f t="shared" si="69"/>
        <v>41288.888888888891</v>
      </c>
      <c r="T729" s="10">
        <f t="shared" si="70"/>
        <v>41247.020243055551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10">
        <f t="shared" si="69"/>
        <v>40776.837465277778</v>
      </c>
      <c r="T730" s="10">
        <f t="shared" si="70"/>
        <v>40731.837465277778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10">
        <f t="shared" si="69"/>
        <v>41171.185891203706</v>
      </c>
      <c r="T731" s="10">
        <f t="shared" si="70"/>
        <v>41111.185891203706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10">
        <f t="shared" si="69"/>
        <v>40884.745266203703</v>
      </c>
      <c r="T732" s="10">
        <f t="shared" si="70"/>
        <v>40854.745266203703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10">
        <f t="shared" si="69"/>
        <v>40930.25</v>
      </c>
      <c r="T733" s="10">
        <f t="shared" si="70"/>
        <v>40879.795682870368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10">
        <f t="shared" si="69"/>
        <v>41546.424317129626</v>
      </c>
      <c r="T734" s="10">
        <f t="shared" si="70"/>
        <v>41486.424317129626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10">
        <f t="shared" si="69"/>
        <v>41628.420046296298</v>
      </c>
      <c r="T735" s="10">
        <f t="shared" si="70"/>
        <v>41598.420046296298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10">
        <f t="shared" si="69"/>
        <v>42133.208333333328</v>
      </c>
      <c r="T736" s="10">
        <f t="shared" si="70"/>
        <v>42102.164583333331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10">
        <f t="shared" si="69"/>
        <v>41977.027083333334</v>
      </c>
      <c r="T737" s="10">
        <f t="shared" si="70"/>
        <v>41946.029467592591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10">
        <f t="shared" si="69"/>
        <v>41599.207638888889</v>
      </c>
      <c r="T738" s="10">
        <f t="shared" si="70"/>
        <v>41579.734259259261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10">
        <f t="shared" si="69"/>
        <v>41684.833333333336</v>
      </c>
      <c r="T739" s="10">
        <f t="shared" si="70"/>
        <v>41667.275312500002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10">
        <f t="shared" si="69"/>
        <v>41974.207638888889</v>
      </c>
      <c r="T740" s="10">
        <f t="shared" si="70"/>
        <v>41943.604097222218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10">
        <f t="shared" si="69"/>
        <v>41862.502650462964</v>
      </c>
      <c r="T741" s="10">
        <f t="shared" si="70"/>
        <v>41829.502650462964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10">
        <f t="shared" si="69"/>
        <v>42176.146782407406</v>
      </c>
      <c r="T742" s="10">
        <f t="shared" si="70"/>
        <v>42162.146782407406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10">
        <f t="shared" si="69"/>
        <v>41436.648217592592</v>
      </c>
      <c r="T743" s="10">
        <f t="shared" si="70"/>
        <v>41401.648217592592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10">
        <f t="shared" si="69"/>
        <v>41719.876296296294</v>
      </c>
      <c r="T744" s="10">
        <f t="shared" si="70"/>
        <v>41689.917962962965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10">
        <f t="shared" si="69"/>
        <v>41015.875</v>
      </c>
      <c r="T745" s="10">
        <f t="shared" si="70"/>
        <v>40990.709317129629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10">
        <f t="shared" si="69"/>
        <v>41256.95721064815</v>
      </c>
      <c r="T746" s="10">
        <f t="shared" si="70"/>
        <v>41226.95721064815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10">
        <f t="shared" si="69"/>
        <v>41397.572280092594</v>
      </c>
      <c r="T747" s="10">
        <f t="shared" si="70"/>
        <v>41367.572280092594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10">
        <f t="shared" si="69"/>
        <v>41175.165972222225</v>
      </c>
      <c r="T748" s="10">
        <f t="shared" si="70"/>
        <v>41157.042928240742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10">
        <f t="shared" si="69"/>
        <v>42019.454166666663</v>
      </c>
      <c r="T749" s="10">
        <f t="shared" si="70"/>
        <v>41988.548831018517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10">
        <f t="shared" si="69"/>
        <v>41861.846828703703</v>
      </c>
      <c r="T750" s="10">
        <f t="shared" si="70"/>
        <v>41831.846828703703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10">
        <f t="shared" si="69"/>
        <v>42763.94131944445</v>
      </c>
      <c r="T751" s="10">
        <f t="shared" si="70"/>
        <v>42733.94131944445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10">
        <f t="shared" si="69"/>
        <v>41329.878148148149</v>
      </c>
      <c r="T752" s="10">
        <f t="shared" si="70"/>
        <v>41299.878148148149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10">
        <f t="shared" si="69"/>
        <v>40759.630497685182</v>
      </c>
      <c r="T753" s="10">
        <f t="shared" si="70"/>
        <v>40713.630497685182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10">
        <f t="shared" si="69"/>
        <v>42659.458333333328</v>
      </c>
      <c r="T754" s="10">
        <f t="shared" si="70"/>
        <v>42639.421493055561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10">
        <f t="shared" si="69"/>
        <v>42049.590173611112</v>
      </c>
      <c r="T755" s="10">
        <f t="shared" si="70"/>
        <v>42019.590173611112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10">
        <f t="shared" si="69"/>
        <v>41279.749085648145</v>
      </c>
      <c r="T756" s="10">
        <f t="shared" si="70"/>
        <v>41249.749085648145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10">
        <f t="shared" si="69"/>
        <v>41414.02847222222</v>
      </c>
      <c r="T757" s="10">
        <f t="shared" si="70"/>
        <v>41383.605057870373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10">
        <f t="shared" si="69"/>
        <v>40651.725219907406</v>
      </c>
      <c r="T758" s="10">
        <f t="shared" si="70"/>
        <v>40590.766886574071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10">
        <f t="shared" si="69"/>
        <v>41249.054560185185</v>
      </c>
      <c r="T759" s="10">
        <f t="shared" si="70"/>
        <v>41235.054560185185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10">
        <f t="shared" si="69"/>
        <v>40459.836435185185</v>
      </c>
      <c r="T760" s="10">
        <f t="shared" si="70"/>
        <v>40429.836435185185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10">
        <f t="shared" si="69"/>
        <v>41829.330312500002</v>
      </c>
      <c r="T761" s="10">
        <f t="shared" si="70"/>
        <v>41789.330312500002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71"/>
        <v>0</v>
      </c>
      <c r="Q762" t="str">
        <f t="shared" si="67"/>
        <v>publishing</v>
      </c>
      <c r="R762" t="str">
        <f t="shared" si="68"/>
        <v>fiction</v>
      </c>
      <c r="S762" s="10">
        <f t="shared" si="69"/>
        <v>42700.805706018517</v>
      </c>
      <c r="T762" s="10">
        <f t="shared" si="70"/>
        <v>42670.764039351852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10">
        <f t="shared" si="69"/>
        <v>41672.751458333332</v>
      </c>
      <c r="T763" s="10">
        <f t="shared" si="70"/>
        <v>41642.751458333332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71"/>
        <v>0</v>
      </c>
      <c r="Q764" t="str">
        <f t="shared" si="67"/>
        <v>publishing</v>
      </c>
      <c r="R764" t="str">
        <f t="shared" si="68"/>
        <v>fiction</v>
      </c>
      <c r="S764" s="10">
        <f t="shared" si="69"/>
        <v>42708.25</v>
      </c>
      <c r="T764" s="10">
        <f t="shared" si="70"/>
        <v>42690.858449074076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71"/>
        <v>5</v>
      </c>
      <c r="Q765" t="str">
        <f t="shared" si="67"/>
        <v>publishing</v>
      </c>
      <c r="R765" t="str">
        <f t="shared" si="68"/>
        <v>fiction</v>
      </c>
      <c r="S765" s="10">
        <f t="shared" si="69"/>
        <v>41501.446851851848</v>
      </c>
      <c r="T765" s="10">
        <f t="shared" si="70"/>
        <v>41471.446851851848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71"/>
        <v>0</v>
      </c>
      <c r="Q766" t="str">
        <f t="shared" si="67"/>
        <v>publishing</v>
      </c>
      <c r="R766" t="str">
        <f t="shared" si="68"/>
        <v>fiction</v>
      </c>
      <c r="S766" s="10">
        <f t="shared" si="69"/>
        <v>42257.173159722224</v>
      </c>
      <c r="T766" s="10">
        <f t="shared" si="70"/>
        <v>42227.173159722224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10">
        <f t="shared" si="69"/>
        <v>41931.542638888888</v>
      </c>
      <c r="T767" s="10">
        <f t="shared" si="70"/>
        <v>41901.542638888888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71"/>
        <v>0</v>
      </c>
      <c r="Q768" t="str">
        <f t="shared" si="67"/>
        <v>publishing</v>
      </c>
      <c r="R768" t="str">
        <f t="shared" si="68"/>
        <v>fiction</v>
      </c>
      <c r="S768" s="10">
        <f t="shared" si="69"/>
        <v>42051.783368055556</v>
      </c>
      <c r="T768" s="10">
        <f t="shared" si="70"/>
        <v>42021.783368055556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71"/>
        <v>59</v>
      </c>
      <c r="Q769" t="str">
        <f t="shared" si="67"/>
        <v>publishing</v>
      </c>
      <c r="R769" t="str">
        <f t="shared" si="68"/>
        <v>fiction</v>
      </c>
      <c r="S769" s="10">
        <f t="shared" si="69"/>
        <v>42145.143634259264</v>
      </c>
      <c r="T769" s="10">
        <f t="shared" si="70"/>
        <v>42115.143634259264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>
        <f t="shared" si="71"/>
        <v>0</v>
      </c>
      <c r="Q770" t="str">
        <f t="shared" ref="Q770:Q833" si="73">LEFT(N770,SEARCH("/",N770)-1)</f>
        <v>publishing</v>
      </c>
      <c r="R770" t="str">
        <f t="shared" ref="R770:R833" si="74">RIGHT(N770,LEN(N770)-SEARCH("/",N770))</f>
        <v>fiction</v>
      </c>
      <c r="S770" s="10">
        <f t="shared" ref="S770:S833" si="75">(((I770/60)/60)/24)+DATE(1970,1,1)</f>
        <v>41624.207060185188</v>
      </c>
      <c r="T770" s="10">
        <f t="shared" ref="T770:T833" si="76">(((J770/60)/60)/24)+DATE(1970,1,1)</f>
        <v>41594.207060185188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7">IFERROR(E771/L771,0)</f>
        <v>31.846153846153847</v>
      </c>
      <c r="Q771" t="str">
        <f t="shared" si="73"/>
        <v>publishing</v>
      </c>
      <c r="R771" t="str">
        <f t="shared" si="74"/>
        <v>fiction</v>
      </c>
      <c r="S771" s="10">
        <f t="shared" si="75"/>
        <v>41634.996458333335</v>
      </c>
      <c r="T771" s="10">
        <f t="shared" si="76"/>
        <v>41604.996458333335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7"/>
        <v>0</v>
      </c>
      <c r="Q772" t="str">
        <f t="shared" si="73"/>
        <v>publishing</v>
      </c>
      <c r="R772" t="str">
        <f t="shared" si="74"/>
        <v>fiction</v>
      </c>
      <c r="S772" s="10">
        <f t="shared" si="75"/>
        <v>41329.999641203707</v>
      </c>
      <c r="T772" s="10">
        <f t="shared" si="76"/>
        <v>41289.999641203707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7"/>
        <v>10</v>
      </c>
      <c r="Q773" t="str">
        <f t="shared" si="73"/>
        <v>publishing</v>
      </c>
      <c r="R773" t="str">
        <f t="shared" si="74"/>
        <v>fiction</v>
      </c>
      <c r="S773" s="10">
        <f t="shared" si="75"/>
        <v>42399.824097222227</v>
      </c>
      <c r="T773" s="10">
        <f t="shared" si="76"/>
        <v>42349.824097222227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7"/>
        <v>50</v>
      </c>
      <c r="Q774" t="str">
        <f t="shared" si="73"/>
        <v>publishing</v>
      </c>
      <c r="R774" t="str">
        <f t="shared" si="74"/>
        <v>fiction</v>
      </c>
      <c r="S774" s="10">
        <f t="shared" si="75"/>
        <v>40118.165972222225</v>
      </c>
      <c r="T774" s="10">
        <f t="shared" si="76"/>
        <v>40068.056932870371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7"/>
        <v>16</v>
      </c>
      <c r="Q775" t="str">
        <f t="shared" si="73"/>
        <v>publishing</v>
      </c>
      <c r="R775" t="str">
        <f t="shared" si="74"/>
        <v>fiction</v>
      </c>
      <c r="S775" s="10">
        <f t="shared" si="75"/>
        <v>42134.959027777775</v>
      </c>
      <c r="T775" s="10">
        <f t="shared" si="76"/>
        <v>42100.735937499994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7"/>
        <v>39</v>
      </c>
      <c r="Q776" t="str">
        <f t="shared" si="73"/>
        <v>publishing</v>
      </c>
      <c r="R776" t="str">
        <f t="shared" si="74"/>
        <v>fiction</v>
      </c>
      <c r="S776" s="10">
        <f t="shared" si="75"/>
        <v>41693.780300925922</v>
      </c>
      <c r="T776" s="10">
        <f t="shared" si="76"/>
        <v>41663.780300925922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7"/>
        <v>34</v>
      </c>
      <c r="Q777" t="str">
        <f t="shared" si="73"/>
        <v>publishing</v>
      </c>
      <c r="R777" t="str">
        <f t="shared" si="74"/>
        <v>fiction</v>
      </c>
      <c r="S777" s="10">
        <f t="shared" si="75"/>
        <v>40893.060127314813</v>
      </c>
      <c r="T777" s="10">
        <f t="shared" si="76"/>
        <v>40863.060127314813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10">
        <f t="shared" si="75"/>
        <v>42288.208333333328</v>
      </c>
      <c r="T778" s="10">
        <f t="shared" si="76"/>
        <v>42250.685706018514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7"/>
        <v>7</v>
      </c>
      <c r="Q779" t="str">
        <f t="shared" si="73"/>
        <v>publishing</v>
      </c>
      <c r="R779" t="str">
        <f t="shared" si="74"/>
        <v>fiction</v>
      </c>
      <c r="S779" s="10">
        <f t="shared" si="75"/>
        <v>41486.981215277774</v>
      </c>
      <c r="T779" s="10">
        <f t="shared" si="76"/>
        <v>41456.981215277774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7"/>
        <v>2</v>
      </c>
      <c r="Q780" t="str">
        <f t="shared" si="73"/>
        <v>publishing</v>
      </c>
      <c r="R780" t="str">
        <f t="shared" si="74"/>
        <v>fiction</v>
      </c>
      <c r="S780" s="10">
        <f t="shared" si="75"/>
        <v>41759.702314814815</v>
      </c>
      <c r="T780" s="10">
        <f t="shared" si="76"/>
        <v>41729.702314814815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10">
        <f t="shared" si="75"/>
        <v>40466.166666666664</v>
      </c>
      <c r="T781" s="10">
        <f t="shared" si="76"/>
        <v>40436.68408564815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10">
        <f t="shared" si="75"/>
        <v>40666.673900462964</v>
      </c>
      <c r="T782" s="10">
        <f t="shared" si="76"/>
        <v>40636.673900462964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10">
        <f t="shared" si="75"/>
        <v>41433.000856481485</v>
      </c>
      <c r="T783" s="10">
        <f t="shared" si="76"/>
        <v>41403.000856481485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7"/>
        <v>50</v>
      </c>
      <c r="Q784" t="str">
        <f t="shared" si="73"/>
        <v>music</v>
      </c>
      <c r="R784" t="str">
        <f t="shared" si="74"/>
        <v>rock</v>
      </c>
      <c r="S784" s="10">
        <f t="shared" si="75"/>
        <v>41146.758125</v>
      </c>
      <c r="T784" s="10">
        <f t="shared" si="76"/>
        <v>41116.758125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10">
        <f t="shared" si="75"/>
        <v>41026.916666666664</v>
      </c>
      <c r="T785" s="10">
        <f t="shared" si="76"/>
        <v>40987.773715277777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7"/>
        <v>102.5</v>
      </c>
      <c r="Q786" t="str">
        <f t="shared" si="73"/>
        <v>music</v>
      </c>
      <c r="R786" t="str">
        <f t="shared" si="74"/>
        <v>rock</v>
      </c>
      <c r="S786" s="10">
        <f t="shared" si="75"/>
        <v>41715.107858796298</v>
      </c>
      <c r="T786" s="10">
        <f t="shared" si="76"/>
        <v>41675.149525462963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10">
        <f t="shared" si="75"/>
        <v>41333.593923611108</v>
      </c>
      <c r="T787" s="10">
        <f t="shared" si="76"/>
        <v>41303.593923611108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10">
        <f t="shared" si="75"/>
        <v>41040.657638888886</v>
      </c>
      <c r="T788" s="10">
        <f t="shared" si="76"/>
        <v>40983.055949074071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10">
        <f t="shared" si="75"/>
        <v>41579.627615740741</v>
      </c>
      <c r="T789" s="10">
        <f t="shared" si="76"/>
        <v>41549.627615740741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10">
        <f t="shared" si="75"/>
        <v>41097.165972222225</v>
      </c>
      <c r="T790" s="10">
        <f t="shared" si="76"/>
        <v>41059.006805555553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10">
        <f t="shared" si="75"/>
        <v>41295.332638888889</v>
      </c>
      <c r="T791" s="10">
        <f t="shared" si="76"/>
        <v>41277.186111111114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10">
        <f t="shared" si="75"/>
        <v>41306.047905092593</v>
      </c>
      <c r="T792" s="10">
        <f t="shared" si="76"/>
        <v>41276.047905092593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7"/>
        <v>60.859375</v>
      </c>
      <c r="Q793" t="str">
        <f t="shared" si="73"/>
        <v>music</v>
      </c>
      <c r="R793" t="str">
        <f t="shared" si="74"/>
        <v>rock</v>
      </c>
      <c r="S793" s="10">
        <f t="shared" si="75"/>
        <v>41591.249305555553</v>
      </c>
      <c r="T793" s="10">
        <f t="shared" si="76"/>
        <v>41557.780624999999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10">
        <f t="shared" si="75"/>
        <v>41585.915312500001</v>
      </c>
      <c r="T794" s="10">
        <f t="shared" si="76"/>
        <v>41555.873645833337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10">
        <f t="shared" si="75"/>
        <v>41458.207638888889</v>
      </c>
      <c r="T795" s="10">
        <f t="shared" si="76"/>
        <v>41442.741249999999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10">
        <f t="shared" si="75"/>
        <v>40791.712500000001</v>
      </c>
      <c r="T796" s="10">
        <f t="shared" si="76"/>
        <v>40736.115011574075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10">
        <f t="shared" si="75"/>
        <v>41006.207638888889</v>
      </c>
      <c r="T797" s="10">
        <f t="shared" si="76"/>
        <v>40963.613032407404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10">
        <f t="shared" si="75"/>
        <v>41532.881944444445</v>
      </c>
      <c r="T798" s="10">
        <f t="shared" si="76"/>
        <v>41502.882928240739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10">
        <f t="shared" si="75"/>
        <v>41028.166666666664</v>
      </c>
      <c r="T799" s="10">
        <f t="shared" si="76"/>
        <v>40996.994074074071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10">
        <f t="shared" si="75"/>
        <v>41912.590127314819</v>
      </c>
      <c r="T800" s="10">
        <f t="shared" si="76"/>
        <v>41882.590127314819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10">
        <f t="shared" si="75"/>
        <v>41026.667199074072</v>
      </c>
      <c r="T801" s="10">
        <f t="shared" si="76"/>
        <v>40996.667199074072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7"/>
        <v>40.75</v>
      </c>
      <c r="Q802" t="str">
        <f t="shared" si="73"/>
        <v>music</v>
      </c>
      <c r="R802" t="str">
        <f t="shared" si="74"/>
        <v>rock</v>
      </c>
      <c r="S802" s="10">
        <f t="shared" si="75"/>
        <v>41893.433495370373</v>
      </c>
      <c r="T802" s="10">
        <f t="shared" si="76"/>
        <v>41863.433495370373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10">
        <f t="shared" si="75"/>
        <v>40725.795370370368</v>
      </c>
      <c r="T803" s="10">
        <f t="shared" si="76"/>
        <v>40695.795370370368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10">
        <f t="shared" si="75"/>
        <v>41169.170138888891</v>
      </c>
      <c r="T804" s="10">
        <f t="shared" si="76"/>
        <v>41123.022268518522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10">
        <f t="shared" si="75"/>
        <v>40692.041666666664</v>
      </c>
      <c r="T805" s="10">
        <f t="shared" si="76"/>
        <v>40665.949976851851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10">
        <f t="shared" si="75"/>
        <v>40747.165972222225</v>
      </c>
      <c r="T806" s="10">
        <f t="shared" si="76"/>
        <v>40730.105625000004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10">
        <f t="shared" si="75"/>
        <v>40740.958333333336</v>
      </c>
      <c r="T807" s="10">
        <f t="shared" si="76"/>
        <v>40690.823055555556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10">
        <f t="shared" si="75"/>
        <v>40793.691423611112</v>
      </c>
      <c r="T808" s="10">
        <f t="shared" si="76"/>
        <v>40763.691423611112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10">
        <f t="shared" si="75"/>
        <v>42795.083333333328</v>
      </c>
      <c r="T809" s="10">
        <f t="shared" si="76"/>
        <v>42759.628599537042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10">
        <f t="shared" si="75"/>
        <v>41995.207638888889</v>
      </c>
      <c r="T810" s="10">
        <f t="shared" si="76"/>
        <v>41962.100532407407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10">
        <f t="shared" si="75"/>
        <v>41658.833680555559</v>
      </c>
      <c r="T811" s="10">
        <f t="shared" si="76"/>
        <v>41628.833680555559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10">
        <f t="shared" si="75"/>
        <v>41153.056273148148</v>
      </c>
      <c r="T812" s="10">
        <f t="shared" si="76"/>
        <v>41123.056273148148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10">
        <f t="shared" si="75"/>
        <v>41465.702777777777</v>
      </c>
      <c r="T813" s="10">
        <f t="shared" si="76"/>
        <v>41443.643541666665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10">
        <f t="shared" si="75"/>
        <v>41334.581944444442</v>
      </c>
      <c r="T814" s="10">
        <f t="shared" si="76"/>
        <v>41282.017962962964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10">
        <f t="shared" si="75"/>
        <v>41110.960243055553</v>
      </c>
      <c r="T815" s="10">
        <f t="shared" si="76"/>
        <v>41080.960243055553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10">
        <f t="shared" si="75"/>
        <v>40694.75277777778</v>
      </c>
      <c r="T816" s="10">
        <f t="shared" si="76"/>
        <v>40679.743067129632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10">
        <f t="shared" si="75"/>
        <v>41944.917858796296</v>
      </c>
      <c r="T817" s="10">
        <f t="shared" si="76"/>
        <v>41914.917858796296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7"/>
        <v>39.31</v>
      </c>
      <c r="Q818" t="str">
        <f t="shared" si="73"/>
        <v>music</v>
      </c>
      <c r="R818" t="str">
        <f t="shared" si="74"/>
        <v>rock</v>
      </c>
      <c r="S818" s="10">
        <f t="shared" si="75"/>
        <v>41373.270833333336</v>
      </c>
      <c r="T818" s="10">
        <f t="shared" si="76"/>
        <v>41341.870868055557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10">
        <f t="shared" si="75"/>
        <v>40979.207638888889</v>
      </c>
      <c r="T819" s="10">
        <f t="shared" si="76"/>
        <v>40925.599664351852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10">
        <f t="shared" si="75"/>
        <v>41128.709027777775</v>
      </c>
      <c r="T820" s="10">
        <f t="shared" si="76"/>
        <v>41120.882881944446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10">
        <f t="shared" si="75"/>
        <v>41629.197222222225</v>
      </c>
      <c r="T821" s="10">
        <f t="shared" si="76"/>
        <v>41619.998310185183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10">
        <f t="shared" si="75"/>
        <v>41799.208333333336</v>
      </c>
      <c r="T822" s="10">
        <f t="shared" si="76"/>
        <v>41768.841921296298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10">
        <f t="shared" si="75"/>
        <v>42128.167361111111</v>
      </c>
      <c r="T823" s="10">
        <f t="shared" si="76"/>
        <v>42093.922048611115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10">
        <f t="shared" si="75"/>
        <v>41187.947337962964</v>
      </c>
      <c r="T824" s="10">
        <f t="shared" si="76"/>
        <v>41157.947337962964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10">
        <f t="shared" si="75"/>
        <v>42085.931157407409</v>
      </c>
      <c r="T825" s="10">
        <f t="shared" si="76"/>
        <v>42055.972824074073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10">
        <f t="shared" si="75"/>
        <v>40286.290972222225</v>
      </c>
      <c r="T826" s="10">
        <f t="shared" si="76"/>
        <v>40250.242106481484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10">
        <f t="shared" si="75"/>
        <v>41211.306527777779</v>
      </c>
      <c r="T827" s="10">
        <f t="shared" si="76"/>
        <v>41186.306527777779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10">
        <f t="shared" si="75"/>
        <v>40993.996874999997</v>
      </c>
      <c r="T828" s="10">
        <f t="shared" si="76"/>
        <v>40973.038541666669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10">
        <f t="shared" si="75"/>
        <v>40953.825694444444</v>
      </c>
      <c r="T829" s="10">
        <f t="shared" si="76"/>
        <v>40927.473460648151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10">
        <f t="shared" si="75"/>
        <v>41085.683333333334</v>
      </c>
      <c r="T830" s="10">
        <f t="shared" si="76"/>
        <v>41073.050717592596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7"/>
        <v>32.5</v>
      </c>
      <c r="Q831" t="str">
        <f t="shared" si="73"/>
        <v>music</v>
      </c>
      <c r="R831" t="str">
        <f t="shared" si="74"/>
        <v>rock</v>
      </c>
      <c r="S831" s="10">
        <f t="shared" si="75"/>
        <v>42564.801388888889</v>
      </c>
      <c r="T831" s="10">
        <f t="shared" si="76"/>
        <v>42504.801388888889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7"/>
        <v>60.65625</v>
      </c>
      <c r="Q832" t="str">
        <f t="shared" si="73"/>
        <v>music</v>
      </c>
      <c r="R832" t="str">
        <f t="shared" si="74"/>
        <v>rock</v>
      </c>
      <c r="S832" s="10">
        <f t="shared" si="75"/>
        <v>41355.484085648146</v>
      </c>
      <c r="T832" s="10">
        <f t="shared" si="76"/>
        <v>41325.525752314818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7"/>
        <v>175</v>
      </c>
      <c r="Q833" t="str">
        <f t="shared" si="73"/>
        <v>music</v>
      </c>
      <c r="R833" t="str">
        <f t="shared" si="74"/>
        <v>rock</v>
      </c>
      <c r="S833" s="10">
        <f t="shared" si="75"/>
        <v>41026.646921296298</v>
      </c>
      <c r="T833" s="10">
        <f t="shared" si="76"/>
        <v>40996.646921296298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si="77"/>
        <v>97.993896103896105</v>
      </c>
      <c r="Q834" t="str">
        <f t="shared" ref="Q834:Q897" si="79">LEFT(N834,SEARCH("/",N834)-1)</f>
        <v>music</v>
      </c>
      <c r="R834" t="str">
        <f t="shared" ref="R834:R897" si="80">RIGHT(N834,LEN(N834)-SEARCH("/",N834))</f>
        <v>rock</v>
      </c>
      <c r="S834" s="10">
        <f t="shared" ref="S834:S897" si="81">(((I834/60)/60)/24)+DATE(1970,1,1)</f>
        <v>40929.342361111114</v>
      </c>
      <c r="T834" s="10">
        <f t="shared" ref="T834:T897" si="82">(((J834/60)/60)/24)+DATE(1970,1,1)</f>
        <v>40869.675173611111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83">IFERROR(E835/L835,0)</f>
        <v>148.78048780487805</v>
      </c>
      <c r="Q835" t="str">
        <f t="shared" si="79"/>
        <v>music</v>
      </c>
      <c r="R835" t="str">
        <f t="shared" si="80"/>
        <v>rock</v>
      </c>
      <c r="S835" s="10">
        <f t="shared" si="81"/>
        <v>41748.878182870372</v>
      </c>
      <c r="T835" s="10">
        <f t="shared" si="82"/>
        <v>41718.878182870372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83"/>
        <v>96.08</v>
      </c>
      <c r="Q836" t="str">
        <f t="shared" si="79"/>
        <v>music</v>
      </c>
      <c r="R836" t="str">
        <f t="shared" si="80"/>
        <v>rock</v>
      </c>
      <c r="S836" s="10">
        <f t="shared" si="81"/>
        <v>41456.165972222225</v>
      </c>
      <c r="T836" s="10">
        <f t="shared" si="82"/>
        <v>41422.822824074072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83"/>
        <v>58.625</v>
      </c>
      <c r="Q837" t="str">
        <f t="shared" si="79"/>
        <v>music</v>
      </c>
      <c r="R837" t="str">
        <f t="shared" si="80"/>
        <v>rock</v>
      </c>
      <c r="S837" s="10">
        <f t="shared" si="81"/>
        <v>41048.125</v>
      </c>
      <c r="T837" s="10">
        <f t="shared" si="82"/>
        <v>41005.45784722222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10">
        <f t="shared" si="81"/>
        <v>41554.056921296295</v>
      </c>
      <c r="T838" s="10">
        <f t="shared" si="82"/>
        <v>41524.056921296295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10">
        <f t="shared" si="81"/>
        <v>41760.998402777775</v>
      </c>
      <c r="T839" s="10">
        <f t="shared" si="82"/>
        <v>41730.998402777775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10">
        <f t="shared" si="81"/>
        <v>40925.897974537038</v>
      </c>
      <c r="T840" s="10">
        <f t="shared" si="82"/>
        <v>40895.897974537038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10">
        <f t="shared" si="81"/>
        <v>41174.763379629629</v>
      </c>
      <c r="T841" s="10">
        <f t="shared" si="82"/>
        <v>41144.763379629629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10">
        <f t="shared" si="81"/>
        <v>42637.226701388892</v>
      </c>
      <c r="T842" s="10">
        <f t="shared" si="82"/>
        <v>42607.226701388892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10">
        <f t="shared" si="81"/>
        <v>41953.88035879629</v>
      </c>
      <c r="T843" s="10">
        <f t="shared" si="82"/>
        <v>41923.838692129626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10">
        <f t="shared" si="81"/>
        <v>41561.165972222225</v>
      </c>
      <c r="T844" s="10">
        <f t="shared" si="82"/>
        <v>41526.592395833337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10">
        <f t="shared" si="81"/>
        <v>42712.333333333328</v>
      </c>
      <c r="T845" s="10">
        <f t="shared" si="82"/>
        <v>42695.257870370369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10">
        <f t="shared" si="81"/>
        <v>41944.207638888889</v>
      </c>
      <c r="T846" s="10">
        <f t="shared" si="82"/>
        <v>41905.684629629628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10">
        <f t="shared" si="81"/>
        <v>42618.165972222225</v>
      </c>
      <c r="T847" s="10">
        <f t="shared" si="82"/>
        <v>42578.205972222218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10">
        <f t="shared" si="81"/>
        <v>41708.583333333336</v>
      </c>
      <c r="T848" s="10">
        <f t="shared" si="82"/>
        <v>41694.391840277778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83"/>
        <v>10</v>
      </c>
      <c r="Q849" t="str">
        <f t="shared" si="79"/>
        <v>music</v>
      </c>
      <c r="R849" t="str">
        <f t="shared" si="80"/>
        <v>metal</v>
      </c>
      <c r="S849" s="10">
        <f t="shared" si="81"/>
        <v>42195.79833333334</v>
      </c>
      <c r="T849" s="10">
        <f t="shared" si="82"/>
        <v>42165.79833333334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83"/>
        <v>18.75</v>
      </c>
      <c r="Q850" t="str">
        <f t="shared" si="79"/>
        <v>music</v>
      </c>
      <c r="R850" t="str">
        <f t="shared" si="80"/>
        <v>metal</v>
      </c>
      <c r="S850" s="10">
        <f t="shared" si="81"/>
        <v>42108.792048611111</v>
      </c>
      <c r="T850" s="10">
        <f t="shared" si="82"/>
        <v>42078.792048611111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10">
        <f t="shared" si="81"/>
        <v>42079.107222222221</v>
      </c>
      <c r="T851" s="10">
        <f t="shared" si="82"/>
        <v>42051.148888888885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10">
        <f t="shared" si="81"/>
        <v>42485.207638888889</v>
      </c>
      <c r="T852" s="10">
        <f t="shared" si="82"/>
        <v>42452.827743055561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10">
        <f t="shared" si="81"/>
        <v>42582.822916666672</v>
      </c>
      <c r="T853" s="10">
        <f t="shared" si="82"/>
        <v>42522.880243055552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10">
        <f t="shared" si="81"/>
        <v>42667.875</v>
      </c>
      <c r="T854" s="10">
        <f t="shared" si="82"/>
        <v>42656.805497685185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83"/>
        <v>30</v>
      </c>
      <c r="Q855" t="str">
        <f t="shared" si="79"/>
        <v>music</v>
      </c>
      <c r="R855" t="str">
        <f t="shared" si="80"/>
        <v>metal</v>
      </c>
      <c r="S855" s="10">
        <f t="shared" si="81"/>
        <v>42051.832280092596</v>
      </c>
      <c r="T855" s="10">
        <f t="shared" si="82"/>
        <v>42021.832280092596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10">
        <f t="shared" si="81"/>
        <v>42732.212337962963</v>
      </c>
      <c r="T856" s="10">
        <f t="shared" si="82"/>
        <v>42702.212337962963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10">
        <f t="shared" si="81"/>
        <v>42575.125196759262</v>
      </c>
      <c r="T857" s="10">
        <f t="shared" si="82"/>
        <v>42545.125196759262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10">
        <f t="shared" si="81"/>
        <v>42668.791666666672</v>
      </c>
      <c r="T858" s="10">
        <f t="shared" si="82"/>
        <v>42609.311990740738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83"/>
        <v>50</v>
      </c>
      <c r="Q859" t="str">
        <f t="shared" si="79"/>
        <v>music</v>
      </c>
      <c r="R859" t="str">
        <f t="shared" si="80"/>
        <v>metal</v>
      </c>
      <c r="S859" s="10">
        <f t="shared" si="81"/>
        <v>42333.623043981483</v>
      </c>
      <c r="T859" s="10">
        <f t="shared" si="82"/>
        <v>42291.581377314811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10">
        <f t="shared" si="81"/>
        <v>42109.957638888889</v>
      </c>
      <c r="T860" s="10">
        <f t="shared" si="82"/>
        <v>42079.745578703703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10">
        <f t="shared" si="81"/>
        <v>42159</v>
      </c>
      <c r="T861" s="10">
        <f t="shared" si="82"/>
        <v>42128.820231481484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10">
        <f t="shared" si="81"/>
        <v>41600.524456018517</v>
      </c>
      <c r="T862" s="10">
        <f t="shared" si="82"/>
        <v>41570.482789351852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83"/>
        <v>50.5</v>
      </c>
      <c r="Q863" t="str">
        <f t="shared" si="79"/>
        <v>music</v>
      </c>
      <c r="R863" t="str">
        <f t="shared" si="80"/>
        <v>jazz</v>
      </c>
      <c r="S863" s="10">
        <f t="shared" si="81"/>
        <v>42629.965324074074</v>
      </c>
      <c r="T863" s="10">
        <f t="shared" si="82"/>
        <v>42599.965324074074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83"/>
        <v>42.5</v>
      </c>
      <c r="Q864" t="str">
        <f t="shared" si="79"/>
        <v>music</v>
      </c>
      <c r="R864" t="str">
        <f t="shared" si="80"/>
        <v>jazz</v>
      </c>
      <c r="S864" s="10">
        <f t="shared" si="81"/>
        <v>41589.596620370372</v>
      </c>
      <c r="T864" s="10">
        <f t="shared" si="82"/>
        <v>41559.5549537037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83"/>
        <v>18</v>
      </c>
      <c r="Q865" t="str">
        <f t="shared" si="79"/>
        <v>music</v>
      </c>
      <c r="R865" t="str">
        <f t="shared" si="80"/>
        <v>jazz</v>
      </c>
      <c r="S865" s="10">
        <f t="shared" si="81"/>
        <v>40951.117662037039</v>
      </c>
      <c r="T865" s="10">
        <f t="shared" si="82"/>
        <v>40921.117662037039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10">
        <f t="shared" si="81"/>
        <v>41563.415972222225</v>
      </c>
      <c r="T866" s="10">
        <f t="shared" si="82"/>
        <v>41541.106921296298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83"/>
        <v>22.5</v>
      </c>
      <c r="Q867" t="str">
        <f t="shared" si="79"/>
        <v>music</v>
      </c>
      <c r="R867" t="str">
        <f t="shared" si="80"/>
        <v>jazz</v>
      </c>
      <c r="S867" s="10">
        <f t="shared" si="81"/>
        <v>41290.77311342593</v>
      </c>
      <c r="T867" s="10">
        <f t="shared" si="82"/>
        <v>41230.77311342593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10">
        <f t="shared" si="81"/>
        <v>42063.631944444445</v>
      </c>
      <c r="T868" s="10">
        <f t="shared" si="82"/>
        <v>42025.637939814813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10">
        <f t="shared" si="81"/>
        <v>40148.207638888889</v>
      </c>
      <c r="T869" s="10">
        <f t="shared" si="82"/>
        <v>40088.105393518519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83"/>
        <v>50</v>
      </c>
      <c r="Q870" t="str">
        <f t="shared" si="79"/>
        <v>music</v>
      </c>
      <c r="R870" t="str">
        <f t="shared" si="80"/>
        <v>jazz</v>
      </c>
      <c r="S870" s="10">
        <f t="shared" si="81"/>
        <v>41646.027754629627</v>
      </c>
      <c r="T870" s="10">
        <f t="shared" si="82"/>
        <v>41616.027754629627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10">
        <f t="shared" si="81"/>
        <v>41372.803900462961</v>
      </c>
      <c r="T871" s="10">
        <f t="shared" si="82"/>
        <v>41342.845567129632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83"/>
        <v>12.4</v>
      </c>
      <c r="Q872" t="str">
        <f t="shared" si="79"/>
        <v>music</v>
      </c>
      <c r="R872" t="str">
        <f t="shared" si="80"/>
        <v>jazz</v>
      </c>
      <c r="S872" s="10">
        <f t="shared" si="81"/>
        <v>41518.022256944445</v>
      </c>
      <c r="T872" s="10">
        <f t="shared" si="82"/>
        <v>41488.022256944445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10">
        <f t="shared" si="81"/>
        <v>41607.602951388886</v>
      </c>
      <c r="T873" s="10">
        <f t="shared" si="82"/>
        <v>41577.561284722222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83"/>
        <v>32.5</v>
      </c>
      <c r="Q874" t="str">
        <f t="shared" si="79"/>
        <v>music</v>
      </c>
      <c r="R874" t="str">
        <f t="shared" si="80"/>
        <v>jazz</v>
      </c>
      <c r="S874" s="10">
        <f t="shared" si="81"/>
        <v>40612.825543981482</v>
      </c>
      <c r="T874" s="10">
        <f t="shared" si="82"/>
        <v>40567.825543981482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83"/>
        <v>9</v>
      </c>
      <c r="Q875" t="str">
        <f t="shared" si="79"/>
        <v>music</v>
      </c>
      <c r="R875" t="str">
        <f t="shared" si="80"/>
        <v>jazz</v>
      </c>
      <c r="S875" s="10">
        <f t="shared" si="81"/>
        <v>41224.208796296298</v>
      </c>
      <c r="T875" s="10">
        <f t="shared" si="82"/>
        <v>41184.167129629634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10">
        <f t="shared" si="81"/>
        <v>41398.583726851852</v>
      </c>
      <c r="T876" s="10">
        <f t="shared" si="82"/>
        <v>41368.583726851852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83"/>
        <v>0</v>
      </c>
      <c r="Q877" t="str">
        <f t="shared" si="79"/>
        <v>music</v>
      </c>
      <c r="R877" t="str">
        <f t="shared" si="80"/>
        <v>jazz</v>
      </c>
      <c r="S877" s="10">
        <f t="shared" si="81"/>
        <v>42268.723738425921</v>
      </c>
      <c r="T877" s="10">
        <f t="shared" si="82"/>
        <v>42248.723738425921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10">
        <f t="shared" si="81"/>
        <v>41309.496840277774</v>
      </c>
      <c r="T878" s="10">
        <f t="shared" si="82"/>
        <v>41276.496840277774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10">
        <f t="shared" si="81"/>
        <v>41627.788888888892</v>
      </c>
      <c r="T879" s="10">
        <f t="shared" si="82"/>
        <v>41597.788888888892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83"/>
        <v>32.5</v>
      </c>
      <c r="Q880" t="str">
        <f t="shared" si="79"/>
        <v>music</v>
      </c>
      <c r="R880" t="str">
        <f t="shared" si="80"/>
        <v>jazz</v>
      </c>
      <c r="S880" s="10">
        <f t="shared" si="81"/>
        <v>40535.232916666668</v>
      </c>
      <c r="T880" s="10">
        <f t="shared" si="82"/>
        <v>40505.232916666668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10">
        <f t="shared" si="81"/>
        <v>41058.829918981479</v>
      </c>
      <c r="T881" s="10">
        <f t="shared" si="82"/>
        <v>41037.829918981479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83"/>
        <v>14.125</v>
      </c>
      <c r="Q882" t="str">
        <f t="shared" si="79"/>
        <v>music</v>
      </c>
      <c r="R882" t="str">
        <f t="shared" si="80"/>
        <v>indie rock</v>
      </c>
      <c r="S882" s="10">
        <f t="shared" si="81"/>
        <v>41212.32104166667</v>
      </c>
      <c r="T882" s="10">
        <f t="shared" si="82"/>
        <v>41179.32104166667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83"/>
        <v>30</v>
      </c>
      <c r="Q883" t="str">
        <f t="shared" si="79"/>
        <v>music</v>
      </c>
      <c r="R883" t="str">
        <f t="shared" si="80"/>
        <v>indie rock</v>
      </c>
      <c r="S883" s="10">
        <f t="shared" si="81"/>
        <v>40922.25099537037</v>
      </c>
      <c r="T883" s="10">
        <f t="shared" si="82"/>
        <v>40877.25099537037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10">
        <f t="shared" si="81"/>
        <v>40792.860532407409</v>
      </c>
      <c r="T884" s="10">
        <f t="shared" si="82"/>
        <v>40759.860532407409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83"/>
        <v>83.375</v>
      </c>
      <c r="Q885" t="str">
        <f t="shared" si="79"/>
        <v>music</v>
      </c>
      <c r="R885" t="str">
        <f t="shared" si="80"/>
        <v>indie rock</v>
      </c>
      <c r="S885" s="10">
        <f t="shared" si="81"/>
        <v>42431.935590277775</v>
      </c>
      <c r="T885" s="10">
        <f t="shared" si="82"/>
        <v>42371.935590277775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83"/>
        <v>10</v>
      </c>
      <c r="Q886" t="str">
        <f t="shared" si="79"/>
        <v>music</v>
      </c>
      <c r="R886" t="str">
        <f t="shared" si="80"/>
        <v>indie rock</v>
      </c>
      <c r="S886" s="10">
        <f t="shared" si="81"/>
        <v>41041.104861111111</v>
      </c>
      <c r="T886" s="10">
        <f t="shared" si="82"/>
        <v>40981.802615740737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10">
        <f t="shared" si="81"/>
        <v>42734.941099537042</v>
      </c>
      <c r="T887" s="10">
        <f t="shared" si="82"/>
        <v>42713.941099537042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10">
        <f t="shared" si="81"/>
        <v>42628.870520833334</v>
      </c>
      <c r="T888" s="10">
        <f t="shared" si="82"/>
        <v>42603.870520833334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83"/>
        <v>0</v>
      </c>
      <c r="Q889" t="str">
        <f t="shared" si="79"/>
        <v>music</v>
      </c>
      <c r="R889" t="str">
        <f t="shared" si="80"/>
        <v>indie rock</v>
      </c>
      <c r="S889" s="10">
        <f t="shared" si="81"/>
        <v>41056.958969907406</v>
      </c>
      <c r="T889" s="10">
        <f t="shared" si="82"/>
        <v>41026.958969907406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83"/>
        <v>18</v>
      </c>
      <c r="Q890" t="str">
        <f t="shared" si="79"/>
        <v>music</v>
      </c>
      <c r="R890" t="str">
        <f t="shared" si="80"/>
        <v>indie rock</v>
      </c>
      <c r="S890" s="10">
        <f t="shared" si="81"/>
        <v>40787.25</v>
      </c>
      <c r="T890" s="10">
        <f t="shared" si="82"/>
        <v>40751.753298611111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10">
        <f t="shared" si="81"/>
        <v>41917.784062500003</v>
      </c>
      <c r="T891" s="10">
        <f t="shared" si="82"/>
        <v>41887.784062500003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83"/>
        <v>31.25</v>
      </c>
      <c r="Q892" t="str">
        <f t="shared" si="79"/>
        <v>music</v>
      </c>
      <c r="R892" t="str">
        <f t="shared" si="80"/>
        <v>indie rock</v>
      </c>
      <c r="S892" s="10">
        <f t="shared" si="81"/>
        <v>41599.740497685183</v>
      </c>
      <c r="T892" s="10">
        <f t="shared" si="82"/>
        <v>41569.698831018519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10">
        <f t="shared" si="81"/>
        <v>41872.031597222223</v>
      </c>
      <c r="T893" s="10">
        <f t="shared" si="82"/>
        <v>41842.031597222223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10">
        <f t="shared" si="81"/>
        <v>40391.166666666664</v>
      </c>
      <c r="T894" s="10">
        <f t="shared" si="82"/>
        <v>40304.20003472222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83"/>
        <v>40</v>
      </c>
      <c r="Q895" t="str">
        <f t="shared" si="79"/>
        <v>music</v>
      </c>
      <c r="R895" t="str">
        <f t="shared" si="80"/>
        <v>indie rock</v>
      </c>
      <c r="S895" s="10">
        <f t="shared" si="81"/>
        <v>42095.856053240743</v>
      </c>
      <c r="T895" s="10">
        <f t="shared" si="82"/>
        <v>42065.897719907407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10">
        <f t="shared" si="81"/>
        <v>42526.981597222228</v>
      </c>
      <c r="T896" s="10">
        <f t="shared" si="82"/>
        <v>42496.981597222228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10">
        <f t="shared" si="81"/>
        <v>40476.127650462964</v>
      </c>
      <c r="T897" s="10">
        <f t="shared" si="82"/>
        <v>40431.127650462964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si="83"/>
        <v>44.444444444444443</v>
      </c>
      <c r="Q898" t="str">
        <f t="shared" ref="Q898:Q961" si="85">LEFT(N898,SEARCH("/",N898)-1)</f>
        <v>music</v>
      </c>
      <c r="R898" t="str">
        <f t="shared" ref="R898:R961" si="86">RIGHT(N898,LEN(N898)-SEARCH("/",N898))</f>
        <v>indie rock</v>
      </c>
      <c r="S898" s="10">
        <f t="shared" ref="S898:S961" si="87">(((I898/60)/60)/24)+DATE(1970,1,1)</f>
        <v>42244.166666666672</v>
      </c>
      <c r="T898" s="10">
        <f t="shared" ref="T898:T961" si="88">(((J898/60)/60)/24)+DATE(1970,1,1)</f>
        <v>42218.872986111113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>
        <f t="shared" ref="P899:P962" si="89">IFERROR(E899/L899,0)</f>
        <v>0</v>
      </c>
      <c r="Q899" t="str">
        <f t="shared" si="85"/>
        <v>music</v>
      </c>
      <c r="R899" t="str">
        <f t="shared" si="86"/>
        <v>indie rock</v>
      </c>
      <c r="S899" s="10">
        <f t="shared" si="87"/>
        <v>41241.730416666665</v>
      </c>
      <c r="T899" s="10">
        <f t="shared" si="88"/>
        <v>41211.688750000001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9"/>
        <v>35</v>
      </c>
      <c r="Q900" t="str">
        <f t="shared" si="85"/>
        <v>music</v>
      </c>
      <c r="R900" t="str">
        <f t="shared" si="86"/>
        <v>indie rock</v>
      </c>
      <c r="S900" s="10">
        <f t="shared" si="87"/>
        <v>40923.758217592593</v>
      </c>
      <c r="T900" s="10">
        <f t="shared" si="88"/>
        <v>40878.758217592593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9"/>
        <v>35</v>
      </c>
      <c r="Q901" t="str">
        <f t="shared" si="85"/>
        <v>music</v>
      </c>
      <c r="R901" t="str">
        <f t="shared" si="86"/>
        <v>indie rock</v>
      </c>
      <c r="S901" s="10">
        <f t="shared" si="87"/>
        <v>40691.099097222221</v>
      </c>
      <c r="T901" s="10">
        <f t="shared" si="88"/>
        <v>40646.099097222221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9"/>
        <v>10.5</v>
      </c>
      <c r="Q902" t="str">
        <f t="shared" si="85"/>
        <v>music</v>
      </c>
      <c r="R902" t="str">
        <f t="shared" si="86"/>
        <v>jazz</v>
      </c>
      <c r="S902" s="10">
        <f t="shared" si="87"/>
        <v>42459.807893518519</v>
      </c>
      <c r="T902" s="10">
        <f t="shared" si="88"/>
        <v>42429.84956018519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9"/>
        <v>0</v>
      </c>
      <c r="Q903" t="str">
        <f t="shared" si="85"/>
        <v>music</v>
      </c>
      <c r="R903" t="str">
        <f t="shared" si="86"/>
        <v>jazz</v>
      </c>
      <c r="S903" s="10">
        <f t="shared" si="87"/>
        <v>40337.799305555556</v>
      </c>
      <c r="T903" s="10">
        <f t="shared" si="88"/>
        <v>40291.81150462963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9"/>
        <v>30</v>
      </c>
      <c r="Q904" t="str">
        <f t="shared" si="85"/>
        <v>music</v>
      </c>
      <c r="R904" t="str">
        <f t="shared" si="86"/>
        <v>jazz</v>
      </c>
      <c r="S904" s="10">
        <f t="shared" si="87"/>
        <v>41881.645833333336</v>
      </c>
      <c r="T904" s="10">
        <f t="shared" si="88"/>
        <v>41829.965532407405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9"/>
        <v>40</v>
      </c>
      <c r="Q905" t="str">
        <f t="shared" si="85"/>
        <v>music</v>
      </c>
      <c r="R905" t="str">
        <f t="shared" si="86"/>
        <v>jazz</v>
      </c>
      <c r="S905" s="10">
        <f t="shared" si="87"/>
        <v>41175.100694444445</v>
      </c>
      <c r="T905" s="10">
        <f t="shared" si="88"/>
        <v>41149.796064814815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10">
        <f t="shared" si="87"/>
        <v>42372.080289351856</v>
      </c>
      <c r="T906" s="10">
        <f t="shared" si="88"/>
        <v>42342.080289351856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10">
        <f t="shared" si="87"/>
        <v>40567.239884259259</v>
      </c>
      <c r="T907" s="10">
        <f t="shared" si="88"/>
        <v>40507.239884259259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9"/>
        <v>0</v>
      </c>
      <c r="Q908" t="str">
        <f t="shared" si="85"/>
        <v>music</v>
      </c>
      <c r="R908" t="str">
        <f t="shared" si="86"/>
        <v>jazz</v>
      </c>
      <c r="S908" s="10">
        <f t="shared" si="87"/>
        <v>41711.148032407407</v>
      </c>
      <c r="T908" s="10">
        <f t="shared" si="88"/>
        <v>41681.189699074072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9"/>
        <v>0</v>
      </c>
      <c r="Q909" t="str">
        <f t="shared" si="85"/>
        <v>music</v>
      </c>
      <c r="R909" t="str">
        <f t="shared" si="86"/>
        <v>jazz</v>
      </c>
      <c r="S909" s="10">
        <f t="shared" si="87"/>
        <v>40797.192395833335</v>
      </c>
      <c r="T909" s="10">
        <f t="shared" si="88"/>
        <v>40767.192395833335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9"/>
        <v>0</v>
      </c>
      <c r="Q910" t="str">
        <f t="shared" si="85"/>
        <v>music</v>
      </c>
      <c r="R910" t="str">
        <f t="shared" si="86"/>
        <v>jazz</v>
      </c>
      <c r="S910" s="10">
        <f t="shared" si="87"/>
        <v>40386.207638888889</v>
      </c>
      <c r="T910" s="10">
        <f t="shared" si="88"/>
        <v>40340.801562499997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9"/>
        <v>65</v>
      </c>
      <c r="Q911" t="str">
        <f t="shared" si="85"/>
        <v>music</v>
      </c>
      <c r="R911" t="str">
        <f t="shared" si="86"/>
        <v>jazz</v>
      </c>
      <c r="S911" s="10">
        <f t="shared" si="87"/>
        <v>41113.166666666664</v>
      </c>
      <c r="T911" s="10">
        <f t="shared" si="88"/>
        <v>41081.69027777778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9"/>
        <v>24.6</v>
      </c>
      <c r="Q912" t="str">
        <f t="shared" si="85"/>
        <v>music</v>
      </c>
      <c r="R912" t="str">
        <f t="shared" si="86"/>
        <v>jazz</v>
      </c>
      <c r="S912" s="10">
        <f t="shared" si="87"/>
        <v>42797.545358796298</v>
      </c>
      <c r="T912" s="10">
        <f t="shared" si="88"/>
        <v>42737.545358796298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9"/>
        <v>0</v>
      </c>
      <c r="Q913" t="str">
        <f t="shared" si="85"/>
        <v>music</v>
      </c>
      <c r="R913" t="str">
        <f t="shared" si="86"/>
        <v>jazz</v>
      </c>
      <c r="S913" s="10">
        <f t="shared" si="87"/>
        <v>41663.005150462966</v>
      </c>
      <c r="T913" s="10">
        <f t="shared" si="88"/>
        <v>41642.005150462966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9"/>
        <v>15</v>
      </c>
      <c r="Q914" t="str">
        <f t="shared" si="85"/>
        <v>music</v>
      </c>
      <c r="R914" t="str">
        <f t="shared" si="86"/>
        <v>jazz</v>
      </c>
      <c r="S914" s="10">
        <f t="shared" si="87"/>
        <v>41254.151006944441</v>
      </c>
      <c r="T914" s="10">
        <f t="shared" si="88"/>
        <v>41194.109340277777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10">
        <f t="shared" si="87"/>
        <v>41034.139108796298</v>
      </c>
      <c r="T915" s="10">
        <f t="shared" si="88"/>
        <v>41004.139108796298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9"/>
        <v>0</v>
      </c>
      <c r="Q916" t="str">
        <f t="shared" si="85"/>
        <v>music</v>
      </c>
      <c r="R916" t="str">
        <f t="shared" si="86"/>
        <v>jazz</v>
      </c>
      <c r="S916" s="10">
        <f t="shared" si="87"/>
        <v>41146.763275462967</v>
      </c>
      <c r="T916" s="10">
        <f t="shared" si="88"/>
        <v>41116.763275462967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10">
        <f t="shared" si="87"/>
        <v>40969.207638888889</v>
      </c>
      <c r="T917" s="10">
        <f t="shared" si="88"/>
        <v>40937.679560185185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9"/>
        <v>0</v>
      </c>
      <c r="Q918" t="str">
        <f t="shared" si="85"/>
        <v>music</v>
      </c>
      <c r="R918" t="str">
        <f t="shared" si="86"/>
        <v>jazz</v>
      </c>
      <c r="S918" s="10">
        <f t="shared" si="87"/>
        <v>40473.208333333336</v>
      </c>
      <c r="T918" s="10">
        <f t="shared" si="88"/>
        <v>40434.853402777779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9"/>
        <v>30</v>
      </c>
      <c r="Q919" t="str">
        <f t="shared" si="85"/>
        <v>music</v>
      </c>
      <c r="R919" t="str">
        <f t="shared" si="86"/>
        <v>jazz</v>
      </c>
      <c r="S919" s="10">
        <f t="shared" si="87"/>
        <v>41834.104166666664</v>
      </c>
      <c r="T919" s="10">
        <f t="shared" si="88"/>
        <v>41802.94363425926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10">
        <f t="shared" si="87"/>
        <v>41974.957881944443</v>
      </c>
      <c r="T920" s="10">
        <f t="shared" si="88"/>
        <v>41944.916215277779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9"/>
        <v>100</v>
      </c>
      <c r="Q921" t="str">
        <f t="shared" si="85"/>
        <v>music</v>
      </c>
      <c r="R921" t="str">
        <f t="shared" si="86"/>
        <v>jazz</v>
      </c>
      <c r="S921" s="10">
        <f t="shared" si="87"/>
        <v>41262.641724537039</v>
      </c>
      <c r="T921" s="10">
        <f t="shared" si="88"/>
        <v>41227.641724537039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9"/>
        <v>0</v>
      </c>
      <c r="Q922" t="str">
        <f t="shared" si="85"/>
        <v>music</v>
      </c>
      <c r="R922" t="str">
        <f t="shared" si="86"/>
        <v>jazz</v>
      </c>
      <c r="S922" s="10">
        <f t="shared" si="87"/>
        <v>41592.713217592594</v>
      </c>
      <c r="T922" s="10">
        <f t="shared" si="88"/>
        <v>41562.67155092593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9"/>
        <v>231.75</v>
      </c>
      <c r="Q923" t="str">
        <f t="shared" si="85"/>
        <v>music</v>
      </c>
      <c r="R923" t="str">
        <f t="shared" si="86"/>
        <v>jazz</v>
      </c>
      <c r="S923" s="10">
        <f t="shared" si="87"/>
        <v>40889.212685185186</v>
      </c>
      <c r="T923" s="10">
        <f t="shared" si="88"/>
        <v>40847.171018518515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10">
        <f t="shared" si="87"/>
        <v>41913.530011574076</v>
      </c>
      <c r="T924" s="10">
        <f t="shared" si="88"/>
        <v>41878.530011574076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9"/>
        <v>55</v>
      </c>
      <c r="Q925" t="str">
        <f t="shared" si="85"/>
        <v>music</v>
      </c>
      <c r="R925" t="str">
        <f t="shared" si="86"/>
        <v>jazz</v>
      </c>
      <c r="S925" s="10">
        <f t="shared" si="87"/>
        <v>41965.001423611116</v>
      </c>
      <c r="T925" s="10">
        <f t="shared" si="88"/>
        <v>41934.959756944445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9"/>
        <v>21.8</v>
      </c>
      <c r="Q926" t="str">
        <f t="shared" si="85"/>
        <v>music</v>
      </c>
      <c r="R926" t="str">
        <f t="shared" si="86"/>
        <v>jazz</v>
      </c>
      <c r="S926" s="10">
        <f t="shared" si="87"/>
        <v>41318.942928240744</v>
      </c>
      <c r="T926" s="10">
        <f t="shared" si="88"/>
        <v>41288.942928240744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9"/>
        <v>32</v>
      </c>
      <c r="Q927" t="str">
        <f t="shared" si="85"/>
        <v>music</v>
      </c>
      <c r="R927" t="str">
        <f t="shared" si="86"/>
        <v>jazz</v>
      </c>
      <c r="S927" s="10">
        <f t="shared" si="87"/>
        <v>41605.922581018516</v>
      </c>
      <c r="T927" s="10">
        <f t="shared" si="88"/>
        <v>41575.880914351852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9"/>
        <v>0</v>
      </c>
      <c r="Q928" t="str">
        <f t="shared" si="85"/>
        <v>music</v>
      </c>
      <c r="R928" t="str">
        <f t="shared" si="86"/>
        <v>jazz</v>
      </c>
      <c r="S928" s="10">
        <f t="shared" si="87"/>
        <v>40367.944444444445</v>
      </c>
      <c r="T928" s="10">
        <f t="shared" si="88"/>
        <v>40338.02002314815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9"/>
        <v>0</v>
      </c>
      <c r="Q929" t="str">
        <f t="shared" si="85"/>
        <v>music</v>
      </c>
      <c r="R929" t="str">
        <f t="shared" si="86"/>
        <v>jazz</v>
      </c>
      <c r="S929" s="10">
        <f t="shared" si="87"/>
        <v>41043.822858796295</v>
      </c>
      <c r="T929" s="10">
        <f t="shared" si="88"/>
        <v>41013.822858796295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9"/>
        <v>56.25</v>
      </c>
      <c r="Q930" t="str">
        <f t="shared" si="85"/>
        <v>music</v>
      </c>
      <c r="R930" t="str">
        <f t="shared" si="86"/>
        <v>jazz</v>
      </c>
      <c r="S930" s="10">
        <f t="shared" si="87"/>
        <v>41231</v>
      </c>
      <c r="T930" s="10">
        <f t="shared" si="88"/>
        <v>41180.86241898148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9"/>
        <v>0</v>
      </c>
      <c r="Q931" t="str">
        <f t="shared" si="85"/>
        <v>music</v>
      </c>
      <c r="R931" t="str">
        <f t="shared" si="86"/>
        <v>jazz</v>
      </c>
      <c r="S931" s="10">
        <f t="shared" si="87"/>
        <v>41008.196400462963</v>
      </c>
      <c r="T931" s="10">
        <f t="shared" si="88"/>
        <v>40978.238067129627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9"/>
        <v>69</v>
      </c>
      <c r="Q932" t="str">
        <f t="shared" si="85"/>
        <v>music</v>
      </c>
      <c r="R932" t="str">
        <f t="shared" si="86"/>
        <v>jazz</v>
      </c>
      <c r="S932" s="10">
        <f t="shared" si="87"/>
        <v>40354.897222222222</v>
      </c>
      <c r="T932" s="10">
        <f t="shared" si="88"/>
        <v>40312.915578703702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10">
        <f t="shared" si="87"/>
        <v>41714.916666666664</v>
      </c>
      <c r="T933" s="10">
        <f t="shared" si="88"/>
        <v>41680.359976851854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10">
        <f t="shared" si="87"/>
        <v>41355.927604166667</v>
      </c>
      <c r="T934" s="10">
        <f t="shared" si="88"/>
        <v>41310.969270833331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9"/>
        <v>60</v>
      </c>
      <c r="Q935" t="str">
        <f t="shared" si="85"/>
        <v>music</v>
      </c>
      <c r="R935" t="str">
        <f t="shared" si="86"/>
        <v>jazz</v>
      </c>
      <c r="S935" s="10">
        <f t="shared" si="87"/>
        <v>41771.169085648151</v>
      </c>
      <c r="T935" s="10">
        <f t="shared" si="88"/>
        <v>41711.169085648151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10">
        <f t="shared" si="87"/>
        <v>41763.25</v>
      </c>
      <c r="T936" s="10">
        <f t="shared" si="88"/>
        <v>41733.737083333333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9"/>
        <v>25</v>
      </c>
      <c r="Q937" t="str">
        <f t="shared" si="85"/>
        <v>music</v>
      </c>
      <c r="R937" t="str">
        <f t="shared" si="86"/>
        <v>jazz</v>
      </c>
      <c r="S937" s="10">
        <f t="shared" si="87"/>
        <v>42398.333668981482</v>
      </c>
      <c r="T937" s="10">
        <f t="shared" si="88"/>
        <v>42368.333668981482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9"/>
        <v>0</v>
      </c>
      <c r="Q938" t="str">
        <f t="shared" si="85"/>
        <v>music</v>
      </c>
      <c r="R938" t="str">
        <f t="shared" si="86"/>
        <v>jazz</v>
      </c>
      <c r="S938" s="10">
        <f t="shared" si="87"/>
        <v>40926.833333333336</v>
      </c>
      <c r="T938" s="10">
        <f t="shared" si="88"/>
        <v>40883.024178240739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9"/>
        <v>20</v>
      </c>
      <c r="Q939" t="str">
        <f t="shared" si="85"/>
        <v>music</v>
      </c>
      <c r="R939" t="str">
        <f t="shared" si="86"/>
        <v>jazz</v>
      </c>
      <c r="S939" s="10">
        <f t="shared" si="87"/>
        <v>41581.839780092596</v>
      </c>
      <c r="T939" s="10">
        <f t="shared" si="88"/>
        <v>41551.798113425924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9"/>
        <v>25</v>
      </c>
      <c r="Q940" t="str">
        <f t="shared" si="85"/>
        <v>music</v>
      </c>
      <c r="R940" t="str">
        <f t="shared" si="86"/>
        <v>jazz</v>
      </c>
      <c r="S940" s="10">
        <f t="shared" si="87"/>
        <v>41154.479722222226</v>
      </c>
      <c r="T940" s="10">
        <f t="shared" si="88"/>
        <v>41124.479722222226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9"/>
        <v>20</v>
      </c>
      <c r="Q941" t="str">
        <f t="shared" si="85"/>
        <v>music</v>
      </c>
      <c r="R941" t="str">
        <f t="shared" si="86"/>
        <v>jazz</v>
      </c>
      <c r="S941" s="10">
        <f t="shared" si="87"/>
        <v>41455.831944444442</v>
      </c>
      <c r="T941" s="10">
        <f t="shared" si="88"/>
        <v>41416.763171296298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10">
        <f t="shared" si="87"/>
        <v>42227.008402777778</v>
      </c>
      <c r="T942" s="10">
        <f t="shared" si="88"/>
        <v>42182.008402777778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10">
        <f t="shared" si="87"/>
        <v>42776.096585648149</v>
      </c>
      <c r="T943" s="10">
        <f t="shared" si="88"/>
        <v>42746.096585648149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9"/>
        <v>41.75</v>
      </c>
      <c r="Q944" t="str">
        <f t="shared" si="85"/>
        <v>technology</v>
      </c>
      <c r="R944" t="str">
        <f t="shared" si="86"/>
        <v>wearables</v>
      </c>
      <c r="S944" s="10">
        <f t="shared" si="87"/>
        <v>42418.843287037031</v>
      </c>
      <c r="T944" s="10">
        <f t="shared" si="88"/>
        <v>42382.843287037031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10">
        <f t="shared" si="87"/>
        <v>42703.709548611107</v>
      </c>
      <c r="T945" s="10">
        <f t="shared" si="88"/>
        <v>42673.66788194445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10">
        <f t="shared" si="87"/>
        <v>42478.583333333328</v>
      </c>
      <c r="T946" s="10">
        <f t="shared" si="88"/>
        <v>42444.583912037036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10">
        <f t="shared" si="87"/>
        <v>42784.999305555553</v>
      </c>
      <c r="T947" s="10">
        <f t="shared" si="88"/>
        <v>42732.872986111113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9"/>
        <v>57.2</v>
      </c>
      <c r="Q948" t="str">
        <f t="shared" si="85"/>
        <v>technology</v>
      </c>
      <c r="R948" t="str">
        <f t="shared" si="86"/>
        <v>wearables</v>
      </c>
      <c r="S948" s="10">
        <f t="shared" si="87"/>
        <v>42622.750555555554</v>
      </c>
      <c r="T948" s="10">
        <f t="shared" si="88"/>
        <v>42592.750555555554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9"/>
        <v>0</v>
      </c>
      <c r="Q949" t="str">
        <f t="shared" si="85"/>
        <v>technology</v>
      </c>
      <c r="R949" t="str">
        <f t="shared" si="86"/>
        <v>wearables</v>
      </c>
      <c r="S949" s="10">
        <f t="shared" si="87"/>
        <v>42551.781319444446</v>
      </c>
      <c r="T949" s="10">
        <f t="shared" si="88"/>
        <v>42491.781319444446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9"/>
        <v>60</v>
      </c>
      <c r="Q950" t="str">
        <f t="shared" si="85"/>
        <v>technology</v>
      </c>
      <c r="R950" t="str">
        <f t="shared" si="86"/>
        <v>wearables</v>
      </c>
      <c r="S950" s="10">
        <f t="shared" si="87"/>
        <v>42441.828287037039</v>
      </c>
      <c r="T950" s="10">
        <f t="shared" si="88"/>
        <v>42411.828287037039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9"/>
        <v>39</v>
      </c>
      <c r="Q951" t="str">
        <f t="shared" si="85"/>
        <v>technology</v>
      </c>
      <c r="R951" t="str">
        <f t="shared" si="86"/>
        <v>wearables</v>
      </c>
      <c r="S951" s="10">
        <f t="shared" si="87"/>
        <v>42421.043703703705</v>
      </c>
      <c r="T951" s="10">
        <f t="shared" si="88"/>
        <v>42361.043703703705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10">
        <f t="shared" si="87"/>
        <v>42386.750706018516</v>
      </c>
      <c r="T952" s="10">
        <f t="shared" si="88"/>
        <v>42356.750706018516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10">
        <f t="shared" si="87"/>
        <v>42525.653611111105</v>
      </c>
      <c r="T953" s="10">
        <f t="shared" si="88"/>
        <v>42480.653611111105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10">
        <f t="shared" si="87"/>
        <v>42692.655231481483</v>
      </c>
      <c r="T954" s="10">
        <f t="shared" si="88"/>
        <v>42662.613564814819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9"/>
        <v>25.2</v>
      </c>
      <c r="Q955" t="str">
        <f t="shared" si="85"/>
        <v>technology</v>
      </c>
      <c r="R955" t="str">
        <f t="shared" si="86"/>
        <v>wearables</v>
      </c>
      <c r="S955" s="10">
        <f t="shared" si="87"/>
        <v>42029.164340277777</v>
      </c>
      <c r="T955" s="10">
        <f t="shared" si="88"/>
        <v>41999.164340277777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10">
        <f t="shared" si="87"/>
        <v>42236.833784722221</v>
      </c>
      <c r="T956" s="10">
        <f t="shared" si="88"/>
        <v>42194.833784722221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10">
        <f t="shared" si="87"/>
        <v>42626.295138888891</v>
      </c>
      <c r="T957" s="10">
        <f t="shared" si="88"/>
        <v>42586.295138888891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10">
        <f t="shared" si="87"/>
        <v>42120.872210648144</v>
      </c>
      <c r="T958" s="10">
        <f t="shared" si="88"/>
        <v>42060.913877314815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10">
        <f t="shared" si="87"/>
        <v>42691.594131944439</v>
      </c>
      <c r="T959" s="10">
        <f t="shared" si="88"/>
        <v>42660.552465277782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10">
        <f t="shared" si="87"/>
        <v>42104.207638888889</v>
      </c>
      <c r="T960" s="10">
        <f t="shared" si="88"/>
        <v>42082.802812499998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10">
        <f t="shared" si="87"/>
        <v>42023.174363425926</v>
      </c>
      <c r="T961" s="10">
        <f t="shared" si="88"/>
        <v>41993.174363425926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si="89"/>
        <v>136.46276595744681</v>
      </c>
      <c r="Q962" t="str">
        <f t="shared" ref="Q962:Q1025" si="91">LEFT(N962,SEARCH("/",N962)-1)</f>
        <v>technology</v>
      </c>
      <c r="R962" t="str">
        <f t="shared" ref="R962:R1025" si="92">RIGHT(N962,LEN(N962)-SEARCH("/",N962))</f>
        <v>wearables</v>
      </c>
      <c r="S962" s="10">
        <f t="shared" ref="S962:S1025" si="93">(((I962/60)/60)/24)+DATE(1970,1,1)</f>
        <v>42808.585127314815</v>
      </c>
      <c r="T962" s="10">
        <f t="shared" ref="T962:T1025" si="94">(((J962/60)/60)/24)+DATE(1970,1,1)</f>
        <v>42766.626793981486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5">IFERROR(E963/L963,0)</f>
        <v>364.35454545454547</v>
      </c>
      <c r="Q963" t="str">
        <f t="shared" si="91"/>
        <v>technology</v>
      </c>
      <c r="R963" t="str">
        <f t="shared" si="92"/>
        <v>wearables</v>
      </c>
      <c r="S963" s="10">
        <f t="shared" si="93"/>
        <v>42786.791666666672</v>
      </c>
      <c r="T963" s="10">
        <f t="shared" si="94"/>
        <v>42740.693692129629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5"/>
        <v>19.243243243243242</v>
      </c>
      <c r="Q964" t="str">
        <f t="shared" si="91"/>
        <v>technology</v>
      </c>
      <c r="R964" t="str">
        <f t="shared" si="92"/>
        <v>wearables</v>
      </c>
      <c r="S964" s="10">
        <f t="shared" si="93"/>
        <v>42411.712418981479</v>
      </c>
      <c r="T964" s="10">
        <f t="shared" si="94"/>
        <v>42373.712418981479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5"/>
        <v>41.888888888888886</v>
      </c>
      <c r="Q965" t="str">
        <f t="shared" si="91"/>
        <v>technology</v>
      </c>
      <c r="R965" t="str">
        <f t="shared" si="92"/>
        <v>wearables</v>
      </c>
      <c r="S965" s="10">
        <f t="shared" si="93"/>
        <v>42660.635636574079</v>
      </c>
      <c r="T965" s="10">
        <f t="shared" si="94"/>
        <v>42625.635636574079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10">
        <f t="shared" si="93"/>
        <v>42248.628692129627</v>
      </c>
      <c r="T966" s="10">
        <f t="shared" si="94"/>
        <v>42208.628692129627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10">
        <f t="shared" si="93"/>
        <v>42669.165972222225</v>
      </c>
      <c r="T967" s="10">
        <f t="shared" si="94"/>
        <v>42637.016736111109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5"/>
        <v>59.2</v>
      </c>
      <c r="Q968" t="str">
        <f t="shared" si="91"/>
        <v>technology</v>
      </c>
      <c r="R968" t="str">
        <f t="shared" si="92"/>
        <v>wearables</v>
      </c>
      <c r="S968" s="10">
        <f t="shared" si="93"/>
        <v>42649.635787037041</v>
      </c>
      <c r="T968" s="10">
        <f t="shared" si="94"/>
        <v>42619.635787037041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10">
        <f t="shared" si="93"/>
        <v>42482.21266203704</v>
      </c>
      <c r="T969" s="10">
        <f t="shared" si="94"/>
        <v>42422.254328703704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5"/>
        <v>26.5</v>
      </c>
      <c r="Q970" t="str">
        <f t="shared" si="91"/>
        <v>technology</v>
      </c>
      <c r="R970" t="str">
        <f t="shared" si="92"/>
        <v>wearables</v>
      </c>
      <c r="S970" s="10">
        <f t="shared" si="93"/>
        <v>41866.847615740742</v>
      </c>
      <c r="T970" s="10">
        <f t="shared" si="94"/>
        <v>41836.847615740742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10">
        <f t="shared" si="93"/>
        <v>42775.30332175926</v>
      </c>
      <c r="T971" s="10">
        <f t="shared" si="94"/>
        <v>42742.30332175926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5"/>
        <v>164</v>
      </c>
      <c r="Q972" t="str">
        <f t="shared" si="91"/>
        <v>technology</v>
      </c>
      <c r="R972" t="str">
        <f t="shared" si="92"/>
        <v>wearables</v>
      </c>
      <c r="S972" s="10">
        <f t="shared" si="93"/>
        <v>42758.207638888889</v>
      </c>
      <c r="T972" s="10">
        <f t="shared" si="94"/>
        <v>42721.220520833333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5"/>
        <v>45.2</v>
      </c>
      <c r="Q973" t="str">
        <f t="shared" si="91"/>
        <v>technology</v>
      </c>
      <c r="R973" t="str">
        <f t="shared" si="92"/>
        <v>wearables</v>
      </c>
      <c r="S973" s="10">
        <f t="shared" si="93"/>
        <v>42156.709027777775</v>
      </c>
      <c r="T973" s="10">
        <f t="shared" si="94"/>
        <v>42111.709027777775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10">
        <f t="shared" si="93"/>
        <v>41886.290972222225</v>
      </c>
      <c r="T974" s="10">
        <f t="shared" si="94"/>
        <v>41856.865717592591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10">
        <f t="shared" si="93"/>
        <v>42317.056631944448</v>
      </c>
      <c r="T975" s="10">
        <f t="shared" si="94"/>
        <v>42257.014965277776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10">
        <f t="shared" si="93"/>
        <v>42454.707824074074</v>
      </c>
      <c r="T976" s="10">
        <f t="shared" si="94"/>
        <v>42424.749490740738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10">
        <f t="shared" si="93"/>
        <v>42549.696585648147</v>
      </c>
      <c r="T977" s="10">
        <f t="shared" si="94"/>
        <v>42489.696585648147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5"/>
        <v>160.5</v>
      </c>
      <c r="Q978" t="str">
        <f t="shared" si="91"/>
        <v>technology</v>
      </c>
      <c r="R978" t="str">
        <f t="shared" si="92"/>
        <v>wearables</v>
      </c>
      <c r="S978" s="10">
        <f t="shared" si="93"/>
        <v>42230.058993055558</v>
      </c>
      <c r="T978" s="10">
        <f t="shared" si="94"/>
        <v>42185.058993055558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5"/>
        <v>75.75</v>
      </c>
      <c r="Q979" t="str">
        <f t="shared" si="91"/>
        <v>technology</v>
      </c>
      <c r="R979" t="str">
        <f t="shared" si="92"/>
        <v>wearables</v>
      </c>
      <c r="S979" s="10">
        <f t="shared" si="93"/>
        <v>42421.942094907412</v>
      </c>
      <c r="T979" s="10">
        <f t="shared" si="94"/>
        <v>42391.942094907412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10">
        <f t="shared" si="93"/>
        <v>42425.309039351851</v>
      </c>
      <c r="T980" s="10">
        <f t="shared" si="94"/>
        <v>42395.309039351851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10">
        <f t="shared" si="93"/>
        <v>42541.790972222225</v>
      </c>
      <c r="T981" s="10">
        <f t="shared" si="94"/>
        <v>42506.416990740734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10">
        <f t="shared" si="93"/>
        <v>41973.945856481485</v>
      </c>
      <c r="T982" s="10">
        <f t="shared" si="94"/>
        <v>41928.904189814813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5"/>
        <v>2.75</v>
      </c>
      <c r="Q983" t="str">
        <f t="shared" si="91"/>
        <v>technology</v>
      </c>
      <c r="R983" t="str">
        <f t="shared" si="92"/>
        <v>wearables</v>
      </c>
      <c r="S983" s="10">
        <f t="shared" si="93"/>
        <v>41860.947013888886</v>
      </c>
      <c r="T983" s="10">
        <f t="shared" si="94"/>
        <v>41830.947013888886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5"/>
        <v>1</v>
      </c>
      <c r="Q984" t="str">
        <f t="shared" si="91"/>
        <v>technology</v>
      </c>
      <c r="R984" t="str">
        <f t="shared" si="92"/>
        <v>wearables</v>
      </c>
      <c r="S984" s="10">
        <f t="shared" si="93"/>
        <v>42645.753310185188</v>
      </c>
      <c r="T984" s="10">
        <f t="shared" si="94"/>
        <v>42615.753310185188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10">
        <f t="shared" si="93"/>
        <v>42605.870833333334</v>
      </c>
      <c r="T985" s="10">
        <f t="shared" si="94"/>
        <v>42574.667650462965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10">
        <f t="shared" si="93"/>
        <v>42091.074166666673</v>
      </c>
      <c r="T986" s="10">
        <f t="shared" si="94"/>
        <v>42061.11583333333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10">
        <f t="shared" si="93"/>
        <v>42369.958333333328</v>
      </c>
      <c r="T987" s="10">
        <f t="shared" si="94"/>
        <v>42339.967708333337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10">
        <f t="shared" si="93"/>
        <v>42379</v>
      </c>
      <c r="T988" s="10">
        <f t="shared" si="94"/>
        <v>42324.767361111109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10">
        <f t="shared" si="93"/>
        <v>41813.294560185182</v>
      </c>
      <c r="T989" s="10">
        <f t="shared" si="94"/>
        <v>41773.294560185182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5"/>
        <v>0</v>
      </c>
      <c r="Q990" t="str">
        <f t="shared" si="91"/>
        <v>technology</v>
      </c>
      <c r="R990" t="str">
        <f t="shared" si="92"/>
        <v>wearables</v>
      </c>
      <c r="S990" s="10">
        <f t="shared" si="93"/>
        <v>42644.356770833328</v>
      </c>
      <c r="T990" s="10">
        <f t="shared" si="94"/>
        <v>42614.356770833328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10">
        <f t="shared" si="93"/>
        <v>42641.933969907404</v>
      </c>
      <c r="T991" s="10">
        <f t="shared" si="94"/>
        <v>42611.933969907404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5"/>
        <v>13</v>
      </c>
      <c r="Q992" t="str">
        <f t="shared" si="91"/>
        <v>technology</v>
      </c>
      <c r="R992" t="str">
        <f t="shared" si="92"/>
        <v>wearables</v>
      </c>
      <c r="S992" s="10">
        <f t="shared" si="93"/>
        <v>41885.784305555557</v>
      </c>
      <c r="T992" s="10">
        <f t="shared" si="94"/>
        <v>41855.784305555557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10">
        <f t="shared" si="93"/>
        <v>42563.785416666666</v>
      </c>
      <c r="T993" s="10">
        <f t="shared" si="94"/>
        <v>42538.75680555556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10">
        <f t="shared" si="93"/>
        <v>42497.883321759262</v>
      </c>
      <c r="T994" s="10">
        <f t="shared" si="94"/>
        <v>42437.924988425926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10">
        <f t="shared" si="93"/>
        <v>42686.208333333328</v>
      </c>
      <c r="T995" s="10">
        <f t="shared" si="94"/>
        <v>42652.964907407411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10">
        <f t="shared" si="93"/>
        <v>41973.957638888889</v>
      </c>
      <c r="T996" s="10">
        <f t="shared" si="94"/>
        <v>41921.263078703705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10">
        <f t="shared" si="93"/>
        <v>41972.666666666672</v>
      </c>
      <c r="T997" s="10">
        <f t="shared" si="94"/>
        <v>41947.940740740742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5"/>
        <v>13</v>
      </c>
      <c r="Q998" t="str">
        <f t="shared" si="91"/>
        <v>technology</v>
      </c>
      <c r="R998" t="str">
        <f t="shared" si="92"/>
        <v>wearables</v>
      </c>
      <c r="S998" s="10">
        <f t="shared" si="93"/>
        <v>41847.643750000003</v>
      </c>
      <c r="T998" s="10">
        <f t="shared" si="94"/>
        <v>41817.866435185184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5"/>
        <v>8.125</v>
      </c>
      <c r="Q999" t="str">
        <f t="shared" si="91"/>
        <v>technology</v>
      </c>
      <c r="R999" t="str">
        <f t="shared" si="92"/>
        <v>wearables</v>
      </c>
      <c r="S999" s="10">
        <f t="shared" si="93"/>
        <v>41971.144641203704</v>
      </c>
      <c r="T999" s="10">
        <f t="shared" si="94"/>
        <v>41941.10297453704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10">
        <f t="shared" si="93"/>
        <v>42327.210659722223</v>
      </c>
      <c r="T1000" s="10">
        <f t="shared" si="94"/>
        <v>42282.168993055559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10">
        <f t="shared" si="93"/>
        <v>41956.334722222222</v>
      </c>
      <c r="T1001" s="10">
        <f t="shared" si="94"/>
        <v>41926.29965277778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10">
        <f t="shared" si="93"/>
        <v>42809.018055555556</v>
      </c>
      <c r="T1002" s="10">
        <f t="shared" si="94"/>
        <v>42749.059722222228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10">
        <f t="shared" si="93"/>
        <v>42765.720057870371</v>
      </c>
      <c r="T1003" s="10">
        <f t="shared" si="94"/>
        <v>42720.720057870371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10">
        <f t="shared" si="93"/>
        <v>42355.249305555553</v>
      </c>
      <c r="T1004" s="10">
        <f t="shared" si="94"/>
        <v>42325.684189814812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10">
        <f t="shared" si="93"/>
        <v>42810.667372685188</v>
      </c>
      <c r="T1005" s="10">
        <f t="shared" si="94"/>
        <v>42780.709039351852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10">
        <f t="shared" si="93"/>
        <v>42418.708645833336</v>
      </c>
      <c r="T1006" s="10">
        <f t="shared" si="94"/>
        <v>42388.708645833336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10">
        <f t="shared" si="93"/>
        <v>42307.624803240738</v>
      </c>
      <c r="T1007" s="10">
        <f t="shared" si="94"/>
        <v>42276.624803240738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10">
        <f t="shared" si="93"/>
        <v>41985.299305555556</v>
      </c>
      <c r="T1008" s="10">
        <f t="shared" si="94"/>
        <v>41977.040185185186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10">
        <f t="shared" si="93"/>
        <v>42718.6252662037</v>
      </c>
      <c r="T1009" s="10">
        <f t="shared" si="94"/>
        <v>42676.583599537036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10">
        <f t="shared" si="93"/>
        <v>42732.809201388889</v>
      </c>
      <c r="T1010" s="10">
        <f t="shared" si="94"/>
        <v>42702.809201388889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5"/>
        <v>65</v>
      </c>
      <c r="Q1011" t="str">
        <f t="shared" si="91"/>
        <v>technology</v>
      </c>
      <c r="R1011" t="str">
        <f t="shared" si="92"/>
        <v>wearables</v>
      </c>
      <c r="S1011" s="10">
        <f t="shared" si="93"/>
        <v>42540.604699074072</v>
      </c>
      <c r="T1011" s="10">
        <f t="shared" si="94"/>
        <v>42510.604699074072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5"/>
        <v>55</v>
      </c>
      <c r="Q1012" t="str">
        <f t="shared" si="91"/>
        <v>technology</v>
      </c>
      <c r="R1012" t="str">
        <f t="shared" si="92"/>
        <v>wearables</v>
      </c>
      <c r="S1012" s="10">
        <f t="shared" si="93"/>
        <v>42618.124305555553</v>
      </c>
      <c r="T1012" s="10">
        <f t="shared" si="94"/>
        <v>42561.829421296294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5"/>
        <v>75</v>
      </c>
      <c r="Q1013" t="str">
        <f t="shared" si="91"/>
        <v>technology</v>
      </c>
      <c r="R1013" t="str">
        <f t="shared" si="92"/>
        <v>wearables</v>
      </c>
      <c r="S1013" s="10">
        <f t="shared" si="93"/>
        <v>41991.898090277777</v>
      </c>
      <c r="T1013" s="10">
        <f t="shared" si="94"/>
        <v>41946.898090277777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10">
        <f t="shared" si="93"/>
        <v>42759.440416666665</v>
      </c>
      <c r="T1014" s="10">
        <f t="shared" si="94"/>
        <v>42714.440416666665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10">
        <f t="shared" si="93"/>
        <v>42367.833333333328</v>
      </c>
      <c r="T1015" s="10">
        <f t="shared" si="94"/>
        <v>42339.833981481483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10">
        <f t="shared" si="93"/>
        <v>42005.002488425926</v>
      </c>
      <c r="T1016" s="10">
        <f t="shared" si="94"/>
        <v>41955.002488425926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5"/>
        <v>40</v>
      </c>
      <c r="Q1017" t="str">
        <f t="shared" si="91"/>
        <v>technology</v>
      </c>
      <c r="R1017" t="str">
        <f t="shared" si="92"/>
        <v>wearables</v>
      </c>
      <c r="S1017" s="10">
        <f t="shared" si="93"/>
        <v>42333.920081018514</v>
      </c>
      <c r="T1017" s="10">
        <f t="shared" si="94"/>
        <v>42303.878414351857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10">
        <f t="shared" si="93"/>
        <v>42467.065462962957</v>
      </c>
      <c r="T1018" s="10">
        <f t="shared" si="94"/>
        <v>42422.107129629629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10">
        <f t="shared" si="93"/>
        <v>42329.716840277775</v>
      </c>
      <c r="T1019" s="10">
        <f t="shared" si="94"/>
        <v>42289.675173611111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10">
        <f t="shared" si="93"/>
        <v>42565.492280092592</v>
      </c>
      <c r="T1020" s="10">
        <f t="shared" si="94"/>
        <v>42535.492280092592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10">
        <f t="shared" si="93"/>
        <v>42039.973946759259</v>
      </c>
      <c r="T1021" s="10">
        <f t="shared" si="94"/>
        <v>42009.973946759259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10">
        <f t="shared" si="93"/>
        <v>42157.032638888893</v>
      </c>
      <c r="T1022" s="10">
        <f t="shared" si="94"/>
        <v>42127.069548611107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10">
        <f t="shared" si="93"/>
        <v>42294.166666666672</v>
      </c>
      <c r="T1023" s="10">
        <f t="shared" si="94"/>
        <v>42271.251979166671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10">
        <f t="shared" si="93"/>
        <v>42141.646724537044</v>
      </c>
      <c r="T1024" s="10">
        <f t="shared" si="94"/>
        <v>42111.646724537044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10">
        <f t="shared" si="93"/>
        <v>42175.919687500005</v>
      </c>
      <c r="T1025" s="10">
        <f t="shared" si="94"/>
        <v>42145.919687500005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si="95"/>
        <v>388.9762295081967</v>
      </c>
      <c r="Q1026" t="str">
        <f t="shared" ref="Q1026:Q1089" si="97">LEFT(N1026,SEARCH("/",N1026)-1)</f>
        <v>music</v>
      </c>
      <c r="R1026" t="str">
        <f t="shared" ref="R1026:R1089" si="98">RIGHT(N1026,LEN(N1026)-SEARCH("/",N1026))</f>
        <v>electronic music</v>
      </c>
      <c r="S1026" s="10">
        <f t="shared" ref="S1026:S1089" si="99">(((I1026/60)/60)/24)+DATE(1970,1,1)</f>
        <v>42400.580590277779</v>
      </c>
      <c r="T1026" s="10">
        <f t="shared" ref="T1026:T1089" si="100">(((J1026/60)/60)/24)+DATE(1970,1,1)</f>
        <v>42370.580590277779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101">IFERROR(E1027/L1027,0)</f>
        <v>71.848571428571432</v>
      </c>
      <c r="Q1027" t="str">
        <f t="shared" si="97"/>
        <v>music</v>
      </c>
      <c r="R1027" t="str">
        <f t="shared" si="98"/>
        <v>electronic music</v>
      </c>
      <c r="S1027" s="10">
        <f t="shared" si="99"/>
        <v>42079.792094907403</v>
      </c>
      <c r="T1027" s="10">
        <f t="shared" si="100"/>
        <v>42049.833761574075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101"/>
        <v>57.381803278688523</v>
      </c>
      <c r="Q1028" t="str">
        <f t="shared" si="97"/>
        <v>music</v>
      </c>
      <c r="R1028" t="str">
        <f t="shared" si="98"/>
        <v>electronic music</v>
      </c>
      <c r="S1028" s="10">
        <f t="shared" si="99"/>
        <v>42460.365925925929</v>
      </c>
      <c r="T1028" s="10">
        <f t="shared" si="100"/>
        <v>42426.407592592594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101"/>
        <v>69.666666666666671</v>
      </c>
      <c r="Q1029" t="str">
        <f t="shared" si="97"/>
        <v>music</v>
      </c>
      <c r="R1029" t="str">
        <f t="shared" si="98"/>
        <v>electronic music</v>
      </c>
      <c r="S1029" s="10">
        <f t="shared" si="99"/>
        <v>41935.034108796295</v>
      </c>
      <c r="T1029" s="10">
        <f t="shared" si="100"/>
        <v>41905.034108796295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101"/>
        <v>45.988235294117644</v>
      </c>
      <c r="Q1030" t="str">
        <f t="shared" si="97"/>
        <v>music</v>
      </c>
      <c r="R1030" t="str">
        <f t="shared" si="98"/>
        <v>electronic music</v>
      </c>
      <c r="S1030" s="10">
        <f t="shared" si="99"/>
        <v>42800.833333333328</v>
      </c>
      <c r="T1030" s="10">
        <f t="shared" si="100"/>
        <v>42755.627372685187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10">
        <f t="shared" si="99"/>
        <v>42098.915972222225</v>
      </c>
      <c r="T1031" s="10">
        <f t="shared" si="100"/>
        <v>42044.711886574078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10">
        <f t="shared" si="99"/>
        <v>42625.483206018514</v>
      </c>
      <c r="T1032" s="10">
        <f t="shared" si="100"/>
        <v>42611.483206018514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10">
        <f t="shared" si="99"/>
        <v>42354.764004629629</v>
      </c>
      <c r="T1033" s="10">
        <f t="shared" si="100"/>
        <v>42324.764004629629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10">
        <f t="shared" si="99"/>
        <v>42544.666956018518</v>
      </c>
      <c r="T1034" s="10">
        <f t="shared" si="100"/>
        <v>42514.666956018518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10">
        <f t="shared" si="99"/>
        <v>42716.732407407413</v>
      </c>
      <c r="T1035" s="10">
        <f t="shared" si="100"/>
        <v>42688.732407407413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10">
        <f t="shared" si="99"/>
        <v>42587.165972222225</v>
      </c>
      <c r="T1036" s="10">
        <f t="shared" si="100"/>
        <v>42555.166712962964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10">
        <f t="shared" si="99"/>
        <v>42046.641435185185</v>
      </c>
      <c r="T1037" s="10">
        <f t="shared" si="100"/>
        <v>42016.641435185185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10">
        <f t="shared" si="99"/>
        <v>41281.333333333336</v>
      </c>
      <c r="T1038" s="10">
        <f t="shared" si="100"/>
        <v>41249.448958333334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10">
        <f t="shared" si="99"/>
        <v>42142.208333333328</v>
      </c>
      <c r="T1039" s="10">
        <f t="shared" si="100"/>
        <v>42119.822476851856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10">
        <f t="shared" si="99"/>
        <v>42448.190081018518</v>
      </c>
      <c r="T1040" s="10">
        <f t="shared" si="100"/>
        <v>42418.231747685189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10">
        <f t="shared" si="99"/>
        <v>42717.332638888889</v>
      </c>
      <c r="T1041" s="10">
        <f t="shared" si="100"/>
        <v>42692.109328703707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101"/>
        <v>250</v>
      </c>
      <c r="Q1042" t="str">
        <f t="shared" si="97"/>
        <v>journalism</v>
      </c>
      <c r="R1042" t="str">
        <f t="shared" si="98"/>
        <v>audio</v>
      </c>
      <c r="S1042" s="10">
        <f t="shared" si="99"/>
        <v>42609.708437499998</v>
      </c>
      <c r="T1042" s="10">
        <f t="shared" si="100"/>
        <v>42579.708437499998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101"/>
        <v>0</v>
      </c>
      <c r="Q1043" t="str">
        <f t="shared" si="97"/>
        <v>journalism</v>
      </c>
      <c r="R1043" t="str">
        <f t="shared" si="98"/>
        <v>audio</v>
      </c>
      <c r="S1043" s="10">
        <f t="shared" si="99"/>
        <v>41851.060092592597</v>
      </c>
      <c r="T1043" s="10">
        <f t="shared" si="100"/>
        <v>41831.060092592597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101"/>
        <v>10</v>
      </c>
      <c r="Q1044" t="str">
        <f t="shared" si="97"/>
        <v>journalism</v>
      </c>
      <c r="R1044" t="str">
        <f t="shared" si="98"/>
        <v>audio</v>
      </c>
      <c r="S1044" s="10">
        <f t="shared" si="99"/>
        <v>41894.416666666664</v>
      </c>
      <c r="T1044" s="10">
        <f t="shared" si="100"/>
        <v>41851.696157407408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10">
        <f t="shared" si="99"/>
        <v>42144.252951388888</v>
      </c>
      <c r="T1045" s="10">
        <f t="shared" si="100"/>
        <v>42114.252951388888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101"/>
        <v>3</v>
      </c>
      <c r="Q1046" t="str">
        <f t="shared" si="97"/>
        <v>journalism</v>
      </c>
      <c r="R1046" t="str">
        <f t="shared" si="98"/>
        <v>audio</v>
      </c>
      <c r="S1046" s="10">
        <f t="shared" si="99"/>
        <v>42068.852083333331</v>
      </c>
      <c r="T1046" s="10">
        <f t="shared" si="100"/>
        <v>42011.925937499997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101"/>
        <v>33.25</v>
      </c>
      <c r="Q1047" t="str">
        <f t="shared" si="97"/>
        <v>journalism</v>
      </c>
      <c r="R1047" t="str">
        <f t="shared" si="98"/>
        <v>audio</v>
      </c>
      <c r="S1047" s="10">
        <f t="shared" si="99"/>
        <v>41874.874421296299</v>
      </c>
      <c r="T1047" s="10">
        <f t="shared" si="100"/>
        <v>41844.874421296299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101"/>
        <v>0</v>
      </c>
      <c r="Q1048" t="str">
        <f t="shared" si="97"/>
        <v>journalism</v>
      </c>
      <c r="R1048" t="str">
        <f t="shared" si="98"/>
        <v>audio</v>
      </c>
      <c r="S1048" s="10">
        <f t="shared" si="99"/>
        <v>42364.851388888885</v>
      </c>
      <c r="T1048" s="10">
        <f t="shared" si="100"/>
        <v>42319.851388888885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101"/>
        <v>1</v>
      </c>
      <c r="Q1049" t="str">
        <f t="shared" si="97"/>
        <v>journalism</v>
      </c>
      <c r="R1049" t="str">
        <f t="shared" si="98"/>
        <v>audio</v>
      </c>
      <c r="S1049" s="10">
        <f t="shared" si="99"/>
        <v>41948.860127314816</v>
      </c>
      <c r="T1049" s="10">
        <f t="shared" si="100"/>
        <v>41918.818460648145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101"/>
        <v>53</v>
      </c>
      <c r="Q1050" t="str">
        <f t="shared" si="97"/>
        <v>journalism</v>
      </c>
      <c r="R1050" t="str">
        <f t="shared" si="98"/>
        <v>audio</v>
      </c>
      <c r="S1050" s="10">
        <f t="shared" si="99"/>
        <v>42638.053113425922</v>
      </c>
      <c r="T1050" s="10">
        <f t="shared" si="100"/>
        <v>42598.053113425922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101"/>
        <v>0</v>
      </c>
      <c r="Q1051" t="str">
        <f t="shared" si="97"/>
        <v>journalism</v>
      </c>
      <c r="R1051" t="str">
        <f t="shared" si="98"/>
        <v>audio</v>
      </c>
      <c r="S1051" s="10">
        <f t="shared" si="99"/>
        <v>42412.431076388893</v>
      </c>
      <c r="T1051" s="10">
        <f t="shared" si="100"/>
        <v>42382.431076388893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101"/>
        <v>0</v>
      </c>
      <c r="Q1052" t="str">
        <f t="shared" si="97"/>
        <v>journalism</v>
      </c>
      <c r="R1052" t="str">
        <f t="shared" si="98"/>
        <v>audio</v>
      </c>
      <c r="S1052" s="10">
        <f t="shared" si="99"/>
        <v>42261.7971875</v>
      </c>
      <c r="T1052" s="10">
        <f t="shared" si="100"/>
        <v>42231.7971875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101"/>
        <v>0</v>
      </c>
      <c r="Q1053" t="str">
        <f t="shared" si="97"/>
        <v>journalism</v>
      </c>
      <c r="R1053" t="str">
        <f t="shared" si="98"/>
        <v>audio</v>
      </c>
      <c r="S1053" s="10">
        <f t="shared" si="99"/>
        <v>41878.014178240745</v>
      </c>
      <c r="T1053" s="10">
        <f t="shared" si="100"/>
        <v>41850.014178240745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101"/>
        <v>0</v>
      </c>
      <c r="Q1054" t="str">
        <f t="shared" si="97"/>
        <v>journalism</v>
      </c>
      <c r="R1054" t="str">
        <f t="shared" si="98"/>
        <v>audio</v>
      </c>
      <c r="S1054" s="10">
        <f t="shared" si="99"/>
        <v>42527.839583333334</v>
      </c>
      <c r="T1054" s="10">
        <f t="shared" si="100"/>
        <v>42483.797395833331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101"/>
        <v>15</v>
      </c>
      <c r="Q1055" t="str">
        <f t="shared" si="97"/>
        <v>journalism</v>
      </c>
      <c r="R1055" t="str">
        <f t="shared" si="98"/>
        <v>audio</v>
      </c>
      <c r="S1055" s="10">
        <f t="shared" si="99"/>
        <v>42800.172824074078</v>
      </c>
      <c r="T1055" s="10">
        <f t="shared" si="100"/>
        <v>42775.172824074078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101"/>
        <v>0</v>
      </c>
      <c r="Q1056" t="str">
        <f t="shared" si="97"/>
        <v>journalism</v>
      </c>
      <c r="R1056" t="str">
        <f t="shared" si="98"/>
        <v>audio</v>
      </c>
      <c r="S1056" s="10">
        <f t="shared" si="99"/>
        <v>41861.916666666664</v>
      </c>
      <c r="T1056" s="10">
        <f t="shared" si="100"/>
        <v>41831.851840277777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101"/>
        <v>0</v>
      </c>
      <c r="Q1057" t="str">
        <f t="shared" si="97"/>
        <v>journalism</v>
      </c>
      <c r="R1057" t="str">
        <f t="shared" si="98"/>
        <v>audio</v>
      </c>
      <c r="S1057" s="10">
        <f t="shared" si="99"/>
        <v>42436.992418981477</v>
      </c>
      <c r="T1057" s="10">
        <f t="shared" si="100"/>
        <v>42406.992418981477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101"/>
        <v>0</v>
      </c>
      <c r="Q1058" t="str">
        <f t="shared" si="97"/>
        <v>journalism</v>
      </c>
      <c r="R1058" t="str">
        <f t="shared" si="98"/>
        <v>audio</v>
      </c>
      <c r="S1058" s="10">
        <f t="shared" si="99"/>
        <v>42118.677974537044</v>
      </c>
      <c r="T1058" s="10">
        <f t="shared" si="100"/>
        <v>42058.719641203701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101"/>
        <v>0</v>
      </c>
      <c r="Q1059" t="str">
        <f t="shared" si="97"/>
        <v>journalism</v>
      </c>
      <c r="R1059" t="str">
        <f t="shared" si="98"/>
        <v>audio</v>
      </c>
      <c r="S1059" s="10">
        <f t="shared" si="99"/>
        <v>42708.912997685184</v>
      </c>
      <c r="T1059" s="10">
        <f t="shared" si="100"/>
        <v>42678.871331018512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101"/>
        <v>0</v>
      </c>
      <c r="Q1060" t="str">
        <f t="shared" si="97"/>
        <v>journalism</v>
      </c>
      <c r="R1060" t="str">
        <f t="shared" si="98"/>
        <v>audio</v>
      </c>
      <c r="S1060" s="10">
        <f t="shared" si="99"/>
        <v>42089</v>
      </c>
      <c r="T1060" s="10">
        <f t="shared" si="100"/>
        <v>42047.900960648149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101"/>
        <v>0</v>
      </c>
      <c r="Q1061" t="str">
        <f t="shared" si="97"/>
        <v>journalism</v>
      </c>
      <c r="R1061" t="str">
        <f t="shared" si="98"/>
        <v>audio</v>
      </c>
      <c r="S1061" s="10">
        <f t="shared" si="99"/>
        <v>42076.748333333337</v>
      </c>
      <c r="T1061" s="10">
        <f t="shared" si="100"/>
        <v>42046.79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101"/>
        <v>50</v>
      </c>
      <c r="Q1062" t="str">
        <f t="shared" si="97"/>
        <v>journalism</v>
      </c>
      <c r="R1062" t="str">
        <f t="shared" si="98"/>
        <v>audio</v>
      </c>
      <c r="S1062" s="10">
        <f t="shared" si="99"/>
        <v>42109.913113425922</v>
      </c>
      <c r="T1062" s="10">
        <f t="shared" si="100"/>
        <v>42079.913113425922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101"/>
        <v>0</v>
      </c>
      <c r="Q1063" t="str">
        <f t="shared" si="97"/>
        <v>journalism</v>
      </c>
      <c r="R1063" t="str">
        <f t="shared" si="98"/>
        <v>audio</v>
      </c>
      <c r="S1063" s="10">
        <f t="shared" si="99"/>
        <v>42492.041666666672</v>
      </c>
      <c r="T1063" s="10">
        <f t="shared" si="100"/>
        <v>42432.276712962965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101"/>
        <v>47.5</v>
      </c>
      <c r="Q1064" t="str">
        <f t="shared" si="97"/>
        <v>journalism</v>
      </c>
      <c r="R1064" t="str">
        <f t="shared" si="98"/>
        <v>audio</v>
      </c>
      <c r="S1064" s="10">
        <f t="shared" si="99"/>
        <v>42563.807187500002</v>
      </c>
      <c r="T1064" s="10">
        <f t="shared" si="100"/>
        <v>42556.807187500002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101"/>
        <v>0</v>
      </c>
      <c r="Q1065" t="str">
        <f t="shared" si="97"/>
        <v>journalism</v>
      </c>
      <c r="R1065" t="str">
        <f t="shared" si="98"/>
        <v>audio</v>
      </c>
      <c r="S1065" s="10">
        <f t="shared" si="99"/>
        <v>42613.030810185184</v>
      </c>
      <c r="T1065" s="10">
        <f t="shared" si="100"/>
        <v>42583.030810185184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10">
        <f t="shared" si="99"/>
        <v>41462.228043981479</v>
      </c>
      <c r="T1066" s="10">
        <f t="shared" si="100"/>
        <v>41417.228043981479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101"/>
        <v>16.2</v>
      </c>
      <c r="Q1067" t="str">
        <f t="shared" si="97"/>
        <v>games</v>
      </c>
      <c r="R1067" t="str">
        <f t="shared" si="98"/>
        <v>video games</v>
      </c>
      <c r="S1067" s="10">
        <f t="shared" si="99"/>
        <v>41689.381041666667</v>
      </c>
      <c r="T1067" s="10">
        <f t="shared" si="100"/>
        <v>41661.381041666667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10">
        <f t="shared" si="99"/>
        <v>41490.962754629632</v>
      </c>
      <c r="T1068" s="10">
        <f t="shared" si="100"/>
        <v>41445.962754629632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101"/>
        <v>13</v>
      </c>
      <c r="Q1069" t="str">
        <f t="shared" si="97"/>
        <v>games</v>
      </c>
      <c r="R1069" t="str">
        <f t="shared" si="98"/>
        <v>video games</v>
      </c>
      <c r="S1069" s="10">
        <f t="shared" si="99"/>
        <v>41629.855682870373</v>
      </c>
      <c r="T1069" s="10">
        <f t="shared" si="100"/>
        <v>41599.855682870373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10">
        <f t="shared" si="99"/>
        <v>42470.329444444447</v>
      </c>
      <c r="T1070" s="10">
        <f t="shared" si="100"/>
        <v>42440.371111111104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10">
        <f t="shared" si="99"/>
        <v>41604.271516203706</v>
      </c>
      <c r="T1071" s="10">
        <f t="shared" si="100"/>
        <v>41572.229849537034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101"/>
        <v>35</v>
      </c>
      <c r="Q1072" t="str">
        <f t="shared" si="97"/>
        <v>games</v>
      </c>
      <c r="R1072" t="str">
        <f t="shared" si="98"/>
        <v>video games</v>
      </c>
      <c r="S1072" s="10">
        <f t="shared" si="99"/>
        <v>41183.011828703704</v>
      </c>
      <c r="T1072" s="10">
        <f t="shared" si="100"/>
        <v>41163.011828703704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101"/>
        <v>0</v>
      </c>
      <c r="Q1073" t="str">
        <f t="shared" si="97"/>
        <v>games</v>
      </c>
      <c r="R1073" t="str">
        <f t="shared" si="98"/>
        <v>video games</v>
      </c>
      <c r="S1073" s="10">
        <f t="shared" si="99"/>
        <v>42325.795057870375</v>
      </c>
      <c r="T1073" s="10">
        <f t="shared" si="100"/>
        <v>42295.753391203703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10">
        <f t="shared" si="99"/>
        <v>41675.832141203704</v>
      </c>
      <c r="T1074" s="10">
        <f t="shared" si="100"/>
        <v>41645.832141203704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101"/>
        <v>10</v>
      </c>
      <c r="Q1075" t="str">
        <f t="shared" si="97"/>
        <v>games</v>
      </c>
      <c r="R1075" t="str">
        <f t="shared" si="98"/>
        <v>video games</v>
      </c>
      <c r="S1075" s="10">
        <f t="shared" si="99"/>
        <v>40832.964594907404</v>
      </c>
      <c r="T1075" s="10">
        <f t="shared" si="100"/>
        <v>40802.964594907404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10">
        <f t="shared" si="99"/>
        <v>41643.172974537039</v>
      </c>
      <c r="T1076" s="10">
        <f t="shared" si="100"/>
        <v>41613.172974537039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101"/>
        <v>15</v>
      </c>
      <c r="Q1077" t="str">
        <f t="shared" si="97"/>
        <v>games</v>
      </c>
      <c r="R1077" t="str">
        <f t="shared" si="98"/>
        <v>video games</v>
      </c>
      <c r="S1077" s="10">
        <f t="shared" si="99"/>
        <v>41035.904120370367</v>
      </c>
      <c r="T1077" s="10">
        <f t="shared" si="100"/>
        <v>41005.904120370367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10">
        <f t="shared" si="99"/>
        <v>41893.377893518518</v>
      </c>
      <c r="T1078" s="10">
        <f t="shared" si="100"/>
        <v>41838.377893518518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10">
        <f t="shared" si="99"/>
        <v>42383.16679398148</v>
      </c>
      <c r="T1079" s="10">
        <f t="shared" si="100"/>
        <v>42353.16679398148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101"/>
        <v>9</v>
      </c>
      <c r="Q1080" t="str">
        <f t="shared" si="97"/>
        <v>games</v>
      </c>
      <c r="R1080" t="str">
        <f t="shared" si="98"/>
        <v>video games</v>
      </c>
      <c r="S1080" s="10">
        <f t="shared" si="99"/>
        <v>40746.195844907408</v>
      </c>
      <c r="T1080" s="10">
        <f t="shared" si="100"/>
        <v>40701.195844907408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10">
        <f t="shared" si="99"/>
        <v>42504.566388888896</v>
      </c>
      <c r="T1081" s="10">
        <f t="shared" si="100"/>
        <v>42479.566388888896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10">
        <f t="shared" si="99"/>
        <v>41770.138113425928</v>
      </c>
      <c r="T1082" s="10">
        <f t="shared" si="100"/>
        <v>41740.138113425928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101"/>
        <v>3</v>
      </c>
      <c r="Q1083" t="str">
        <f t="shared" si="97"/>
        <v>games</v>
      </c>
      <c r="R1083" t="str">
        <f t="shared" si="98"/>
        <v>video games</v>
      </c>
      <c r="S1083" s="10">
        <f t="shared" si="99"/>
        <v>42032.926990740743</v>
      </c>
      <c r="T1083" s="10">
        <f t="shared" si="100"/>
        <v>42002.926990740743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10">
        <f t="shared" si="99"/>
        <v>41131.906111111115</v>
      </c>
      <c r="T1084" s="10">
        <f t="shared" si="100"/>
        <v>41101.906111111115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101"/>
        <v>410</v>
      </c>
      <c r="Q1085" t="str">
        <f t="shared" si="97"/>
        <v>games</v>
      </c>
      <c r="R1085" t="str">
        <f t="shared" si="98"/>
        <v>video games</v>
      </c>
      <c r="S1085" s="10">
        <f t="shared" si="99"/>
        <v>41853.659525462965</v>
      </c>
      <c r="T1085" s="10">
        <f t="shared" si="100"/>
        <v>41793.659525462965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101"/>
        <v>0</v>
      </c>
      <c r="Q1086" t="str">
        <f t="shared" si="97"/>
        <v>games</v>
      </c>
      <c r="R1086" t="str">
        <f t="shared" si="98"/>
        <v>video games</v>
      </c>
      <c r="S1086" s="10">
        <f t="shared" si="99"/>
        <v>41859.912083333329</v>
      </c>
      <c r="T1086" s="10">
        <f t="shared" si="100"/>
        <v>41829.912083333329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101"/>
        <v>114</v>
      </c>
      <c r="Q1087" t="str">
        <f t="shared" si="97"/>
        <v>games</v>
      </c>
      <c r="R1087" t="str">
        <f t="shared" si="98"/>
        <v>video games</v>
      </c>
      <c r="S1087" s="10">
        <f t="shared" si="99"/>
        <v>42443.629340277781</v>
      </c>
      <c r="T1087" s="10">
        <f t="shared" si="100"/>
        <v>42413.671006944445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101"/>
        <v>7.5</v>
      </c>
      <c r="Q1088" t="str">
        <f t="shared" si="97"/>
        <v>games</v>
      </c>
      <c r="R1088" t="str">
        <f t="shared" si="98"/>
        <v>video games</v>
      </c>
      <c r="S1088" s="10">
        <f t="shared" si="99"/>
        <v>41875.866793981484</v>
      </c>
      <c r="T1088" s="10">
        <f t="shared" si="100"/>
        <v>41845.866793981484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101"/>
        <v>0</v>
      </c>
      <c r="Q1089" t="str">
        <f t="shared" si="97"/>
        <v>games</v>
      </c>
      <c r="R1089" t="str">
        <f t="shared" si="98"/>
        <v>video games</v>
      </c>
      <c r="S1089" s="10">
        <f t="shared" si="99"/>
        <v>41805.713969907411</v>
      </c>
      <c r="T1089" s="10">
        <f t="shared" si="100"/>
        <v>41775.713969907411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si="101"/>
        <v>43.41727891156463</v>
      </c>
      <c r="Q1090" t="str">
        <f t="shared" ref="Q1090:Q1153" si="103">LEFT(N1090,SEARCH("/",N1090)-1)</f>
        <v>games</v>
      </c>
      <c r="R1090" t="str">
        <f t="shared" ref="R1090:R1153" si="104">RIGHT(N1090,LEN(N1090)-SEARCH("/",N1090))</f>
        <v>video games</v>
      </c>
      <c r="S1090" s="10">
        <f t="shared" ref="S1090:S1153" si="105">(((I1090/60)/60)/24)+DATE(1970,1,1)</f>
        <v>41753.799386574072</v>
      </c>
      <c r="T1090" s="10">
        <f t="shared" ref="T1090:T1153" si="106">(((J1090/60)/60)/24)+DATE(1970,1,1)</f>
        <v>41723.799386574072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7">IFERROR(E1091/L1091,0)</f>
        <v>23.959183673469386</v>
      </c>
      <c r="Q1091" t="str">
        <f t="shared" si="103"/>
        <v>games</v>
      </c>
      <c r="R1091" t="str">
        <f t="shared" si="104"/>
        <v>video games</v>
      </c>
      <c r="S1091" s="10">
        <f t="shared" si="105"/>
        <v>42181.189525462964</v>
      </c>
      <c r="T1091" s="10">
        <f t="shared" si="106"/>
        <v>42151.189525462964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7"/>
        <v>5</v>
      </c>
      <c r="Q1092" t="str">
        <f t="shared" si="103"/>
        <v>games</v>
      </c>
      <c r="R1092" t="str">
        <f t="shared" si="104"/>
        <v>video games</v>
      </c>
      <c r="S1092" s="10">
        <f t="shared" si="105"/>
        <v>42153.185798611114</v>
      </c>
      <c r="T1092" s="10">
        <f t="shared" si="106"/>
        <v>42123.185798611114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7"/>
        <v>12.5</v>
      </c>
      <c r="Q1093" t="str">
        <f t="shared" si="103"/>
        <v>games</v>
      </c>
      <c r="R1093" t="str">
        <f t="shared" si="104"/>
        <v>video games</v>
      </c>
      <c r="S1093" s="10">
        <f t="shared" si="105"/>
        <v>42470.778611111105</v>
      </c>
      <c r="T1093" s="10">
        <f t="shared" si="106"/>
        <v>42440.820277777777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7"/>
        <v>3</v>
      </c>
      <c r="Q1094" t="str">
        <f t="shared" si="103"/>
        <v>games</v>
      </c>
      <c r="R1094" t="str">
        <f t="shared" si="104"/>
        <v>video games</v>
      </c>
      <c r="S1094" s="10">
        <f t="shared" si="105"/>
        <v>41280.025902777779</v>
      </c>
      <c r="T1094" s="10">
        <f t="shared" si="106"/>
        <v>41250.025902777779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10">
        <f t="shared" si="105"/>
        <v>42411.973807870367</v>
      </c>
      <c r="T1095" s="10">
        <f t="shared" si="106"/>
        <v>42396.973807870367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10">
        <f t="shared" si="105"/>
        <v>40825.713344907403</v>
      </c>
      <c r="T1096" s="10">
        <f t="shared" si="106"/>
        <v>40795.713344907403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10">
        <f t="shared" si="105"/>
        <v>41516.537268518521</v>
      </c>
      <c r="T1097" s="10">
        <f t="shared" si="106"/>
        <v>41486.537268518521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10">
        <f t="shared" si="105"/>
        <v>41916.145833333336</v>
      </c>
      <c r="T1098" s="10">
        <f t="shared" si="106"/>
        <v>41885.51798611111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10">
        <f t="shared" si="105"/>
        <v>41700.792557870373</v>
      </c>
      <c r="T1099" s="10">
        <f t="shared" si="106"/>
        <v>41660.792557870373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10">
        <f t="shared" si="105"/>
        <v>41742.762673611112</v>
      </c>
      <c r="T1100" s="10">
        <f t="shared" si="106"/>
        <v>41712.762673611112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7"/>
        <v>25</v>
      </c>
      <c r="Q1101" t="str">
        <f t="shared" si="103"/>
        <v>games</v>
      </c>
      <c r="R1101" t="str">
        <f t="shared" si="104"/>
        <v>video games</v>
      </c>
      <c r="S1101" s="10">
        <f t="shared" si="105"/>
        <v>42137.836435185185</v>
      </c>
      <c r="T1101" s="10">
        <f t="shared" si="106"/>
        <v>42107.836435185185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7"/>
        <v>10</v>
      </c>
      <c r="Q1102" t="str">
        <f t="shared" si="103"/>
        <v>games</v>
      </c>
      <c r="R1102" t="str">
        <f t="shared" si="104"/>
        <v>video games</v>
      </c>
      <c r="S1102" s="10">
        <f t="shared" si="105"/>
        <v>42414.110775462963</v>
      </c>
      <c r="T1102" s="10">
        <f t="shared" si="106"/>
        <v>42384.110775462963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10">
        <f t="shared" si="105"/>
        <v>42565.758333333331</v>
      </c>
      <c r="T1103" s="10">
        <f t="shared" si="106"/>
        <v>42538.77243055556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10">
        <f t="shared" si="105"/>
        <v>41617.249305555553</v>
      </c>
      <c r="T1104" s="10">
        <f t="shared" si="106"/>
        <v>41577.045428240745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10">
        <f t="shared" si="105"/>
        <v>42539.22210648148</v>
      </c>
      <c r="T1105" s="10">
        <f t="shared" si="106"/>
        <v>42479.22210648148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10">
        <f t="shared" si="105"/>
        <v>41801.40996527778</v>
      </c>
      <c r="T1106" s="10">
        <f t="shared" si="106"/>
        <v>41771.40996527778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10">
        <f t="shared" si="105"/>
        <v>41722.0940625</v>
      </c>
      <c r="T1107" s="10">
        <f t="shared" si="106"/>
        <v>41692.135729166665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10">
        <f t="shared" si="105"/>
        <v>41003.698784722219</v>
      </c>
      <c r="T1108" s="10">
        <f t="shared" si="106"/>
        <v>40973.740451388891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7"/>
        <v>0</v>
      </c>
      <c r="Q1109" t="str">
        <f t="shared" si="103"/>
        <v>games</v>
      </c>
      <c r="R1109" t="str">
        <f t="shared" si="104"/>
        <v>video games</v>
      </c>
      <c r="S1109" s="10">
        <f t="shared" si="105"/>
        <v>41843.861388888887</v>
      </c>
      <c r="T1109" s="10">
        <f t="shared" si="106"/>
        <v>41813.861388888887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10">
        <f t="shared" si="105"/>
        <v>41012.595312500001</v>
      </c>
      <c r="T1110" s="10">
        <f t="shared" si="106"/>
        <v>40952.636979166666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7"/>
        <v>15</v>
      </c>
      <c r="Q1111" t="str">
        <f t="shared" si="103"/>
        <v>games</v>
      </c>
      <c r="R1111" t="str">
        <f t="shared" si="104"/>
        <v>video games</v>
      </c>
      <c r="S1111" s="10">
        <f t="shared" si="105"/>
        <v>42692.793865740736</v>
      </c>
      <c r="T1111" s="10">
        <f t="shared" si="106"/>
        <v>42662.752199074079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10">
        <f t="shared" si="105"/>
        <v>41250.933124999996</v>
      </c>
      <c r="T1112" s="10">
        <f t="shared" si="106"/>
        <v>41220.933124999996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7"/>
        <v>1</v>
      </c>
      <c r="Q1113" t="str">
        <f t="shared" si="103"/>
        <v>games</v>
      </c>
      <c r="R1113" t="str">
        <f t="shared" si="104"/>
        <v>video games</v>
      </c>
      <c r="S1113" s="10">
        <f t="shared" si="105"/>
        <v>42377.203587962969</v>
      </c>
      <c r="T1113" s="10">
        <f t="shared" si="106"/>
        <v>42347.203587962969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10">
        <f t="shared" si="105"/>
        <v>42023.354166666672</v>
      </c>
      <c r="T1114" s="10">
        <f t="shared" si="106"/>
        <v>41963.759386574078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7"/>
        <v>5</v>
      </c>
      <c r="Q1115" t="str">
        <f t="shared" si="103"/>
        <v>games</v>
      </c>
      <c r="R1115" t="str">
        <f t="shared" si="104"/>
        <v>video games</v>
      </c>
      <c r="S1115" s="10">
        <f t="shared" si="105"/>
        <v>41865.977083333331</v>
      </c>
      <c r="T1115" s="10">
        <f t="shared" si="106"/>
        <v>41835.977083333331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10">
        <f t="shared" si="105"/>
        <v>41556.345914351856</v>
      </c>
      <c r="T1116" s="10">
        <f t="shared" si="106"/>
        <v>41526.345914351856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10">
        <f t="shared" si="105"/>
        <v>42459.653877314813</v>
      </c>
      <c r="T1117" s="10">
        <f t="shared" si="106"/>
        <v>42429.695543981477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10">
        <f t="shared" si="105"/>
        <v>41069.847314814811</v>
      </c>
      <c r="T1118" s="10">
        <f t="shared" si="106"/>
        <v>41009.847314814811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10">
        <f t="shared" si="105"/>
        <v>42363.598530092597</v>
      </c>
      <c r="T1119" s="10">
        <f t="shared" si="106"/>
        <v>42333.598530092597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10">
        <f t="shared" si="105"/>
        <v>41734.124756944446</v>
      </c>
      <c r="T1120" s="10">
        <f t="shared" si="106"/>
        <v>41704.16642361111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7"/>
        <v>5</v>
      </c>
      <c r="Q1121" t="str">
        <f t="shared" si="103"/>
        <v>games</v>
      </c>
      <c r="R1121" t="str">
        <f t="shared" si="104"/>
        <v>video games</v>
      </c>
      <c r="S1121" s="10">
        <f t="shared" si="105"/>
        <v>41735.792407407411</v>
      </c>
      <c r="T1121" s="10">
        <f t="shared" si="106"/>
        <v>41722.792407407411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7"/>
        <v>0</v>
      </c>
      <c r="Q1122" t="str">
        <f t="shared" si="103"/>
        <v>games</v>
      </c>
      <c r="R1122" t="str">
        <f t="shared" si="104"/>
        <v>video games</v>
      </c>
      <c r="S1122" s="10">
        <f t="shared" si="105"/>
        <v>40844.872685185182</v>
      </c>
      <c r="T1122" s="10">
        <f t="shared" si="106"/>
        <v>40799.872685185182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10">
        <f t="shared" si="105"/>
        <v>42442.892546296294</v>
      </c>
      <c r="T1123" s="10">
        <f t="shared" si="106"/>
        <v>42412.934212962966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7"/>
        <v>0</v>
      </c>
      <c r="Q1124" t="str">
        <f t="shared" si="103"/>
        <v>games</v>
      </c>
      <c r="R1124" t="str">
        <f t="shared" si="104"/>
        <v>video games</v>
      </c>
      <c r="S1124" s="10">
        <f t="shared" si="105"/>
        <v>41424.703993055555</v>
      </c>
      <c r="T1124" s="10">
        <f t="shared" si="106"/>
        <v>41410.703993055555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10">
        <f t="shared" si="105"/>
        <v>41748.5237037037</v>
      </c>
      <c r="T1125" s="10">
        <f t="shared" si="106"/>
        <v>41718.5237037037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10">
        <f t="shared" si="105"/>
        <v>42124.667256944449</v>
      </c>
      <c r="T1126" s="10">
        <f t="shared" si="106"/>
        <v>42094.667256944449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7"/>
        <v>0</v>
      </c>
      <c r="Q1127" t="str">
        <f t="shared" si="103"/>
        <v>games</v>
      </c>
      <c r="R1127" t="str">
        <f t="shared" si="104"/>
        <v>mobile games</v>
      </c>
      <c r="S1127" s="10">
        <f t="shared" si="105"/>
        <v>42272.624189814815</v>
      </c>
      <c r="T1127" s="10">
        <f t="shared" si="106"/>
        <v>42212.624189814815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7"/>
        <v>5</v>
      </c>
      <c r="Q1128" t="str">
        <f t="shared" si="103"/>
        <v>games</v>
      </c>
      <c r="R1128" t="str">
        <f t="shared" si="104"/>
        <v>mobile games</v>
      </c>
      <c r="S1128" s="10">
        <f t="shared" si="105"/>
        <v>42565.327476851846</v>
      </c>
      <c r="T1128" s="10">
        <f t="shared" si="106"/>
        <v>42535.327476851846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10">
        <f t="shared" si="105"/>
        <v>41957.895833333328</v>
      </c>
      <c r="T1129" s="10">
        <f t="shared" si="106"/>
        <v>41926.854166666664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7"/>
        <v>1</v>
      </c>
      <c r="Q1130" t="str">
        <f t="shared" si="103"/>
        <v>games</v>
      </c>
      <c r="R1130" t="str">
        <f t="shared" si="104"/>
        <v>mobile games</v>
      </c>
      <c r="S1130" s="10">
        <f t="shared" si="105"/>
        <v>41858.649502314816</v>
      </c>
      <c r="T1130" s="10">
        <f t="shared" si="106"/>
        <v>41828.649502314816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10">
        <f t="shared" si="105"/>
        <v>42526.264965277776</v>
      </c>
      <c r="T1131" s="10">
        <f t="shared" si="106"/>
        <v>42496.264965277776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10">
        <f t="shared" si="105"/>
        <v>41969.038194444445</v>
      </c>
      <c r="T1132" s="10">
        <f t="shared" si="106"/>
        <v>41908.996527777781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7"/>
        <v>0</v>
      </c>
      <c r="Q1133" t="str">
        <f t="shared" si="103"/>
        <v>games</v>
      </c>
      <c r="R1133" t="str">
        <f t="shared" si="104"/>
        <v>mobile games</v>
      </c>
      <c r="S1133" s="10">
        <f t="shared" si="105"/>
        <v>42362.908194444448</v>
      </c>
      <c r="T1133" s="10">
        <f t="shared" si="106"/>
        <v>42332.908194444448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10">
        <f t="shared" si="105"/>
        <v>42736.115405092598</v>
      </c>
      <c r="T1134" s="10">
        <f t="shared" si="106"/>
        <v>42706.115405092598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10">
        <f t="shared" si="105"/>
        <v>41851.407187500001</v>
      </c>
      <c r="T1135" s="10">
        <f t="shared" si="106"/>
        <v>41821.407187500001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7"/>
        <v>1</v>
      </c>
      <c r="Q1136" t="str">
        <f t="shared" si="103"/>
        <v>games</v>
      </c>
      <c r="R1136" t="str">
        <f t="shared" si="104"/>
        <v>mobile games</v>
      </c>
      <c r="S1136" s="10">
        <f t="shared" si="105"/>
        <v>41972.189583333333</v>
      </c>
      <c r="T1136" s="10">
        <f t="shared" si="106"/>
        <v>41958.285046296296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10">
        <f t="shared" si="105"/>
        <v>42588.989513888882</v>
      </c>
      <c r="T1137" s="10">
        <f t="shared" si="106"/>
        <v>42558.989513888882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10">
        <f t="shared" si="105"/>
        <v>42357.671631944439</v>
      </c>
      <c r="T1138" s="10">
        <f t="shared" si="106"/>
        <v>42327.671631944439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10">
        <f t="shared" si="105"/>
        <v>42483.819687499999</v>
      </c>
      <c r="T1139" s="10">
        <f t="shared" si="106"/>
        <v>42453.819687499999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10">
        <f t="shared" si="105"/>
        <v>42756.9066087963</v>
      </c>
      <c r="T1140" s="10">
        <f t="shared" si="106"/>
        <v>42736.9066087963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7"/>
        <v>5</v>
      </c>
      <c r="Q1141" t="str">
        <f t="shared" si="103"/>
        <v>games</v>
      </c>
      <c r="R1141" t="str">
        <f t="shared" si="104"/>
        <v>mobile games</v>
      </c>
      <c r="S1141" s="10">
        <f t="shared" si="105"/>
        <v>42005.347523148142</v>
      </c>
      <c r="T1141" s="10">
        <f t="shared" si="106"/>
        <v>41975.347523148142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7"/>
        <v>0</v>
      </c>
      <c r="Q1142" t="str">
        <f t="shared" si="103"/>
        <v>games</v>
      </c>
      <c r="R1142" t="str">
        <f t="shared" si="104"/>
        <v>mobile games</v>
      </c>
      <c r="S1142" s="10">
        <f t="shared" si="105"/>
        <v>42222.462048611109</v>
      </c>
      <c r="T1142" s="10">
        <f t="shared" si="106"/>
        <v>42192.462048611109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7"/>
        <v>0</v>
      </c>
      <c r="Q1143" t="str">
        <f t="shared" si="103"/>
        <v>games</v>
      </c>
      <c r="R1143" t="str">
        <f t="shared" si="104"/>
        <v>mobile games</v>
      </c>
      <c r="S1143" s="10">
        <f t="shared" si="105"/>
        <v>42194.699652777781</v>
      </c>
      <c r="T1143" s="10">
        <f t="shared" si="106"/>
        <v>42164.699652777781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7"/>
        <v>0</v>
      </c>
      <c r="Q1144" t="str">
        <f t="shared" si="103"/>
        <v>games</v>
      </c>
      <c r="R1144" t="str">
        <f t="shared" si="104"/>
        <v>mobile games</v>
      </c>
      <c r="S1144" s="10">
        <f t="shared" si="105"/>
        <v>42052.006099537044</v>
      </c>
      <c r="T1144" s="10">
        <f t="shared" si="106"/>
        <v>42022.006099537044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10">
        <f t="shared" si="105"/>
        <v>42355.19358796296</v>
      </c>
      <c r="T1145" s="10">
        <f t="shared" si="106"/>
        <v>42325.19358796296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7"/>
        <v>0</v>
      </c>
      <c r="Q1146" t="str">
        <f t="shared" si="103"/>
        <v>food</v>
      </c>
      <c r="R1146" t="str">
        <f t="shared" si="104"/>
        <v>food trucks</v>
      </c>
      <c r="S1146" s="10">
        <f t="shared" si="105"/>
        <v>42123.181944444441</v>
      </c>
      <c r="T1146" s="10">
        <f t="shared" si="106"/>
        <v>42093.181944444441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7"/>
        <v>100</v>
      </c>
      <c r="Q1147" t="str">
        <f t="shared" si="103"/>
        <v>food</v>
      </c>
      <c r="R1147" t="str">
        <f t="shared" si="104"/>
        <v>food trucks</v>
      </c>
      <c r="S1147" s="10">
        <f t="shared" si="105"/>
        <v>41914.747592592597</v>
      </c>
      <c r="T1147" s="10">
        <f t="shared" si="106"/>
        <v>41854.747592592597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10">
        <f t="shared" si="105"/>
        <v>41761.9533912037</v>
      </c>
      <c r="T1148" s="10">
        <f t="shared" si="106"/>
        <v>41723.9533912037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7"/>
        <v>0</v>
      </c>
      <c r="Q1149" t="str">
        <f t="shared" si="103"/>
        <v>food</v>
      </c>
      <c r="R1149" t="str">
        <f t="shared" si="104"/>
        <v>food trucks</v>
      </c>
      <c r="S1149" s="10">
        <f t="shared" si="105"/>
        <v>41931.972025462965</v>
      </c>
      <c r="T1149" s="10">
        <f t="shared" si="106"/>
        <v>41871.972025462965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10">
        <f t="shared" si="105"/>
        <v>42705.212743055556</v>
      </c>
      <c r="T1150" s="10">
        <f t="shared" si="106"/>
        <v>42675.171076388884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10">
        <f t="shared" si="105"/>
        <v>42537.71025462963</v>
      </c>
      <c r="T1151" s="10">
        <f t="shared" si="106"/>
        <v>42507.71025462963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7"/>
        <v>42</v>
      </c>
      <c r="Q1152" t="str">
        <f t="shared" si="103"/>
        <v>food</v>
      </c>
      <c r="R1152" t="str">
        <f t="shared" si="104"/>
        <v>food trucks</v>
      </c>
      <c r="S1152" s="10">
        <f t="shared" si="105"/>
        <v>42377.954571759255</v>
      </c>
      <c r="T1152" s="10">
        <f t="shared" si="106"/>
        <v>42317.954571759255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7"/>
        <v>0</v>
      </c>
      <c r="Q1153" t="str">
        <f t="shared" si="103"/>
        <v>food</v>
      </c>
      <c r="R1153" t="str">
        <f t="shared" si="104"/>
        <v>food trucks</v>
      </c>
      <c r="S1153" s="10">
        <f t="shared" si="105"/>
        <v>42254.102581018517</v>
      </c>
      <c r="T1153" s="10">
        <f t="shared" si="106"/>
        <v>42224.102581018517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si="107"/>
        <v>60.733333333333334</v>
      </c>
      <c r="Q1154" t="str">
        <f t="shared" ref="Q1154:Q1217" si="109">LEFT(N1154,SEARCH("/",N1154)-1)</f>
        <v>food</v>
      </c>
      <c r="R1154" t="str">
        <f t="shared" ref="R1154:R1217" si="110">RIGHT(N1154,LEN(N1154)-SEARCH("/",N1154))</f>
        <v>food trucks</v>
      </c>
      <c r="S1154" s="10">
        <f t="shared" ref="S1154:S1217" si="111">(((I1154/60)/60)/24)+DATE(1970,1,1)</f>
        <v>42139.709629629629</v>
      </c>
      <c r="T1154" s="10">
        <f t="shared" ref="T1154:T1217" si="112">(((J1154/60)/60)/24)+DATE(1970,1,1)</f>
        <v>42109.709629629629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13">IFERROR(E1155/L1155,0)</f>
        <v>50</v>
      </c>
      <c r="Q1155" t="str">
        <f t="shared" si="109"/>
        <v>food</v>
      </c>
      <c r="R1155" t="str">
        <f t="shared" si="110"/>
        <v>food trucks</v>
      </c>
      <c r="S1155" s="10">
        <f t="shared" si="111"/>
        <v>42173.714178240742</v>
      </c>
      <c r="T1155" s="10">
        <f t="shared" si="112"/>
        <v>42143.714178240742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13"/>
        <v>108.33333333333333</v>
      </c>
      <c r="Q1156" t="str">
        <f t="shared" si="109"/>
        <v>food</v>
      </c>
      <c r="R1156" t="str">
        <f t="shared" si="110"/>
        <v>food trucks</v>
      </c>
      <c r="S1156" s="10">
        <f t="shared" si="111"/>
        <v>42253.108865740738</v>
      </c>
      <c r="T1156" s="10">
        <f t="shared" si="112"/>
        <v>42223.108865740738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13"/>
        <v>23.5</v>
      </c>
      <c r="Q1157" t="str">
        <f t="shared" si="109"/>
        <v>food</v>
      </c>
      <c r="R1157" t="str">
        <f t="shared" si="110"/>
        <v>food trucks</v>
      </c>
      <c r="S1157" s="10">
        <f t="shared" si="111"/>
        <v>41865.763981481483</v>
      </c>
      <c r="T1157" s="10">
        <f t="shared" si="112"/>
        <v>41835.763981481483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13"/>
        <v>0</v>
      </c>
      <c r="Q1158" t="str">
        <f t="shared" si="109"/>
        <v>food</v>
      </c>
      <c r="R1158" t="str">
        <f t="shared" si="110"/>
        <v>food trucks</v>
      </c>
      <c r="S1158" s="10">
        <f t="shared" si="111"/>
        <v>42059.07131944444</v>
      </c>
      <c r="T1158" s="10">
        <f t="shared" si="112"/>
        <v>42029.07131944444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10">
        <f t="shared" si="111"/>
        <v>41978.669907407413</v>
      </c>
      <c r="T1159" s="10">
        <f t="shared" si="112"/>
        <v>41918.628240740742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10">
        <f t="shared" si="111"/>
        <v>41982.09175925926</v>
      </c>
      <c r="T1160" s="10">
        <f t="shared" si="112"/>
        <v>41952.09175925926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13"/>
        <v>0</v>
      </c>
      <c r="Q1161" t="str">
        <f t="shared" si="109"/>
        <v>food</v>
      </c>
      <c r="R1161" t="str">
        <f t="shared" si="110"/>
        <v>food trucks</v>
      </c>
      <c r="S1161" s="10">
        <f t="shared" si="111"/>
        <v>42185.65625</v>
      </c>
      <c r="T1161" s="10">
        <f t="shared" si="112"/>
        <v>42154.726446759261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10">
        <f t="shared" si="111"/>
        <v>42091.113263888896</v>
      </c>
      <c r="T1162" s="10">
        <f t="shared" si="112"/>
        <v>42061.154930555553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13"/>
        <v>0</v>
      </c>
      <c r="Q1163" t="str">
        <f t="shared" si="109"/>
        <v>food</v>
      </c>
      <c r="R1163" t="str">
        <f t="shared" si="110"/>
        <v>food trucks</v>
      </c>
      <c r="S1163" s="10">
        <f t="shared" si="111"/>
        <v>42143.629502314812</v>
      </c>
      <c r="T1163" s="10">
        <f t="shared" si="112"/>
        <v>42122.629502314812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10">
        <f t="shared" si="111"/>
        <v>41907.683611111112</v>
      </c>
      <c r="T1164" s="10">
        <f t="shared" si="112"/>
        <v>41876.683611111112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13"/>
        <v>0</v>
      </c>
      <c r="Q1165" t="str">
        <f t="shared" si="109"/>
        <v>food</v>
      </c>
      <c r="R1165" t="str">
        <f t="shared" si="110"/>
        <v>food trucks</v>
      </c>
      <c r="S1165" s="10">
        <f t="shared" si="111"/>
        <v>41860.723611111112</v>
      </c>
      <c r="T1165" s="10">
        <f t="shared" si="112"/>
        <v>41830.723611111112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13"/>
        <v>0</v>
      </c>
      <c r="Q1166" t="str">
        <f t="shared" si="109"/>
        <v>food</v>
      </c>
      <c r="R1166" t="str">
        <f t="shared" si="110"/>
        <v>food trucks</v>
      </c>
      <c r="S1166" s="10">
        <f t="shared" si="111"/>
        <v>42539.724328703705</v>
      </c>
      <c r="T1166" s="10">
        <f t="shared" si="112"/>
        <v>42509.724328703705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10">
        <f t="shared" si="111"/>
        <v>41826.214467592588</v>
      </c>
      <c r="T1167" s="10">
        <f t="shared" si="112"/>
        <v>41792.214467592588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10">
        <f t="shared" si="111"/>
        <v>42181.166666666672</v>
      </c>
      <c r="T1168" s="10">
        <f t="shared" si="112"/>
        <v>42150.485439814816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10">
        <f t="shared" si="111"/>
        <v>41894.734895833331</v>
      </c>
      <c r="T1169" s="10">
        <f t="shared" si="112"/>
        <v>41863.734895833331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13"/>
        <v>340</v>
      </c>
      <c r="Q1170" t="str">
        <f t="shared" si="109"/>
        <v>food</v>
      </c>
      <c r="R1170" t="str">
        <f t="shared" si="110"/>
        <v>food trucks</v>
      </c>
      <c r="S1170" s="10">
        <f t="shared" si="111"/>
        <v>42635.053993055553</v>
      </c>
      <c r="T1170" s="10">
        <f t="shared" si="112"/>
        <v>42605.053993055553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10">
        <f t="shared" si="111"/>
        <v>42057.353738425925</v>
      </c>
      <c r="T1171" s="10">
        <f t="shared" si="112"/>
        <v>42027.353738425925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13"/>
        <v>50</v>
      </c>
      <c r="Q1172" t="str">
        <f t="shared" si="109"/>
        <v>food</v>
      </c>
      <c r="R1172" t="str">
        <f t="shared" si="110"/>
        <v>food trucks</v>
      </c>
      <c r="S1172" s="10">
        <f t="shared" si="111"/>
        <v>42154.893182870372</v>
      </c>
      <c r="T1172" s="10">
        <f t="shared" si="112"/>
        <v>42124.893182870372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13"/>
        <v>25</v>
      </c>
      <c r="Q1173" t="str">
        <f t="shared" si="109"/>
        <v>food</v>
      </c>
      <c r="R1173" t="str">
        <f t="shared" si="110"/>
        <v>food trucks</v>
      </c>
      <c r="S1173" s="10">
        <f t="shared" si="111"/>
        <v>41956.846377314811</v>
      </c>
      <c r="T1173" s="10">
        <f t="shared" si="112"/>
        <v>41938.804710648146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13"/>
        <v>0</v>
      </c>
      <c r="Q1174" t="str">
        <f t="shared" si="109"/>
        <v>food</v>
      </c>
      <c r="R1174" t="str">
        <f t="shared" si="110"/>
        <v>food trucks</v>
      </c>
      <c r="S1174" s="10">
        <f t="shared" si="111"/>
        <v>41871.682314814818</v>
      </c>
      <c r="T1174" s="10">
        <f t="shared" si="112"/>
        <v>41841.682314814818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13"/>
        <v>30</v>
      </c>
      <c r="Q1175" t="str">
        <f t="shared" si="109"/>
        <v>food</v>
      </c>
      <c r="R1175" t="str">
        <f t="shared" si="110"/>
        <v>food trucks</v>
      </c>
      <c r="S1175" s="10">
        <f t="shared" si="111"/>
        <v>42219.185844907406</v>
      </c>
      <c r="T1175" s="10">
        <f t="shared" si="112"/>
        <v>42184.185844907406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10">
        <f t="shared" si="111"/>
        <v>42498.84174768519</v>
      </c>
      <c r="T1176" s="10">
        <f t="shared" si="112"/>
        <v>42468.84174768519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13"/>
        <v>65</v>
      </c>
      <c r="Q1177" t="str">
        <f t="shared" si="109"/>
        <v>food</v>
      </c>
      <c r="R1177" t="str">
        <f t="shared" si="110"/>
        <v>food trucks</v>
      </c>
      <c r="S1177" s="10">
        <f t="shared" si="111"/>
        <v>42200.728460648148</v>
      </c>
      <c r="T1177" s="10">
        <f t="shared" si="112"/>
        <v>42170.728460648148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13"/>
        <v>10</v>
      </c>
      <c r="Q1178" t="str">
        <f t="shared" si="109"/>
        <v>food</v>
      </c>
      <c r="R1178" t="str">
        <f t="shared" si="110"/>
        <v>food trucks</v>
      </c>
      <c r="S1178" s="10">
        <f t="shared" si="111"/>
        <v>42800.541666666672</v>
      </c>
      <c r="T1178" s="10">
        <f t="shared" si="112"/>
        <v>42746.019652777773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13"/>
        <v>0</v>
      </c>
      <c r="Q1179" t="str">
        <f t="shared" si="109"/>
        <v>food</v>
      </c>
      <c r="R1179" t="str">
        <f t="shared" si="110"/>
        <v>food trucks</v>
      </c>
      <c r="S1179" s="10">
        <f t="shared" si="111"/>
        <v>41927.660833333335</v>
      </c>
      <c r="T1179" s="10">
        <f t="shared" si="112"/>
        <v>41897.660833333335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13"/>
        <v>5</v>
      </c>
      <c r="Q1180" t="str">
        <f t="shared" si="109"/>
        <v>food</v>
      </c>
      <c r="R1180" t="str">
        <f t="shared" si="110"/>
        <v>food trucks</v>
      </c>
      <c r="S1180" s="10">
        <f t="shared" si="111"/>
        <v>41867.905694444446</v>
      </c>
      <c r="T1180" s="10">
        <f t="shared" si="112"/>
        <v>41837.905694444446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13"/>
        <v>640</v>
      </c>
      <c r="Q1181" t="str">
        <f t="shared" si="109"/>
        <v>food</v>
      </c>
      <c r="R1181" t="str">
        <f t="shared" si="110"/>
        <v>food trucks</v>
      </c>
      <c r="S1181" s="10">
        <f t="shared" si="111"/>
        <v>42305.720219907409</v>
      </c>
      <c r="T1181" s="10">
        <f t="shared" si="112"/>
        <v>42275.720219907409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10">
        <f t="shared" si="111"/>
        <v>41818.806875000002</v>
      </c>
      <c r="T1182" s="10">
        <f t="shared" si="112"/>
        <v>41781.806875000002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10">
        <f t="shared" si="111"/>
        <v>42064.339363425926</v>
      </c>
      <c r="T1183" s="10">
        <f t="shared" si="112"/>
        <v>42034.339363425926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10">
        <f t="shared" si="111"/>
        <v>42747.695833333331</v>
      </c>
      <c r="T1184" s="10">
        <f t="shared" si="112"/>
        <v>42728.827407407407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10">
        <f t="shared" si="111"/>
        <v>42676.165972222225</v>
      </c>
      <c r="T1185" s="10">
        <f t="shared" si="112"/>
        <v>42656.86137731481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10">
        <f t="shared" si="111"/>
        <v>42772.599664351852</v>
      </c>
      <c r="T1186" s="10">
        <f t="shared" si="112"/>
        <v>42741.599664351852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10">
        <f t="shared" si="111"/>
        <v>42163.166666666672</v>
      </c>
      <c r="T1187" s="10">
        <f t="shared" si="112"/>
        <v>42130.865150462967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10">
        <f t="shared" si="111"/>
        <v>42156.945833333331</v>
      </c>
      <c r="T1188" s="10">
        <f t="shared" si="112"/>
        <v>42123.86336805555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10">
        <f t="shared" si="111"/>
        <v>42141.75</v>
      </c>
      <c r="T1189" s="10">
        <f t="shared" si="112"/>
        <v>42109.894942129627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10">
        <f t="shared" si="111"/>
        <v>42732.700694444444</v>
      </c>
      <c r="T1190" s="10">
        <f t="shared" si="112"/>
        <v>42711.700694444444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10">
        <f t="shared" si="111"/>
        <v>42550.979108796295</v>
      </c>
      <c r="T1191" s="10">
        <f t="shared" si="112"/>
        <v>42529.979108796295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10">
        <f t="shared" si="111"/>
        <v>41882.665798611109</v>
      </c>
      <c r="T1192" s="10">
        <f t="shared" si="112"/>
        <v>41852.665798611109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10">
        <f t="shared" si="111"/>
        <v>42449.562037037031</v>
      </c>
      <c r="T1193" s="10">
        <f t="shared" si="112"/>
        <v>42419.603703703702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10">
        <f t="shared" si="111"/>
        <v>42777.506689814814</v>
      </c>
      <c r="T1194" s="10">
        <f t="shared" si="112"/>
        <v>42747.506689814814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10">
        <f t="shared" si="111"/>
        <v>42469.734409722223</v>
      </c>
      <c r="T1195" s="10">
        <f t="shared" si="112"/>
        <v>42409.776076388895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10">
        <f t="shared" si="111"/>
        <v>42102.488182870366</v>
      </c>
      <c r="T1196" s="10">
        <f t="shared" si="112"/>
        <v>42072.488182870366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10">
        <f t="shared" si="111"/>
        <v>42358.375</v>
      </c>
      <c r="T1197" s="10">
        <f t="shared" si="112"/>
        <v>42298.34783564815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10">
        <f t="shared" si="111"/>
        <v>42356.818738425922</v>
      </c>
      <c r="T1198" s="10">
        <f t="shared" si="112"/>
        <v>42326.818738425922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10">
        <f t="shared" si="111"/>
        <v>42534.249305555553</v>
      </c>
      <c r="T1199" s="10">
        <f t="shared" si="112"/>
        <v>42503.66474537037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10">
        <f t="shared" si="111"/>
        <v>42369.125</v>
      </c>
      <c r="T1200" s="10">
        <f t="shared" si="112"/>
        <v>42333.619050925925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10">
        <f t="shared" si="111"/>
        <v>42193.770833333328</v>
      </c>
      <c r="T1201" s="10">
        <f t="shared" si="112"/>
        <v>42161.770833333328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10">
        <f t="shared" si="111"/>
        <v>42110.477500000001</v>
      </c>
      <c r="T1202" s="10">
        <f t="shared" si="112"/>
        <v>42089.477500000001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10">
        <f t="shared" si="111"/>
        <v>42566.60701388889</v>
      </c>
      <c r="T1203" s="10">
        <f t="shared" si="112"/>
        <v>42536.60701388889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10">
        <f t="shared" si="111"/>
        <v>42182.288819444439</v>
      </c>
      <c r="T1204" s="10">
        <f t="shared" si="112"/>
        <v>42152.288819444439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10">
        <f t="shared" si="111"/>
        <v>42155.614895833336</v>
      </c>
      <c r="T1205" s="10">
        <f t="shared" si="112"/>
        <v>42125.614895833336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10">
        <f t="shared" si="111"/>
        <v>42342.208333333328</v>
      </c>
      <c r="T1206" s="10">
        <f t="shared" si="112"/>
        <v>42297.748067129629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10">
        <f t="shared" si="111"/>
        <v>42168.506377314814</v>
      </c>
      <c r="T1207" s="10">
        <f t="shared" si="112"/>
        <v>42138.506377314814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10">
        <f t="shared" si="111"/>
        <v>42805.561805555553</v>
      </c>
      <c r="T1208" s="10">
        <f t="shared" si="112"/>
        <v>42772.776076388895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10">
        <f t="shared" si="111"/>
        <v>42460.416666666672</v>
      </c>
      <c r="T1209" s="10">
        <f t="shared" si="112"/>
        <v>42430.430243055554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10">
        <f t="shared" si="111"/>
        <v>42453.667407407411</v>
      </c>
      <c r="T1210" s="10">
        <f t="shared" si="112"/>
        <v>42423.709074074075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10">
        <f t="shared" si="111"/>
        <v>42791.846122685187</v>
      </c>
      <c r="T1211" s="10">
        <f t="shared" si="112"/>
        <v>42761.846122685187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10">
        <f t="shared" si="111"/>
        <v>42155.875</v>
      </c>
      <c r="T1212" s="10">
        <f t="shared" si="112"/>
        <v>42132.941805555558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10">
        <f t="shared" si="111"/>
        <v>42530.866446759261</v>
      </c>
      <c r="T1213" s="10">
        <f t="shared" si="112"/>
        <v>42515.866446759261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10">
        <f t="shared" si="111"/>
        <v>42335.041666666672</v>
      </c>
      <c r="T1214" s="10">
        <f t="shared" si="112"/>
        <v>42318.950173611112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10">
        <f t="shared" si="111"/>
        <v>42766.755787037036</v>
      </c>
      <c r="T1215" s="10">
        <f t="shared" si="112"/>
        <v>42731.755787037036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10">
        <f t="shared" si="111"/>
        <v>42164.840335648143</v>
      </c>
      <c r="T1216" s="10">
        <f t="shared" si="112"/>
        <v>42104.840335648143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10">
        <f t="shared" si="111"/>
        <v>41789.923101851848</v>
      </c>
      <c r="T1217" s="10">
        <f t="shared" si="112"/>
        <v>41759.923101851848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si="113"/>
        <v>91.882882882882882</v>
      </c>
      <c r="Q1218" t="str">
        <f t="shared" ref="Q1218:Q1281" si="115">LEFT(N1218,SEARCH("/",N1218)-1)</f>
        <v>photography</v>
      </c>
      <c r="R1218" t="str">
        <f t="shared" ref="R1218:R1281" si="116">RIGHT(N1218,LEN(N1218)-SEARCH("/",N1218))</f>
        <v>photobooks</v>
      </c>
      <c r="S1218" s="10">
        <f t="shared" ref="S1218:S1281" si="117">(((I1218/60)/60)/24)+DATE(1970,1,1)</f>
        <v>42279.960416666669</v>
      </c>
      <c r="T1218" s="10">
        <f t="shared" ref="T1218:T1281" si="118">(((J1218/60)/60)/24)+DATE(1970,1,1)</f>
        <v>42247.616400462968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9">IFERROR(E1219/L1219,0)</f>
        <v>148.57377049180329</v>
      </c>
      <c r="Q1219" t="str">
        <f t="shared" si="115"/>
        <v>photography</v>
      </c>
      <c r="R1219" t="str">
        <f t="shared" si="116"/>
        <v>photobooks</v>
      </c>
      <c r="S1219" s="10">
        <f t="shared" si="117"/>
        <v>42565.809490740736</v>
      </c>
      <c r="T1219" s="10">
        <f t="shared" si="118"/>
        <v>42535.809490740736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9"/>
        <v>174.2134831460674</v>
      </c>
      <c r="Q1220" t="str">
        <f t="shared" si="115"/>
        <v>photography</v>
      </c>
      <c r="R1220" t="str">
        <f t="shared" si="116"/>
        <v>photobooks</v>
      </c>
      <c r="S1220" s="10">
        <f t="shared" si="117"/>
        <v>42309.125</v>
      </c>
      <c r="T1220" s="10">
        <f t="shared" si="118"/>
        <v>42278.662037037036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9"/>
        <v>102.86166007905139</v>
      </c>
      <c r="Q1221" t="str">
        <f t="shared" si="115"/>
        <v>photography</v>
      </c>
      <c r="R1221" t="str">
        <f t="shared" si="116"/>
        <v>photobooks</v>
      </c>
      <c r="S1221" s="10">
        <f t="shared" si="117"/>
        <v>42663.461956018517</v>
      </c>
      <c r="T1221" s="10">
        <f t="shared" si="118"/>
        <v>42633.461956018517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10">
        <f t="shared" si="117"/>
        <v>42241.628611111111</v>
      </c>
      <c r="T1222" s="10">
        <f t="shared" si="118"/>
        <v>42211.628611111111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10">
        <f t="shared" si="117"/>
        <v>42708</v>
      </c>
      <c r="T1223" s="10">
        <f t="shared" si="118"/>
        <v>42680.47555555556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10">
        <f t="shared" si="117"/>
        <v>42461.166666666672</v>
      </c>
      <c r="T1224" s="10">
        <f t="shared" si="118"/>
        <v>42430.720451388886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10">
        <f t="shared" si="117"/>
        <v>42684.218854166669</v>
      </c>
      <c r="T1225" s="10">
        <f t="shared" si="118"/>
        <v>42654.177187499998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10">
        <f t="shared" si="117"/>
        <v>41796.549791666665</v>
      </c>
      <c r="T1226" s="10">
        <f t="shared" si="118"/>
        <v>41736.549791666665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9"/>
        <v>44</v>
      </c>
      <c r="Q1227" t="str">
        <f t="shared" si="115"/>
        <v>music</v>
      </c>
      <c r="R1227" t="str">
        <f t="shared" si="116"/>
        <v>world music</v>
      </c>
      <c r="S1227" s="10">
        <f t="shared" si="117"/>
        <v>41569.905995370369</v>
      </c>
      <c r="T1227" s="10">
        <f t="shared" si="118"/>
        <v>41509.905995370369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10">
        <f t="shared" si="117"/>
        <v>41750.041666666664</v>
      </c>
      <c r="T1228" s="10">
        <f t="shared" si="118"/>
        <v>41715.874780092592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9"/>
        <v>0</v>
      </c>
      <c r="Q1229" t="str">
        <f t="shared" si="115"/>
        <v>music</v>
      </c>
      <c r="R1229" t="str">
        <f t="shared" si="116"/>
        <v>world music</v>
      </c>
      <c r="S1229" s="10">
        <f t="shared" si="117"/>
        <v>41858.291666666664</v>
      </c>
      <c r="T1229" s="10">
        <f t="shared" si="118"/>
        <v>41827.919166666667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10">
        <f t="shared" si="117"/>
        <v>40814.729259259257</v>
      </c>
      <c r="T1230" s="10">
        <f t="shared" si="118"/>
        <v>40754.729259259257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9"/>
        <v>25</v>
      </c>
      <c r="Q1231" t="str">
        <f t="shared" si="115"/>
        <v>music</v>
      </c>
      <c r="R1231" t="str">
        <f t="shared" si="116"/>
        <v>world music</v>
      </c>
      <c r="S1231" s="10">
        <f t="shared" si="117"/>
        <v>41015.666666666664</v>
      </c>
      <c r="T1231" s="10">
        <f t="shared" si="118"/>
        <v>40985.459803240738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9"/>
        <v>0</v>
      </c>
      <c r="Q1232" t="str">
        <f t="shared" si="115"/>
        <v>music</v>
      </c>
      <c r="R1232" t="str">
        <f t="shared" si="116"/>
        <v>world music</v>
      </c>
      <c r="S1232" s="10">
        <f t="shared" si="117"/>
        <v>40598.972569444442</v>
      </c>
      <c r="T1232" s="10">
        <f t="shared" si="118"/>
        <v>40568.972569444442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9"/>
        <v>0</v>
      </c>
      <c r="Q1233" t="str">
        <f t="shared" si="115"/>
        <v>music</v>
      </c>
      <c r="R1233" t="str">
        <f t="shared" si="116"/>
        <v>world music</v>
      </c>
      <c r="S1233" s="10">
        <f t="shared" si="117"/>
        <v>42244.041666666672</v>
      </c>
      <c r="T1233" s="10">
        <f t="shared" si="118"/>
        <v>42193.941759259258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9"/>
        <v>40</v>
      </c>
      <c r="Q1234" t="str">
        <f t="shared" si="115"/>
        <v>music</v>
      </c>
      <c r="R1234" t="str">
        <f t="shared" si="116"/>
        <v>world music</v>
      </c>
      <c r="S1234" s="10">
        <f t="shared" si="117"/>
        <v>41553.848032407412</v>
      </c>
      <c r="T1234" s="10">
        <f t="shared" si="118"/>
        <v>41506.848032407412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10">
        <f t="shared" si="117"/>
        <v>40960.948773148149</v>
      </c>
      <c r="T1235" s="10">
        <f t="shared" si="118"/>
        <v>40939.948773148149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9"/>
        <v>0</v>
      </c>
      <c r="Q1236" t="str">
        <f t="shared" si="115"/>
        <v>music</v>
      </c>
      <c r="R1236" t="str">
        <f t="shared" si="116"/>
        <v>world music</v>
      </c>
      <c r="S1236" s="10">
        <f t="shared" si="117"/>
        <v>42037.788680555561</v>
      </c>
      <c r="T1236" s="10">
        <f t="shared" si="118"/>
        <v>42007.788680555561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9"/>
        <v>35</v>
      </c>
      <c r="Q1237" t="str">
        <f t="shared" si="115"/>
        <v>music</v>
      </c>
      <c r="R1237" t="str">
        <f t="shared" si="116"/>
        <v>world music</v>
      </c>
      <c r="S1237" s="10">
        <f t="shared" si="117"/>
        <v>41623.135405092595</v>
      </c>
      <c r="T1237" s="10">
        <f t="shared" si="118"/>
        <v>41583.135405092595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9"/>
        <v>0</v>
      </c>
      <c r="Q1238" t="str">
        <f t="shared" si="115"/>
        <v>music</v>
      </c>
      <c r="R1238" t="str">
        <f t="shared" si="116"/>
        <v>world music</v>
      </c>
      <c r="S1238" s="10">
        <f t="shared" si="117"/>
        <v>41118.666666666664</v>
      </c>
      <c r="T1238" s="10">
        <f t="shared" si="118"/>
        <v>41110.680138888885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9"/>
        <v>0</v>
      </c>
      <c r="Q1239" t="str">
        <f t="shared" si="115"/>
        <v>music</v>
      </c>
      <c r="R1239" t="str">
        <f t="shared" si="116"/>
        <v>world music</v>
      </c>
      <c r="S1239" s="10">
        <f t="shared" si="117"/>
        <v>41145.283159722225</v>
      </c>
      <c r="T1239" s="10">
        <f t="shared" si="118"/>
        <v>41125.283159722225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10">
        <f t="shared" si="117"/>
        <v>40761.61037037037</v>
      </c>
      <c r="T1240" s="10">
        <f t="shared" si="118"/>
        <v>40731.61037037037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9"/>
        <v>0</v>
      </c>
      <c r="Q1241" t="str">
        <f t="shared" si="115"/>
        <v>music</v>
      </c>
      <c r="R1241" t="str">
        <f t="shared" si="116"/>
        <v>world music</v>
      </c>
      <c r="S1241" s="10">
        <f t="shared" si="117"/>
        <v>40913.962581018517</v>
      </c>
      <c r="T1241" s="10">
        <f t="shared" si="118"/>
        <v>40883.962581018517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10">
        <f t="shared" si="117"/>
        <v>41467.910416666666</v>
      </c>
      <c r="T1242" s="10">
        <f t="shared" si="118"/>
        <v>41409.040011574078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10">
        <f t="shared" si="117"/>
        <v>41946.249305555553</v>
      </c>
      <c r="T1243" s="10">
        <f t="shared" si="118"/>
        <v>41923.837731481479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9"/>
        <v>5</v>
      </c>
      <c r="Q1244" t="str">
        <f t="shared" si="115"/>
        <v>music</v>
      </c>
      <c r="R1244" t="str">
        <f t="shared" si="116"/>
        <v>world music</v>
      </c>
      <c r="S1244" s="10">
        <f t="shared" si="117"/>
        <v>40797.554166666669</v>
      </c>
      <c r="T1244" s="10">
        <f t="shared" si="118"/>
        <v>40782.165532407409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10">
        <f t="shared" si="117"/>
        <v>40732.875</v>
      </c>
      <c r="T1245" s="10">
        <f t="shared" si="118"/>
        <v>40671.879293981481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10">
        <f t="shared" si="117"/>
        <v>41386.875</v>
      </c>
      <c r="T1246" s="10">
        <f t="shared" si="118"/>
        <v>41355.825497685182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10">
        <f t="shared" si="117"/>
        <v>41804.599930555552</v>
      </c>
      <c r="T1247" s="10">
        <f t="shared" si="118"/>
        <v>41774.599930555552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10">
        <f t="shared" si="117"/>
        <v>40883.085057870368</v>
      </c>
      <c r="T1248" s="10">
        <f t="shared" si="118"/>
        <v>40838.043391203704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9"/>
        <v>85.5</v>
      </c>
      <c r="Q1249" t="str">
        <f t="shared" si="115"/>
        <v>music</v>
      </c>
      <c r="R1249" t="str">
        <f t="shared" si="116"/>
        <v>rock</v>
      </c>
      <c r="S1249" s="10">
        <f t="shared" si="117"/>
        <v>41400.292303240742</v>
      </c>
      <c r="T1249" s="10">
        <f t="shared" si="118"/>
        <v>41370.292303240742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10">
        <f t="shared" si="117"/>
        <v>41803.290972222225</v>
      </c>
      <c r="T1250" s="10">
        <f t="shared" si="118"/>
        <v>41767.656863425924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10">
        <f t="shared" si="117"/>
        <v>41097.74086805556</v>
      </c>
      <c r="T1251" s="10">
        <f t="shared" si="118"/>
        <v>41067.74086805556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10">
        <f t="shared" si="117"/>
        <v>41888.64271990741</v>
      </c>
      <c r="T1252" s="10">
        <f t="shared" si="118"/>
        <v>41843.64271990741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10">
        <f t="shared" si="117"/>
        <v>40811.814432870371</v>
      </c>
      <c r="T1253" s="10">
        <f t="shared" si="118"/>
        <v>40751.814432870371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10">
        <f t="shared" si="117"/>
        <v>41571.988067129627</v>
      </c>
      <c r="T1254" s="10">
        <f t="shared" si="118"/>
        <v>41543.988067129627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10">
        <f t="shared" si="117"/>
        <v>41885.783645833333</v>
      </c>
      <c r="T1255" s="10">
        <f t="shared" si="118"/>
        <v>41855.783645833333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10">
        <f t="shared" si="117"/>
        <v>40544.207638888889</v>
      </c>
      <c r="T1256" s="10">
        <f t="shared" si="118"/>
        <v>40487.621365740742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10">
        <f t="shared" si="117"/>
        <v>41609.887175925927</v>
      </c>
      <c r="T1257" s="10">
        <f t="shared" si="118"/>
        <v>41579.845509259263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10">
        <f t="shared" si="117"/>
        <v>40951.919340277782</v>
      </c>
      <c r="T1258" s="10">
        <f t="shared" si="118"/>
        <v>40921.919340277782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10">
        <f t="shared" si="117"/>
        <v>40636.043865740743</v>
      </c>
      <c r="T1259" s="10">
        <f t="shared" si="118"/>
        <v>40587.085532407407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10">
        <f t="shared" si="117"/>
        <v>41517.611250000002</v>
      </c>
      <c r="T1260" s="10">
        <f t="shared" si="118"/>
        <v>41487.611250000002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10">
        <f t="shared" si="117"/>
        <v>41799.165972222225</v>
      </c>
      <c r="T1261" s="10">
        <f t="shared" si="118"/>
        <v>41766.970648148148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10">
        <f t="shared" si="117"/>
        <v>41696.842824074076</v>
      </c>
      <c r="T1262" s="10">
        <f t="shared" si="118"/>
        <v>41666.842824074076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10">
        <f t="shared" si="117"/>
        <v>41668.342905092592</v>
      </c>
      <c r="T1263" s="10">
        <f t="shared" si="118"/>
        <v>41638.342905092592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10">
        <f t="shared" si="117"/>
        <v>41686.762638888889</v>
      </c>
      <c r="T1264" s="10">
        <f t="shared" si="118"/>
        <v>41656.762638888889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10">
        <f t="shared" si="117"/>
        <v>41727.041666666664</v>
      </c>
      <c r="T1265" s="10">
        <f t="shared" si="118"/>
        <v>41692.084143518521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10">
        <f t="shared" si="117"/>
        <v>41576.662997685184</v>
      </c>
      <c r="T1266" s="10">
        <f t="shared" si="118"/>
        <v>41547.662997685184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10">
        <f t="shared" si="117"/>
        <v>40512.655266203699</v>
      </c>
      <c r="T1267" s="10">
        <f t="shared" si="118"/>
        <v>40465.655266203699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9"/>
        <v>190.9</v>
      </c>
      <c r="Q1268" t="str">
        <f t="shared" si="115"/>
        <v>music</v>
      </c>
      <c r="R1268" t="str">
        <f t="shared" si="116"/>
        <v>rock</v>
      </c>
      <c r="S1268" s="10">
        <f t="shared" si="117"/>
        <v>41650.87667824074</v>
      </c>
      <c r="T1268" s="10">
        <f t="shared" si="118"/>
        <v>41620.87667824074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10">
        <f t="shared" si="117"/>
        <v>41479.585162037038</v>
      </c>
      <c r="T1269" s="10">
        <f t="shared" si="118"/>
        <v>41449.585162037038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10">
        <f t="shared" si="117"/>
        <v>41537.845451388886</v>
      </c>
      <c r="T1270" s="10">
        <f t="shared" si="118"/>
        <v>41507.845451388886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10">
        <f t="shared" si="117"/>
        <v>42476</v>
      </c>
      <c r="T1271" s="10">
        <f t="shared" si="118"/>
        <v>42445.823055555549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10">
        <f t="shared" si="117"/>
        <v>40993.815300925926</v>
      </c>
      <c r="T1272" s="10">
        <f t="shared" si="118"/>
        <v>40933.856967592597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10">
        <f t="shared" si="117"/>
        <v>41591.725219907406</v>
      </c>
      <c r="T1273" s="10">
        <f t="shared" si="118"/>
        <v>41561.683553240742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10">
        <f t="shared" si="117"/>
        <v>40344.166666666664</v>
      </c>
      <c r="T1274" s="10">
        <f t="shared" si="118"/>
        <v>40274.745127314818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10">
        <f t="shared" si="117"/>
        <v>41882.730219907404</v>
      </c>
      <c r="T1275" s="10">
        <f t="shared" si="118"/>
        <v>41852.730219907404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10">
        <f t="shared" si="117"/>
        <v>41151.690104166664</v>
      </c>
      <c r="T1276" s="10">
        <f t="shared" si="118"/>
        <v>41116.690104166664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10">
        <f t="shared" si="117"/>
        <v>41493.867905092593</v>
      </c>
      <c r="T1277" s="10">
        <f t="shared" si="118"/>
        <v>41458.867905092593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10">
        <f t="shared" si="117"/>
        <v>40057.166666666664</v>
      </c>
      <c r="T1278" s="10">
        <f t="shared" si="118"/>
        <v>40007.704247685186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10">
        <f t="shared" si="117"/>
        <v>41156.561886574076</v>
      </c>
      <c r="T1279" s="10">
        <f t="shared" si="118"/>
        <v>41121.561886574076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10">
        <f t="shared" si="117"/>
        <v>41815.083333333336</v>
      </c>
      <c r="T1280" s="10">
        <f t="shared" si="118"/>
        <v>41786.555162037039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10">
        <f t="shared" si="117"/>
        <v>41722.057523148149</v>
      </c>
      <c r="T1281" s="10">
        <f t="shared" si="118"/>
        <v>41682.099189814813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si="119"/>
        <v>127.97523076923076</v>
      </c>
      <c r="Q1282" t="str">
        <f t="shared" ref="Q1282:Q1345" si="121">LEFT(N1282,SEARCH("/",N1282)-1)</f>
        <v>music</v>
      </c>
      <c r="R1282" t="str">
        <f t="shared" ref="R1282:R1345" si="122">RIGHT(N1282,LEN(N1282)-SEARCH("/",N1282))</f>
        <v>rock</v>
      </c>
      <c r="S1282" s="10">
        <f t="shared" ref="S1282:S1345" si="123">(((I1282/60)/60)/24)+DATE(1970,1,1)</f>
        <v>40603.757569444446</v>
      </c>
      <c r="T1282" s="10">
        <f t="shared" ref="T1282:T1345" si="124">(((J1282/60)/60)/24)+DATE(1970,1,1)</f>
        <v>40513.757569444446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5">IFERROR(E1283/L1283,0)</f>
        <v>104.72972972972973</v>
      </c>
      <c r="Q1283" t="str">
        <f t="shared" si="121"/>
        <v>music</v>
      </c>
      <c r="R1283" t="str">
        <f t="shared" si="122"/>
        <v>rock</v>
      </c>
      <c r="S1283" s="10">
        <f t="shared" si="123"/>
        <v>41483.743472222224</v>
      </c>
      <c r="T1283" s="10">
        <f t="shared" si="124"/>
        <v>41463.743472222224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5"/>
        <v>67.671532846715323</v>
      </c>
      <c r="Q1284" t="str">
        <f t="shared" si="121"/>
        <v>music</v>
      </c>
      <c r="R1284" t="str">
        <f t="shared" si="122"/>
        <v>rock</v>
      </c>
      <c r="S1284" s="10">
        <f t="shared" si="123"/>
        <v>41617.207638888889</v>
      </c>
      <c r="T1284" s="10">
        <f t="shared" si="124"/>
        <v>41586.475173611114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5"/>
        <v>95.931818181818187</v>
      </c>
      <c r="Q1285" t="str">
        <f t="shared" si="121"/>
        <v>music</v>
      </c>
      <c r="R1285" t="str">
        <f t="shared" si="122"/>
        <v>rock</v>
      </c>
      <c r="S1285" s="10">
        <f t="shared" si="123"/>
        <v>41344.166666666664</v>
      </c>
      <c r="T1285" s="10">
        <f t="shared" si="124"/>
        <v>41320.717465277776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10">
        <f t="shared" si="123"/>
        <v>42735.707638888889</v>
      </c>
      <c r="T1286" s="10">
        <f t="shared" si="124"/>
        <v>42712.23474537037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10">
        <f t="shared" si="123"/>
        <v>42175.583043981482</v>
      </c>
      <c r="T1287" s="10">
        <f t="shared" si="124"/>
        <v>42160.583043981482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5"/>
        <v>81.25</v>
      </c>
      <c r="Q1288" t="str">
        <f t="shared" si="121"/>
        <v>theater</v>
      </c>
      <c r="R1288" t="str">
        <f t="shared" si="122"/>
        <v>plays</v>
      </c>
      <c r="S1288" s="10">
        <f t="shared" si="123"/>
        <v>42052.583333333328</v>
      </c>
      <c r="T1288" s="10">
        <f t="shared" si="124"/>
        <v>42039.384571759263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5"/>
        <v>24.2</v>
      </c>
      <c r="Q1289" t="str">
        <f t="shared" si="121"/>
        <v>theater</v>
      </c>
      <c r="R1289" t="str">
        <f t="shared" si="122"/>
        <v>plays</v>
      </c>
      <c r="S1289" s="10">
        <f t="shared" si="123"/>
        <v>42167.621018518519</v>
      </c>
      <c r="T1289" s="10">
        <f t="shared" si="124"/>
        <v>42107.621018518519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10">
        <f t="shared" si="123"/>
        <v>42592.166666666672</v>
      </c>
      <c r="T1290" s="10">
        <f t="shared" si="124"/>
        <v>42561.154664351852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10">
        <f t="shared" si="123"/>
        <v>42739.134780092587</v>
      </c>
      <c r="T1291" s="10">
        <f t="shared" si="124"/>
        <v>42709.134780092587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10">
        <f t="shared" si="123"/>
        <v>42117.290972222225</v>
      </c>
      <c r="T1292" s="10">
        <f t="shared" si="124"/>
        <v>42086.614942129629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10">
        <f t="shared" si="123"/>
        <v>42101.291666666672</v>
      </c>
      <c r="T1293" s="10">
        <f t="shared" si="124"/>
        <v>42064.652673611112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10">
        <f t="shared" si="123"/>
        <v>42283.957638888889</v>
      </c>
      <c r="T1294" s="10">
        <f t="shared" si="124"/>
        <v>42256.764212962968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10">
        <f t="shared" si="123"/>
        <v>42322.742719907401</v>
      </c>
      <c r="T1295" s="10">
        <f t="shared" si="124"/>
        <v>42292.701053240744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10">
        <f t="shared" si="123"/>
        <v>42296.458333333328</v>
      </c>
      <c r="T1296" s="10">
        <f t="shared" si="124"/>
        <v>42278.453668981485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10">
        <f t="shared" si="123"/>
        <v>42214.708333333328</v>
      </c>
      <c r="T1297" s="10">
        <f t="shared" si="124"/>
        <v>42184.572881944448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10">
        <f t="shared" si="123"/>
        <v>42443.008946759262</v>
      </c>
      <c r="T1298" s="10">
        <f t="shared" si="124"/>
        <v>42423.050613425927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10">
        <f t="shared" si="123"/>
        <v>42491.747199074074</v>
      </c>
      <c r="T1299" s="10">
        <f t="shared" si="124"/>
        <v>42461.747199074074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10">
        <f t="shared" si="123"/>
        <v>42488.680925925932</v>
      </c>
      <c r="T1300" s="10">
        <f t="shared" si="124"/>
        <v>42458.680925925932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10">
        <f t="shared" si="123"/>
        <v>42199.814340277779</v>
      </c>
      <c r="T1301" s="10">
        <f t="shared" si="124"/>
        <v>42169.814340277779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5"/>
        <v>168.75</v>
      </c>
      <c r="Q1302" t="str">
        <f t="shared" si="121"/>
        <v>theater</v>
      </c>
      <c r="R1302" t="str">
        <f t="shared" si="122"/>
        <v>plays</v>
      </c>
      <c r="S1302" s="10">
        <f t="shared" si="123"/>
        <v>42522.789583333331</v>
      </c>
      <c r="T1302" s="10">
        <f t="shared" si="124"/>
        <v>42483.675208333334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10">
        <f t="shared" si="123"/>
        <v>42206.125</v>
      </c>
      <c r="T1303" s="10">
        <f t="shared" si="124"/>
        <v>42195.749745370369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5"/>
        <v>50</v>
      </c>
      <c r="Q1304" t="str">
        <f t="shared" si="121"/>
        <v>theater</v>
      </c>
      <c r="R1304" t="str">
        <f t="shared" si="122"/>
        <v>plays</v>
      </c>
      <c r="S1304" s="10">
        <f t="shared" si="123"/>
        <v>42705.099664351852</v>
      </c>
      <c r="T1304" s="10">
        <f t="shared" si="124"/>
        <v>42675.057997685188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10">
        <f t="shared" si="123"/>
        <v>42582.458333333328</v>
      </c>
      <c r="T1305" s="10">
        <f t="shared" si="124"/>
        <v>42566.441203703704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10">
        <f t="shared" si="123"/>
        <v>42807.152835648143</v>
      </c>
      <c r="T1306" s="10">
        <f t="shared" si="124"/>
        <v>42747.194502314815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10">
        <f t="shared" si="123"/>
        <v>42572.729166666672</v>
      </c>
      <c r="T1307" s="10">
        <f t="shared" si="124"/>
        <v>42543.665601851855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10">
        <f t="shared" si="123"/>
        <v>41977.457569444443</v>
      </c>
      <c r="T1308" s="10">
        <f t="shared" si="124"/>
        <v>41947.457569444443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10">
        <f t="shared" si="123"/>
        <v>42417.503229166665</v>
      </c>
      <c r="T1309" s="10">
        <f t="shared" si="124"/>
        <v>42387.503229166665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10">
        <f t="shared" si="123"/>
        <v>42651.613564814819</v>
      </c>
      <c r="T1310" s="10">
        <f t="shared" si="124"/>
        <v>42611.613564814819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10">
        <f t="shared" si="123"/>
        <v>42292.882731481484</v>
      </c>
      <c r="T1311" s="10">
        <f t="shared" si="124"/>
        <v>42257.882731481484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10">
        <f t="shared" si="123"/>
        <v>42601.667245370365</v>
      </c>
      <c r="T1312" s="10">
        <f t="shared" si="124"/>
        <v>42556.667245370365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10">
        <f t="shared" si="123"/>
        <v>42704.843969907408</v>
      </c>
      <c r="T1313" s="10">
        <f t="shared" si="124"/>
        <v>42669.802303240736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10">
        <f t="shared" si="123"/>
        <v>42112.702800925923</v>
      </c>
      <c r="T1314" s="10">
        <f t="shared" si="124"/>
        <v>42082.702800925923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10">
        <f t="shared" si="123"/>
        <v>42432.709652777776</v>
      </c>
      <c r="T1315" s="10">
        <f t="shared" si="124"/>
        <v>42402.709652777776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10">
        <f t="shared" si="123"/>
        <v>42664.669675925921</v>
      </c>
      <c r="T1316" s="10">
        <f t="shared" si="124"/>
        <v>42604.669675925921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10">
        <f t="shared" si="123"/>
        <v>42314.041666666672</v>
      </c>
      <c r="T1317" s="10">
        <f t="shared" si="124"/>
        <v>42278.498240740737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10">
        <f t="shared" si="123"/>
        <v>42428.961909722217</v>
      </c>
      <c r="T1318" s="10">
        <f t="shared" si="124"/>
        <v>42393.961909722217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10">
        <f t="shared" si="123"/>
        <v>42572.583333333328</v>
      </c>
      <c r="T1319" s="10">
        <f t="shared" si="124"/>
        <v>42520.235486111109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10">
        <f t="shared" si="123"/>
        <v>42015.043657407412</v>
      </c>
      <c r="T1320" s="10">
        <f t="shared" si="124"/>
        <v>41985.043657407412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10">
        <f t="shared" si="123"/>
        <v>41831.666666666664</v>
      </c>
      <c r="T1321" s="10">
        <f t="shared" si="124"/>
        <v>41816.812094907407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10">
        <f t="shared" si="123"/>
        <v>42734.958333333328</v>
      </c>
      <c r="T1322" s="10">
        <f t="shared" si="124"/>
        <v>42705.690347222218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10">
        <f t="shared" si="123"/>
        <v>42727.74927083333</v>
      </c>
      <c r="T1323" s="10">
        <f t="shared" si="124"/>
        <v>42697.74927083333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10">
        <f t="shared" si="123"/>
        <v>42145.656539351854</v>
      </c>
      <c r="T1324" s="10">
        <f t="shared" si="124"/>
        <v>42115.656539351854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10">
        <f t="shared" si="123"/>
        <v>42486.288194444445</v>
      </c>
      <c r="T1325" s="10">
        <f t="shared" si="124"/>
        <v>42451.698449074072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10">
        <f t="shared" si="123"/>
        <v>42656.633703703701</v>
      </c>
      <c r="T1326" s="10">
        <f t="shared" si="124"/>
        <v>42626.633703703701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10">
        <f t="shared" si="123"/>
        <v>42734.086053240739</v>
      </c>
      <c r="T1327" s="10">
        <f t="shared" si="124"/>
        <v>42704.086053240739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10">
        <f t="shared" si="123"/>
        <v>42019.791990740734</v>
      </c>
      <c r="T1328" s="10">
        <f t="shared" si="124"/>
        <v>41974.791990740734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10">
        <f t="shared" si="123"/>
        <v>42153.678645833337</v>
      </c>
      <c r="T1329" s="10">
        <f t="shared" si="124"/>
        <v>42123.678645833337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10">
        <f t="shared" si="123"/>
        <v>42657.642754629633</v>
      </c>
      <c r="T1330" s="10">
        <f t="shared" si="124"/>
        <v>42612.642754629633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10">
        <f t="shared" si="123"/>
        <v>41975.263252314813</v>
      </c>
      <c r="T1331" s="10">
        <f t="shared" si="124"/>
        <v>41935.221585648149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10">
        <f t="shared" si="123"/>
        <v>42553.166666666672</v>
      </c>
      <c r="T1332" s="10">
        <f t="shared" si="124"/>
        <v>42522.276724537034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10">
        <f t="shared" si="123"/>
        <v>42599.50409722222</v>
      </c>
      <c r="T1333" s="10">
        <f t="shared" si="124"/>
        <v>42569.50409722222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10">
        <f t="shared" si="123"/>
        <v>42762.060277777782</v>
      </c>
      <c r="T1334" s="10">
        <f t="shared" si="124"/>
        <v>42732.060277777782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10">
        <f t="shared" si="123"/>
        <v>41836.106770833336</v>
      </c>
      <c r="T1335" s="10">
        <f t="shared" si="124"/>
        <v>41806.106770833336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10">
        <f t="shared" si="123"/>
        <v>42440.774155092593</v>
      </c>
      <c r="T1336" s="10">
        <f t="shared" si="124"/>
        <v>42410.774155092593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10">
        <f t="shared" si="123"/>
        <v>42343.936365740738</v>
      </c>
      <c r="T1337" s="10">
        <f t="shared" si="124"/>
        <v>42313.936365740738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10">
        <f t="shared" si="123"/>
        <v>41990.863750000004</v>
      </c>
      <c r="T1338" s="10">
        <f t="shared" si="124"/>
        <v>41955.863750000004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10">
        <f t="shared" si="123"/>
        <v>42797.577303240745</v>
      </c>
      <c r="T1339" s="10">
        <f t="shared" si="124"/>
        <v>42767.577303240745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10">
        <f t="shared" si="123"/>
        <v>42218.803622685184</v>
      </c>
      <c r="T1340" s="10">
        <f t="shared" si="124"/>
        <v>42188.803622685184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10">
        <f t="shared" si="123"/>
        <v>41981.688831018517</v>
      </c>
      <c r="T1341" s="10">
        <f t="shared" si="124"/>
        <v>41936.647164351853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10">
        <f t="shared" si="123"/>
        <v>41866.595520833333</v>
      </c>
      <c r="T1342" s="10">
        <f t="shared" si="124"/>
        <v>41836.595520833333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10">
        <f t="shared" si="123"/>
        <v>42644.624039351853</v>
      </c>
      <c r="T1343" s="10">
        <f t="shared" si="124"/>
        <v>42612.624039351853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10">
        <f t="shared" si="123"/>
        <v>42202.816423611104</v>
      </c>
      <c r="T1344" s="10">
        <f t="shared" si="124"/>
        <v>42172.816423611104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10">
        <f t="shared" si="123"/>
        <v>42601.165972222225</v>
      </c>
      <c r="T1345" s="10">
        <f t="shared" si="124"/>
        <v>42542.526423611111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si="125"/>
        <v>40.762589928057551</v>
      </c>
      <c r="Q1346" t="str">
        <f t="shared" ref="Q1346:Q1409" si="127">LEFT(N1346,SEARCH("/",N1346)-1)</f>
        <v>publishing</v>
      </c>
      <c r="R1346" t="str">
        <f t="shared" ref="R1346:R1409" si="128">RIGHT(N1346,LEN(N1346)-SEARCH("/",N1346))</f>
        <v>nonfiction</v>
      </c>
      <c r="S1346" s="10">
        <f t="shared" ref="S1346:S1409" si="129">(((I1346/60)/60)/24)+DATE(1970,1,1)</f>
        <v>42551.789803240739</v>
      </c>
      <c r="T1346" s="10">
        <f t="shared" ref="T1346:T1409" si="130">(((J1346/60)/60)/24)+DATE(1970,1,1)</f>
        <v>42522.789803240739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31">IFERROR(E1347/L1347,0)</f>
        <v>53.571428571428569</v>
      </c>
      <c r="Q1347" t="str">
        <f t="shared" si="127"/>
        <v>publishing</v>
      </c>
      <c r="R1347" t="str">
        <f t="shared" si="128"/>
        <v>nonfiction</v>
      </c>
      <c r="S1347" s="10">
        <f t="shared" si="129"/>
        <v>41834.814340277779</v>
      </c>
      <c r="T1347" s="10">
        <f t="shared" si="130"/>
        <v>41799.814340277779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31"/>
        <v>48.449664429530202</v>
      </c>
      <c r="Q1348" t="str">
        <f t="shared" si="127"/>
        <v>publishing</v>
      </c>
      <c r="R1348" t="str">
        <f t="shared" si="128"/>
        <v>nonfiction</v>
      </c>
      <c r="S1348" s="10">
        <f t="shared" si="129"/>
        <v>41452.075821759259</v>
      </c>
      <c r="T1348" s="10">
        <f t="shared" si="130"/>
        <v>41422.075821759259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31"/>
        <v>82.41935483870968</v>
      </c>
      <c r="Q1349" t="str">
        <f t="shared" si="127"/>
        <v>publishing</v>
      </c>
      <c r="R1349" t="str">
        <f t="shared" si="128"/>
        <v>nonfiction</v>
      </c>
      <c r="S1349" s="10">
        <f t="shared" si="129"/>
        <v>42070.638020833328</v>
      </c>
      <c r="T1349" s="10">
        <f t="shared" si="130"/>
        <v>42040.638020833328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10">
        <f t="shared" si="129"/>
        <v>41991.506168981476</v>
      </c>
      <c r="T1350" s="10">
        <f t="shared" si="130"/>
        <v>41963.506168981476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10">
        <f t="shared" si="129"/>
        <v>42354.290972222225</v>
      </c>
      <c r="T1351" s="10">
        <f t="shared" si="130"/>
        <v>42317.33258101852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10">
        <f t="shared" si="129"/>
        <v>42364.013124999998</v>
      </c>
      <c r="T1352" s="10">
        <f t="shared" si="130"/>
        <v>42334.013124999998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10">
        <f t="shared" si="129"/>
        <v>42412.74009259259</v>
      </c>
      <c r="T1353" s="10">
        <f t="shared" si="130"/>
        <v>42382.74009259259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10">
        <f t="shared" si="129"/>
        <v>42252.165972222225</v>
      </c>
      <c r="T1354" s="10">
        <f t="shared" si="130"/>
        <v>42200.578310185185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10">
        <f t="shared" si="129"/>
        <v>41344</v>
      </c>
      <c r="T1355" s="10">
        <f t="shared" si="130"/>
        <v>41309.11791666667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10">
        <f t="shared" si="129"/>
        <v>42532.807627314818</v>
      </c>
      <c r="T1356" s="10">
        <f t="shared" si="130"/>
        <v>42502.807627314818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10">
        <f t="shared" si="129"/>
        <v>41243.416666666664</v>
      </c>
      <c r="T1357" s="10">
        <f t="shared" si="130"/>
        <v>41213.254687499997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10">
        <f t="shared" si="129"/>
        <v>41460.038888888892</v>
      </c>
      <c r="T1358" s="10">
        <f t="shared" si="130"/>
        <v>41430.038888888892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10">
        <f t="shared" si="129"/>
        <v>41334.249305555553</v>
      </c>
      <c r="T1359" s="10">
        <f t="shared" si="130"/>
        <v>41304.962233796294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10">
        <f t="shared" si="129"/>
        <v>40719.570868055554</v>
      </c>
      <c r="T1360" s="10">
        <f t="shared" si="130"/>
        <v>40689.570868055554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10">
        <f t="shared" si="129"/>
        <v>40730.814699074072</v>
      </c>
      <c r="T1361" s="10">
        <f t="shared" si="130"/>
        <v>40668.814699074072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10">
        <f t="shared" si="129"/>
        <v>41123.900694444441</v>
      </c>
      <c r="T1362" s="10">
        <f t="shared" si="130"/>
        <v>41095.900694444441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10">
        <f t="shared" si="129"/>
        <v>41811.717268518521</v>
      </c>
      <c r="T1363" s="10">
        <f t="shared" si="130"/>
        <v>41781.717268518521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10">
        <f t="shared" si="129"/>
        <v>41524.934386574074</v>
      </c>
      <c r="T1364" s="10">
        <f t="shared" si="130"/>
        <v>41464.934386574074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10">
        <f t="shared" si="129"/>
        <v>42415.332638888889</v>
      </c>
      <c r="T1365" s="10">
        <f t="shared" si="130"/>
        <v>42396.8440625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10">
        <f t="shared" si="129"/>
        <v>42011.6956712963</v>
      </c>
      <c r="T1366" s="10">
        <f t="shared" si="130"/>
        <v>41951.695671296293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10">
        <f t="shared" si="129"/>
        <v>42079.691574074073</v>
      </c>
      <c r="T1367" s="10">
        <f t="shared" si="130"/>
        <v>42049.733240740738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10">
        <f t="shared" si="129"/>
        <v>41970.037766203706</v>
      </c>
      <c r="T1368" s="10">
        <f t="shared" si="130"/>
        <v>41924.996099537035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10">
        <f t="shared" si="129"/>
        <v>42322.044560185182</v>
      </c>
      <c r="T1369" s="10">
        <f t="shared" si="130"/>
        <v>42292.002893518518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10">
        <f t="shared" si="129"/>
        <v>42170.190902777773</v>
      </c>
      <c r="T1370" s="10">
        <f t="shared" si="130"/>
        <v>42146.190902777773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10">
        <f t="shared" si="129"/>
        <v>41740.594282407408</v>
      </c>
      <c r="T1371" s="10">
        <f t="shared" si="130"/>
        <v>41710.594282407408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31"/>
        <v>77.75</v>
      </c>
      <c r="Q1372" t="str">
        <f t="shared" si="127"/>
        <v>music</v>
      </c>
      <c r="R1372" t="str">
        <f t="shared" si="128"/>
        <v>rock</v>
      </c>
      <c r="S1372" s="10">
        <f t="shared" si="129"/>
        <v>41563.00335648148</v>
      </c>
      <c r="T1372" s="10">
        <f t="shared" si="130"/>
        <v>41548.00335648148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10">
        <f t="shared" si="129"/>
        <v>42131.758587962962</v>
      </c>
      <c r="T1373" s="10">
        <f t="shared" si="130"/>
        <v>42101.758587962962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31"/>
        <v>38.75</v>
      </c>
      <c r="Q1374" t="str">
        <f t="shared" si="127"/>
        <v>music</v>
      </c>
      <c r="R1374" t="str">
        <f t="shared" si="128"/>
        <v>rock</v>
      </c>
      <c r="S1374" s="10">
        <f t="shared" si="129"/>
        <v>41102.739953703705</v>
      </c>
      <c r="T1374" s="10">
        <f t="shared" si="130"/>
        <v>41072.739953703705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10">
        <f t="shared" si="129"/>
        <v>42734.95177083333</v>
      </c>
      <c r="T1375" s="10">
        <f t="shared" si="130"/>
        <v>42704.95177083333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10">
        <f t="shared" si="129"/>
        <v>42454.12023148148</v>
      </c>
      <c r="T1376" s="10">
        <f t="shared" si="130"/>
        <v>42424.161898148144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10">
        <f t="shared" si="129"/>
        <v>42750.066192129627</v>
      </c>
      <c r="T1377" s="10">
        <f t="shared" si="130"/>
        <v>42720.066192129627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10">
        <f t="shared" si="129"/>
        <v>42707.710717592592</v>
      </c>
      <c r="T1378" s="10">
        <f t="shared" si="130"/>
        <v>42677.669050925921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10">
        <f t="shared" si="129"/>
        <v>42769.174305555556</v>
      </c>
      <c r="T1379" s="10">
        <f t="shared" si="130"/>
        <v>42747.219560185185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10">
        <f t="shared" si="129"/>
        <v>42583.759374999994</v>
      </c>
      <c r="T1380" s="10">
        <f t="shared" si="130"/>
        <v>42568.759374999994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10">
        <f t="shared" si="129"/>
        <v>42160.491620370376</v>
      </c>
      <c r="T1381" s="10">
        <f t="shared" si="130"/>
        <v>42130.491620370376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31"/>
        <v>21.2</v>
      </c>
      <c r="Q1382" t="str">
        <f t="shared" si="127"/>
        <v>music</v>
      </c>
      <c r="R1382" t="str">
        <f t="shared" si="128"/>
        <v>rock</v>
      </c>
      <c r="S1382" s="10">
        <f t="shared" si="129"/>
        <v>42164.083333333328</v>
      </c>
      <c r="T1382" s="10">
        <f t="shared" si="130"/>
        <v>42141.762800925921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10">
        <f t="shared" si="129"/>
        <v>42733.214409722219</v>
      </c>
      <c r="T1383" s="10">
        <f t="shared" si="130"/>
        <v>42703.214409722219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10">
        <f t="shared" si="129"/>
        <v>41400.800185185188</v>
      </c>
      <c r="T1384" s="10">
        <f t="shared" si="130"/>
        <v>41370.800185185188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10">
        <f t="shared" si="129"/>
        <v>42727.074976851851</v>
      </c>
      <c r="T1385" s="10">
        <f t="shared" si="130"/>
        <v>42707.074976851851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10">
        <f t="shared" si="129"/>
        <v>42190.735208333332</v>
      </c>
      <c r="T1386" s="10">
        <f t="shared" si="130"/>
        <v>42160.735208333332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10">
        <f t="shared" si="129"/>
        <v>42489.507638888885</v>
      </c>
      <c r="T1387" s="10">
        <f t="shared" si="130"/>
        <v>42433.688900462963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31"/>
        <v>62.5</v>
      </c>
      <c r="Q1388" t="str">
        <f t="shared" si="127"/>
        <v>music</v>
      </c>
      <c r="R1388" t="str">
        <f t="shared" si="128"/>
        <v>rock</v>
      </c>
      <c r="S1388" s="10">
        <f t="shared" si="129"/>
        <v>42214.646863425922</v>
      </c>
      <c r="T1388" s="10">
        <f t="shared" si="130"/>
        <v>42184.646863425922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10">
        <f t="shared" si="129"/>
        <v>42158.1875</v>
      </c>
      <c r="T1389" s="10">
        <f t="shared" si="130"/>
        <v>42126.92123842593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10">
        <f t="shared" si="129"/>
        <v>42660.676388888889</v>
      </c>
      <c r="T1390" s="10">
        <f t="shared" si="130"/>
        <v>42634.614780092597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10">
        <f t="shared" si="129"/>
        <v>42595.480983796297</v>
      </c>
      <c r="T1391" s="10">
        <f t="shared" si="130"/>
        <v>42565.480983796297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10">
        <f t="shared" si="129"/>
        <v>42121.716666666667</v>
      </c>
      <c r="T1392" s="10">
        <f t="shared" si="130"/>
        <v>42087.803310185183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10">
        <f t="shared" si="129"/>
        <v>42238.207638888889</v>
      </c>
      <c r="T1393" s="10">
        <f t="shared" si="130"/>
        <v>42193.650671296295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10">
        <f t="shared" si="129"/>
        <v>42432.154930555553</v>
      </c>
      <c r="T1394" s="10">
        <f t="shared" si="130"/>
        <v>42401.154930555553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10">
        <f t="shared" si="129"/>
        <v>42583.681979166664</v>
      </c>
      <c r="T1395" s="10">
        <f t="shared" si="130"/>
        <v>42553.681979166664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10">
        <f t="shared" si="129"/>
        <v>42795.125</v>
      </c>
      <c r="T1396" s="10">
        <f t="shared" si="130"/>
        <v>42752.144976851851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10">
        <f t="shared" si="129"/>
        <v>42749.90834490741</v>
      </c>
      <c r="T1397" s="10">
        <f t="shared" si="130"/>
        <v>42719.90834490741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10">
        <f t="shared" si="129"/>
        <v>42048.99863425926</v>
      </c>
      <c r="T1398" s="10">
        <f t="shared" si="130"/>
        <v>42018.99863425926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10">
        <f t="shared" si="129"/>
        <v>42670.888194444444</v>
      </c>
      <c r="T1399" s="10">
        <f t="shared" si="130"/>
        <v>42640.917939814812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10">
        <f t="shared" si="129"/>
        <v>42556.874236111107</v>
      </c>
      <c r="T1400" s="10">
        <f t="shared" si="130"/>
        <v>42526.874236111107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10">
        <f t="shared" si="129"/>
        <v>41919.004317129627</v>
      </c>
      <c r="T1401" s="10">
        <f t="shared" si="130"/>
        <v>41889.004317129627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10">
        <f t="shared" si="129"/>
        <v>42533.229166666672</v>
      </c>
      <c r="T1402" s="10">
        <f t="shared" si="130"/>
        <v>42498.341122685189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10">
        <f t="shared" si="129"/>
        <v>41420.99622685185</v>
      </c>
      <c r="T1403" s="10">
        <f t="shared" si="130"/>
        <v>41399.99622685185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10">
        <f t="shared" si="129"/>
        <v>42125.011701388896</v>
      </c>
      <c r="T1404" s="10">
        <f t="shared" si="130"/>
        <v>42065.053368055553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10">
        <f t="shared" si="129"/>
        <v>41481.062905092593</v>
      </c>
      <c r="T1405" s="10">
        <f t="shared" si="130"/>
        <v>41451.062905092593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10">
        <f t="shared" si="129"/>
        <v>42057.510243055556</v>
      </c>
      <c r="T1406" s="10">
        <f t="shared" si="130"/>
        <v>42032.510243055556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10">
        <f t="shared" si="129"/>
        <v>41971.722233796296</v>
      </c>
      <c r="T1407" s="10">
        <f t="shared" si="130"/>
        <v>41941.680567129632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10">
        <f t="shared" si="129"/>
        <v>42350.416666666672</v>
      </c>
      <c r="T1408" s="10">
        <f t="shared" si="130"/>
        <v>42297.432951388888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10">
        <f t="shared" si="129"/>
        <v>41863.536782407406</v>
      </c>
      <c r="T1409" s="10">
        <f t="shared" si="130"/>
        <v>41838.536782407406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si="131"/>
        <v>12</v>
      </c>
      <c r="Q1410" t="str">
        <f t="shared" ref="Q1410:Q1473" si="133">LEFT(N1410,SEARCH("/",N1410)-1)</f>
        <v>publishing</v>
      </c>
      <c r="R1410" t="str">
        <f t="shared" ref="R1410:R1473" si="134">RIGHT(N1410,LEN(N1410)-SEARCH("/",N1410))</f>
        <v>translations</v>
      </c>
      <c r="S1410" s="10">
        <f t="shared" ref="S1410:S1473" si="135">(((I1410/60)/60)/24)+DATE(1970,1,1)</f>
        <v>42321.913842592592</v>
      </c>
      <c r="T1410" s="10">
        <f t="shared" ref="T1410:T1473" si="136">(((J1410/60)/60)/24)+DATE(1970,1,1)</f>
        <v>42291.872175925921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>
        <f t="shared" ref="P1411:P1474" si="137">IFERROR(E1411/L1411,0)</f>
        <v>0</v>
      </c>
      <c r="Q1411" t="str">
        <f t="shared" si="133"/>
        <v>publishing</v>
      </c>
      <c r="R1411" t="str">
        <f t="shared" si="134"/>
        <v>translations</v>
      </c>
      <c r="S1411" s="10">
        <f t="shared" si="135"/>
        <v>42005.175173611111</v>
      </c>
      <c r="T1411" s="10">
        <f t="shared" si="136"/>
        <v>41945.133506944447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7"/>
        <v>1</v>
      </c>
      <c r="Q1412" t="str">
        <f t="shared" si="133"/>
        <v>publishing</v>
      </c>
      <c r="R1412" t="str">
        <f t="shared" si="134"/>
        <v>translations</v>
      </c>
      <c r="S1412" s="10">
        <f t="shared" si="135"/>
        <v>42524.318518518514</v>
      </c>
      <c r="T1412" s="10">
        <f t="shared" si="136"/>
        <v>42479.318518518514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10">
        <f t="shared" si="135"/>
        <v>42041.059027777781</v>
      </c>
      <c r="T1413" s="10">
        <f t="shared" si="136"/>
        <v>42013.059027777781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10">
        <f t="shared" si="135"/>
        <v>41977.063645833332</v>
      </c>
      <c r="T1414" s="10">
        <f t="shared" si="136"/>
        <v>41947.063645833332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10">
        <f t="shared" si="135"/>
        <v>42420.437152777777</v>
      </c>
      <c r="T1415" s="10">
        <f t="shared" si="136"/>
        <v>42360.437152777777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10">
        <f t="shared" si="135"/>
        <v>42738.25309027778</v>
      </c>
      <c r="T1416" s="10">
        <f t="shared" si="136"/>
        <v>42708.25309027778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10">
        <f t="shared" si="135"/>
        <v>42232.675821759258</v>
      </c>
      <c r="T1417" s="10">
        <f t="shared" si="136"/>
        <v>42192.675821759258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10">
        <f t="shared" si="135"/>
        <v>42329.967812499999</v>
      </c>
      <c r="T1418" s="10">
        <f t="shared" si="136"/>
        <v>42299.926145833335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10">
        <f t="shared" si="135"/>
        <v>42262.465972222228</v>
      </c>
      <c r="T1419" s="10">
        <f t="shared" si="136"/>
        <v>42232.15016203704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10">
        <f t="shared" si="135"/>
        <v>42425.456412037034</v>
      </c>
      <c r="T1420" s="10">
        <f t="shared" si="136"/>
        <v>42395.456412037034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10">
        <f t="shared" si="135"/>
        <v>42652.456238425926</v>
      </c>
      <c r="T1421" s="10">
        <f t="shared" si="136"/>
        <v>42622.456238425926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10">
        <f t="shared" si="135"/>
        <v>42549.667662037042</v>
      </c>
      <c r="T1422" s="10">
        <f t="shared" si="136"/>
        <v>42524.667662037042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10">
        <f t="shared" si="135"/>
        <v>42043.915613425925</v>
      </c>
      <c r="T1423" s="10">
        <f t="shared" si="136"/>
        <v>42013.915613425925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10">
        <f t="shared" si="135"/>
        <v>42634.239629629628</v>
      </c>
      <c r="T1424" s="10">
        <f t="shared" si="136"/>
        <v>42604.239629629628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10">
        <f t="shared" si="135"/>
        <v>42370.360312500001</v>
      </c>
      <c r="T1425" s="10">
        <f t="shared" si="136"/>
        <v>42340.360312500001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10">
        <f t="shared" si="135"/>
        <v>42689.759282407409</v>
      </c>
      <c r="T1426" s="10">
        <f t="shared" si="136"/>
        <v>42676.717615740738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10">
        <f t="shared" si="135"/>
        <v>42123.131469907406</v>
      </c>
      <c r="T1427" s="10">
        <f t="shared" si="136"/>
        <v>42093.131469907406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10">
        <f t="shared" si="135"/>
        <v>42240.390277777777</v>
      </c>
      <c r="T1428" s="10">
        <f t="shared" si="136"/>
        <v>42180.390277777777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10">
        <f t="shared" si="135"/>
        <v>42631.851678240739</v>
      </c>
      <c r="T1429" s="10">
        <f t="shared" si="136"/>
        <v>42601.851678240739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10">
        <f t="shared" si="135"/>
        <v>42462.338159722218</v>
      </c>
      <c r="T1430" s="10">
        <f t="shared" si="136"/>
        <v>42432.379826388889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10">
        <f t="shared" si="135"/>
        <v>42104.060671296291</v>
      </c>
      <c r="T1431" s="10">
        <f t="shared" si="136"/>
        <v>42074.060671296291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10">
        <f t="shared" si="135"/>
        <v>41992.813518518517</v>
      </c>
      <c r="T1432" s="10">
        <f t="shared" si="136"/>
        <v>41961.813518518517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10">
        <f t="shared" si="135"/>
        <v>42334.252500000002</v>
      </c>
      <c r="T1433" s="10">
        <f t="shared" si="136"/>
        <v>42304.210833333331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10">
        <f t="shared" si="135"/>
        <v>42205.780416666668</v>
      </c>
      <c r="T1434" s="10">
        <f t="shared" si="136"/>
        <v>42175.780416666668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10">
        <f t="shared" si="135"/>
        <v>42714.458333333328</v>
      </c>
      <c r="T1435" s="10">
        <f t="shared" si="136"/>
        <v>42673.625868055555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10">
        <f t="shared" si="135"/>
        <v>42163.625</v>
      </c>
      <c r="T1436" s="10">
        <f t="shared" si="136"/>
        <v>42142.767106481479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10">
        <f t="shared" si="135"/>
        <v>42288.780324074076</v>
      </c>
      <c r="T1437" s="10">
        <f t="shared" si="136"/>
        <v>42258.780324074076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10">
        <f t="shared" si="135"/>
        <v>42421.35019675926</v>
      </c>
      <c r="T1438" s="10">
        <f t="shared" si="136"/>
        <v>42391.35019675926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10">
        <f t="shared" si="135"/>
        <v>41833.207638888889</v>
      </c>
      <c r="T1439" s="10">
        <f t="shared" si="136"/>
        <v>41796.531701388885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10">
        <f t="shared" si="135"/>
        <v>42487.579861111109</v>
      </c>
      <c r="T1440" s="10">
        <f t="shared" si="136"/>
        <v>42457.871516203704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10">
        <f t="shared" si="135"/>
        <v>42070.829872685179</v>
      </c>
      <c r="T1441" s="10">
        <f t="shared" si="136"/>
        <v>42040.829872685179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10">
        <f t="shared" si="135"/>
        <v>42516.748414351852</v>
      </c>
      <c r="T1442" s="10">
        <f t="shared" si="136"/>
        <v>42486.748414351852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10">
        <f t="shared" si="135"/>
        <v>42258.765844907408</v>
      </c>
      <c r="T1443" s="10">
        <f t="shared" si="136"/>
        <v>42198.765844907408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10">
        <f t="shared" si="135"/>
        <v>42515.64534722222</v>
      </c>
      <c r="T1444" s="10">
        <f t="shared" si="136"/>
        <v>42485.64534722222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10">
        <f t="shared" si="135"/>
        <v>42737.926030092596</v>
      </c>
      <c r="T1445" s="10">
        <f t="shared" si="136"/>
        <v>42707.926030092596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10">
        <f t="shared" si="135"/>
        <v>42259.873402777783</v>
      </c>
      <c r="T1446" s="10">
        <f t="shared" si="136"/>
        <v>42199.873402777783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10">
        <f t="shared" si="135"/>
        <v>42169.542303240742</v>
      </c>
      <c r="T1447" s="10">
        <f t="shared" si="136"/>
        <v>42139.542303240742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10">
        <f t="shared" si="135"/>
        <v>42481.447662037041</v>
      </c>
      <c r="T1448" s="10">
        <f t="shared" si="136"/>
        <v>42461.447662037041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10">
        <f t="shared" si="135"/>
        <v>42559.730717592596</v>
      </c>
      <c r="T1449" s="10">
        <f t="shared" si="136"/>
        <v>42529.730717592596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10">
        <f t="shared" si="135"/>
        <v>42146.225694444445</v>
      </c>
      <c r="T1450" s="10">
        <f t="shared" si="136"/>
        <v>42115.936550925922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10">
        <f t="shared" si="135"/>
        <v>42134.811400462961</v>
      </c>
      <c r="T1451" s="10">
        <f t="shared" si="136"/>
        <v>42086.811400462961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10">
        <f t="shared" si="135"/>
        <v>42420.171261574069</v>
      </c>
      <c r="T1452" s="10">
        <f t="shared" si="136"/>
        <v>42390.171261574069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10">
        <f t="shared" si="135"/>
        <v>41962.00068287037</v>
      </c>
      <c r="T1453" s="10">
        <f t="shared" si="136"/>
        <v>41931.959016203706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10">
        <f t="shared" si="135"/>
        <v>41848.703275462962</v>
      </c>
      <c r="T1454" s="10">
        <f t="shared" si="136"/>
        <v>41818.703275462962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10">
        <f t="shared" si="135"/>
        <v>42840.654479166667</v>
      </c>
      <c r="T1455" s="10">
        <f t="shared" si="136"/>
        <v>42795.696145833332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10">
        <f t="shared" si="135"/>
        <v>42484.915972222225</v>
      </c>
      <c r="T1456" s="10">
        <f t="shared" si="136"/>
        <v>42463.866666666669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10">
        <f t="shared" si="135"/>
        <v>41887.568749999999</v>
      </c>
      <c r="T1457" s="10">
        <f t="shared" si="136"/>
        <v>41832.672685185185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10">
        <f t="shared" si="135"/>
        <v>42738.668576388889</v>
      </c>
      <c r="T1458" s="10">
        <f t="shared" si="136"/>
        <v>42708.668576388889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10">
        <f t="shared" si="135"/>
        <v>42319.938009259262</v>
      </c>
      <c r="T1459" s="10">
        <f t="shared" si="136"/>
        <v>42289.89634259259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10">
        <f t="shared" si="135"/>
        <v>41862.166666666664</v>
      </c>
      <c r="T1460" s="10">
        <f t="shared" si="136"/>
        <v>41831.705555555556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10">
        <f t="shared" si="135"/>
        <v>42340.725694444445</v>
      </c>
      <c r="T1461" s="10">
        <f t="shared" si="136"/>
        <v>42312.204814814817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10">
        <f t="shared" si="135"/>
        <v>41973.989583333328</v>
      </c>
      <c r="T1462" s="10">
        <f t="shared" si="136"/>
        <v>41915.896967592591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10">
        <f t="shared" si="135"/>
        <v>41933</v>
      </c>
      <c r="T1463" s="10">
        <f t="shared" si="136"/>
        <v>41899.645300925928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10">
        <f t="shared" si="135"/>
        <v>41374.662858796299</v>
      </c>
      <c r="T1464" s="10">
        <f t="shared" si="136"/>
        <v>41344.662858796299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10">
        <f t="shared" si="135"/>
        <v>41371.869652777779</v>
      </c>
      <c r="T1465" s="10">
        <f t="shared" si="136"/>
        <v>41326.911319444444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10">
        <f t="shared" si="135"/>
        <v>41321.661550925928</v>
      </c>
      <c r="T1466" s="10">
        <f t="shared" si="136"/>
        <v>41291.661550925928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10">
        <f t="shared" si="135"/>
        <v>40990.125</v>
      </c>
      <c r="T1467" s="10">
        <f t="shared" si="136"/>
        <v>40959.734398148146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10">
        <f t="shared" si="135"/>
        <v>42381.208333333328</v>
      </c>
      <c r="T1468" s="10">
        <f t="shared" si="136"/>
        <v>42340.172060185185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10">
        <f t="shared" si="135"/>
        <v>40993.760243055556</v>
      </c>
      <c r="T1469" s="10">
        <f t="shared" si="136"/>
        <v>40933.80190972222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10">
        <f t="shared" si="135"/>
        <v>40706.014456018522</v>
      </c>
      <c r="T1470" s="10">
        <f t="shared" si="136"/>
        <v>40646.014456018522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10">
        <f t="shared" si="135"/>
        <v>41320.598483796297</v>
      </c>
      <c r="T1471" s="10">
        <f t="shared" si="136"/>
        <v>41290.598483796297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10">
        <f t="shared" si="135"/>
        <v>41271.827118055553</v>
      </c>
      <c r="T1472" s="10">
        <f t="shared" si="136"/>
        <v>41250.827118055553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10">
        <f t="shared" si="135"/>
        <v>42103.957569444443</v>
      </c>
      <c r="T1473" s="10">
        <f t="shared" si="136"/>
        <v>42073.957569444443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si="137"/>
        <v>103.20238095238095</v>
      </c>
      <c r="Q1474" t="str">
        <f t="shared" ref="Q1474:Q1537" si="139">LEFT(N1474,SEARCH("/",N1474)-1)</f>
        <v>publishing</v>
      </c>
      <c r="R1474" t="str">
        <f t="shared" ref="R1474:R1537" si="140">RIGHT(N1474,LEN(N1474)-SEARCH("/",N1474))</f>
        <v>radio &amp; podcasts</v>
      </c>
      <c r="S1474" s="10">
        <f t="shared" ref="S1474:S1537" si="141">(((I1474/60)/60)/24)+DATE(1970,1,1)</f>
        <v>41563.542858796296</v>
      </c>
      <c r="T1474" s="10">
        <f t="shared" ref="T1474:T1537" si="142">(((J1474/60)/60)/24)+DATE(1970,1,1)</f>
        <v>41533.542858796296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43">IFERROR(E1475/L1475,0)</f>
        <v>38.462553191489363</v>
      </c>
      <c r="Q1475" t="str">
        <f t="shared" si="139"/>
        <v>publishing</v>
      </c>
      <c r="R1475" t="str">
        <f t="shared" si="140"/>
        <v>radio &amp; podcasts</v>
      </c>
      <c r="S1475" s="10">
        <f t="shared" si="141"/>
        <v>40969.979618055557</v>
      </c>
      <c r="T1475" s="10">
        <f t="shared" si="142"/>
        <v>40939.979618055557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43"/>
        <v>44.315789473684212</v>
      </c>
      <c r="Q1476" t="str">
        <f t="shared" si="139"/>
        <v>publishing</v>
      </c>
      <c r="R1476" t="str">
        <f t="shared" si="140"/>
        <v>radio &amp; podcasts</v>
      </c>
      <c r="S1476" s="10">
        <f t="shared" si="141"/>
        <v>41530.727916666663</v>
      </c>
      <c r="T1476" s="10">
        <f t="shared" si="142"/>
        <v>41500.727916666663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43"/>
        <v>64.173356009070289</v>
      </c>
      <c r="Q1477" t="str">
        <f t="shared" si="139"/>
        <v>publishing</v>
      </c>
      <c r="R1477" t="str">
        <f t="shared" si="140"/>
        <v>radio &amp; podcasts</v>
      </c>
      <c r="S1477" s="10">
        <f t="shared" si="141"/>
        <v>41993.207638888889</v>
      </c>
      <c r="T1477" s="10">
        <f t="shared" si="142"/>
        <v>41960.722951388889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43"/>
        <v>43.333275109170302</v>
      </c>
      <c r="Q1478" t="str">
        <f t="shared" si="139"/>
        <v>publishing</v>
      </c>
      <c r="R1478" t="str">
        <f t="shared" si="140"/>
        <v>radio &amp; podcasts</v>
      </c>
      <c r="S1478" s="10">
        <f t="shared" si="141"/>
        <v>40796.041921296295</v>
      </c>
      <c r="T1478" s="10">
        <f t="shared" si="142"/>
        <v>40766.041921296295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10">
        <f t="shared" si="141"/>
        <v>40900.125</v>
      </c>
      <c r="T1479" s="10">
        <f t="shared" si="142"/>
        <v>40840.615787037037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10">
        <f t="shared" si="141"/>
        <v>41408.871678240743</v>
      </c>
      <c r="T1480" s="10">
        <f t="shared" si="142"/>
        <v>41394.871678240743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10">
        <f t="shared" si="141"/>
        <v>41769.165972222225</v>
      </c>
      <c r="T1481" s="10">
        <f t="shared" si="142"/>
        <v>41754.745243055557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10">
        <f t="shared" si="141"/>
        <v>41481.708333333336</v>
      </c>
      <c r="T1482" s="10">
        <f t="shared" si="142"/>
        <v>41464.934016203704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10">
        <f t="shared" si="141"/>
        <v>41580.922974537039</v>
      </c>
      <c r="T1483" s="10">
        <f t="shared" si="142"/>
        <v>41550.922974537039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43"/>
        <v>5</v>
      </c>
      <c r="Q1484" t="str">
        <f t="shared" si="139"/>
        <v>publishing</v>
      </c>
      <c r="R1484" t="str">
        <f t="shared" si="140"/>
        <v>fiction</v>
      </c>
      <c r="S1484" s="10">
        <f t="shared" si="141"/>
        <v>41159.32708333333</v>
      </c>
      <c r="T1484" s="10">
        <f t="shared" si="142"/>
        <v>41136.85805555556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10">
        <f t="shared" si="141"/>
        <v>42573.192997685182</v>
      </c>
      <c r="T1485" s="10">
        <f t="shared" si="142"/>
        <v>42548.192997685182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43"/>
        <v>0</v>
      </c>
      <c r="Q1486" t="str">
        <f t="shared" si="139"/>
        <v>publishing</v>
      </c>
      <c r="R1486" t="str">
        <f t="shared" si="140"/>
        <v>fiction</v>
      </c>
      <c r="S1486" s="10">
        <f t="shared" si="141"/>
        <v>41111.618750000001</v>
      </c>
      <c r="T1486" s="10">
        <f t="shared" si="142"/>
        <v>41053.200960648144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10">
        <f t="shared" si="141"/>
        <v>42175.795983796299</v>
      </c>
      <c r="T1487" s="10">
        <f t="shared" si="142"/>
        <v>42130.795983796299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10">
        <f t="shared" si="141"/>
        <v>42062.168530092589</v>
      </c>
      <c r="T1488" s="10">
        <f t="shared" si="142"/>
        <v>42032.168530092589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43"/>
        <v>0</v>
      </c>
      <c r="Q1489" t="str">
        <f t="shared" si="139"/>
        <v>publishing</v>
      </c>
      <c r="R1489" t="str">
        <f t="shared" si="140"/>
        <v>fiction</v>
      </c>
      <c r="S1489" s="10">
        <f t="shared" si="141"/>
        <v>42584.917488425926</v>
      </c>
      <c r="T1489" s="10">
        <f t="shared" si="142"/>
        <v>42554.917488425926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10">
        <f t="shared" si="141"/>
        <v>41644.563194444447</v>
      </c>
      <c r="T1490" s="10">
        <f t="shared" si="142"/>
        <v>41614.563194444447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43"/>
        <v>0</v>
      </c>
      <c r="Q1491" t="str">
        <f t="shared" si="139"/>
        <v>publishing</v>
      </c>
      <c r="R1491" t="str">
        <f t="shared" si="140"/>
        <v>fiction</v>
      </c>
      <c r="S1491" s="10">
        <f t="shared" si="141"/>
        <v>41228.653379629628</v>
      </c>
      <c r="T1491" s="10">
        <f t="shared" si="142"/>
        <v>41198.611712962964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10">
        <f t="shared" si="141"/>
        <v>41549.561041666668</v>
      </c>
      <c r="T1492" s="10">
        <f t="shared" si="142"/>
        <v>41520.561041666668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10">
        <f t="shared" si="141"/>
        <v>42050.651388888888</v>
      </c>
      <c r="T1493" s="10">
        <f t="shared" si="142"/>
        <v>41991.713460648149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10">
        <f t="shared" si="141"/>
        <v>40712.884791666671</v>
      </c>
      <c r="T1494" s="10">
        <f t="shared" si="142"/>
        <v>40682.884791666671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43"/>
        <v>0</v>
      </c>
      <c r="Q1495" t="str">
        <f t="shared" si="139"/>
        <v>publishing</v>
      </c>
      <c r="R1495" t="str">
        <f t="shared" si="140"/>
        <v>fiction</v>
      </c>
      <c r="S1495" s="10">
        <f t="shared" si="141"/>
        <v>41441.866608796299</v>
      </c>
      <c r="T1495" s="10">
        <f t="shared" si="142"/>
        <v>41411.866608796299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10">
        <f t="shared" si="141"/>
        <v>42097.651388888888</v>
      </c>
      <c r="T1496" s="10">
        <f t="shared" si="142"/>
        <v>42067.722372685181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43"/>
        <v>0</v>
      </c>
      <c r="Q1497" t="str">
        <f t="shared" si="139"/>
        <v>publishing</v>
      </c>
      <c r="R1497" t="str">
        <f t="shared" si="140"/>
        <v>fiction</v>
      </c>
      <c r="S1497" s="10">
        <f t="shared" si="141"/>
        <v>40782.789710648147</v>
      </c>
      <c r="T1497" s="10">
        <f t="shared" si="142"/>
        <v>40752.789710648147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43"/>
        <v>0</v>
      </c>
      <c r="Q1498" t="str">
        <f t="shared" si="139"/>
        <v>publishing</v>
      </c>
      <c r="R1498" t="str">
        <f t="shared" si="140"/>
        <v>fiction</v>
      </c>
      <c r="S1498" s="10">
        <f t="shared" si="141"/>
        <v>41898.475219907406</v>
      </c>
      <c r="T1498" s="10">
        <f t="shared" si="142"/>
        <v>41838.475219907406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43"/>
        <v>1</v>
      </c>
      <c r="Q1499" t="str">
        <f t="shared" si="139"/>
        <v>publishing</v>
      </c>
      <c r="R1499" t="str">
        <f t="shared" si="140"/>
        <v>fiction</v>
      </c>
      <c r="S1499" s="10">
        <f t="shared" si="141"/>
        <v>41486.821527777778</v>
      </c>
      <c r="T1499" s="10">
        <f t="shared" si="142"/>
        <v>41444.64261574074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10">
        <f t="shared" si="141"/>
        <v>41885.983541666668</v>
      </c>
      <c r="T1500" s="10">
        <f t="shared" si="142"/>
        <v>41840.983541666668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43"/>
        <v>5</v>
      </c>
      <c r="Q1501" t="str">
        <f t="shared" si="139"/>
        <v>publishing</v>
      </c>
      <c r="R1501" t="str">
        <f t="shared" si="140"/>
        <v>fiction</v>
      </c>
      <c r="S1501" s="10">
        <f t="shared" si="141"/>
        <v>42587.007326388892</v>
      </c>
      <c r="T1501" s="10">
        <f t="shared" si="142"/>
        <v>42527.007326388892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10">
        <f t="shared" si="141"/>
        <v>41395.904594907406</v>
      </c>
      <c r="T1502" s="10">
        <f t="shared" si="142"/>
        <v>41365.904594907406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10">
        <f t="shared" si="141"/>
        <v>42193.583599537036</v>
      </c>
      <c r="T1503" s="10">
        <f t="shared" si="142"/>
        <v>42163.583599537036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10">
        <f t="shared" si="141"/>
        <v>42454.916666666672</v>
      </c>
      <c r="T1504" s="10">
        <f t="shared" si="142"/>
        <v>42426.542592592596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10">
        <f t="shared" si="141"/>
        <v>42666.347233796296</v>
      </c>
      <c r="T1505" s="10">
        <f t="shared" si="142"/>
        <v>42606.347233796296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10">
        <f t="shared" si="141"/>
        <v>41800.356249999997</v>
      </c>
      <c r="T1506" s="10">
        <f t="shared" si="142"/>
        <v>41772.657685185186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10">
        <f t="shared" si="141"/>
        <v>42451.834027777775</v>
      </c>
      <c r="T1507" s="10">
        <f t="shared" si="142"/>
        <v>42414.44332175926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10">
        <f t="shared" si="141"/>
        <v>41844.785925925928</v>
      </c>
      <c r="T1508" s="10">
        <f t="shared" si="142"/>
        <v>41814.785925925928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10">
        <f t="shared" si="141"/>
        <v>40313.340277777781</v>
      </c>
      <c r="T1509" s="10">
        <f t="shared" si="142"/>
        <v>40254.450335648151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10">
        <f t="shared" si="141"/>
        <v>41817.614363425928</v>
      </c>
      <c r="T1510" s="10">
        <f t="shared" si="142"/>
        <v>41786.614363425928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10">
        <f t="shared" si="141"/>
        <v>42780.957638888889</v>
      </c>
      <c r="T1511" s="10">
        <f t="shared" si="142"/>
        <v>42751.533391203702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10">
        <f t="shared" si="141"/>
        <v>41839.385162037033</v>
      </c>
      <c r="T1512" s="10">
        <f t="shared" si="142"/>
        <v>41809.385162037033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10">
        <f t="shared" si="141"/>
        <v>42326.625046296293</v>
      </c>
      <c r="T1513" s="10">
        <f t="shared" si="142"/>
        <v>42296.583379629628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10">
        <f t="shared" si="141"/>
        <v>42771.684479166666</v>
      </c>
      <c r="T1514" s="10">
        <f t="shared" si="142"/>
        <v>42741.684479166666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10">
        <f t="shared" si="141"/>
        <v>41836.637337962966</v>
      </c>
      <c r="T1515" s="10">
        <f t="shared" si="142"/>
        <v>41806.637337962966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10">
        <f t="shared" si="141"/>
        <v>42274.597685185188</v>
      </c>
      <c r="T1516" s="10">
        <f t="shared" si="142"/>
        <v>42234.597685185188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10">
        <f t="shared" si="141"/>
        <v>42445.211770833332</v>
      </c>
      <c r="T1517" s="10">
        <f t="shared" si="142"/>
        <v>42415.253437499996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10">
        <f t="shared" si="141"/>
        <v>42649.583333333328</v>
      </c>
      <c r="T1518" s="10">
        <f t="shared" si="142"/>
        <v>42619.466342592597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10">
        <f t="shared" si="141"/>
        <v>41979.25</v>
      </c>
      <c r="T1519" s="10">
        <f t="shared" si="142"/>
        <v>41948.56658564815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10">
        <f t="shared" si="141"/>
        <v>41790.8200462963</v>
      </c>
      <c r="T1520" s="10">
        <f t="shared" si="142"/>
        <v>41760.8200462963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10">
        <f t="shared" si="141"/>
        <v>41810.915972222225</v>
      </c>
      <c r="T1521" s="10">
        <f t="shared" si="142"/>
        <v>41782.741701388892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10">
        <f t="shared" si="141"/>
        <v>41992.166666666672</v>
      </c>
      <c r="T1522" s="10">
        <f t="shared" si="142"/>
        <v>41955.857789351852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10">
        <f t="shared" si="141"/>
        <v>42528.167719907404</v>
      </c>
      <c r="T1523" s="10">
        <f t="shared" si="142"/>
        <v>42493.167719907404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10">
        <f t="shared" si="141"/>
        <v>41929.830312500002</v>
      </c>
      <c r="T1524" s="10">
        <f t="shared" si="142"/>
        <v>41899.830312500002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10">
        <f t="shared" si="141"/>
        <v>41996</v>
      </c>
      <c r="T1525" s="10">
        <f t="shared" si="142"/>
        <v>41964.751342592594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10">
        <f t="shared" si="141"/>
        <v>42786.501041666663</v>
      </c>
      <c r="T1526" s="10">
        <f t="shared" si="142"/>
        <v>42756.501041666663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10">
        <f t="shared" si="141"/>
        <v>42600.702986111108</v>
      </c>
      <c r="T1527" s="10">
        <f t="shared" si="142"/>
        <v>42570.702986111108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10">
        <f t="shared" si="141"/>
        <v>42388.276006944448</v>
      </c>
      <c r="T1528" s="10">
        <f t="shared" si="142"/>
        <v>42339.276006944448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10">
        <f t="shared" si="141"/>
        <v>42808.558865740735</v>
      </c>
      <c r="T1529" s="10">
        <f t="shared" si="142"/>
        <v>42780.600532407407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10">
        <f t="shared" si="141"/>
        <v>42767</v>
      </c>
      <c r="T1530" s="10">
        <f t="shared" si="142"/>
        <v>42736.732893518521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10">
        <f t="shared" si="141"/>
        <v>42082.587037037039</v>
      </c>
      <c r="T1531" s="10">
        <f t="shared" si="142"/>
        <v>42052.628703703704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10">
        <f t="shared" si="141"/>
        <v>42300.767303240747</v>
      </c>
      <c r="T1532" s="10">
        <f t="shared" si="142"/>
        <v>42275.767303240747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10">
        <f t="shared" si="141"/>
        <v>41974.125</v>
      </c>
      <c r="T1533" s="10">
        <f t="shared" si="142"/>
        <v>41941.802384259259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10">
        <f t="shared" si="141"/>
        <v>42415.625</v>
      </c>
      <c r="T1534" s="10">
        <f t="shared" si="142"/>
        <v>42391.475289351853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10">
        <f t="shared" si="141"/>
        <v>42492.165972222225</v>
      </c>
      <c r="T1535" s="10">
        <f t="shared" si="142"/>
        <v>42443.00204861111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10">
        <f t="shared" si="141"/>
        <v>42251.67432870371</v>
      </c>
      <c r="T1536" s="10">
        <f t="shared" si="142"/>
        <v>42221.67432870371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10">
        <f t="shared" si="141"/>
        <v>42513.916666666672</v>
      </c>
      <c r="T1537" s="10">
        <f t="shared" si="142"/>
        <v>42484.829062500001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si="143"/>
        <v>66.015406593406595</v>
      </c>
      <c r="Q1538" t="str">
        <f t="shared" ref="Q1538:Q1601" si="145">LEFT(N1538,SEARCH("/",N1538)-1)</f>
        <v>photography</v>
      </c>
      <c r="R1538" t="str">
        <f t="shared" ref="R1538:R1601" si="146">RIGHT(N1538,LEN(N1538)-SEARCH("/",N1538))</f>
        <v>photobooks</v>
      </c>
      <c r="S1538" s="10">
        <f t="shared" ref="S1538:S1601" si="147">(((I1538/60)/60)/24)+DATE(1970,1,1)</f>
        <v>42243.802199074074</v>
      </c>
      <c r="T1538" s="10">
        <f t="shared" ref="T1538:T1601" si="148">(((J1538/60)/60)/24)+DATE(1970,1,1)</f>
        <v>42213.802199074074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9">IFERROR(E1539/L1539,0)</f>
        <v>96.375</v>
      </c>
      <c r="Q1539" t="str">
        <f t="shared" si="145"/>
        <v>photography</v>
      </c>
      <c r="R1539" t="str">
        <f t="shared" si="146"/>
        <v>photobooks</v>
      </c>
      <c r="S1539" s="10">
        <f t="shared" si="147"/>
        <v>42588.75</v>
      </c>
      <c r="T1539" s="10">
        <f t="shared" si="148"/>
        <v>42552.315127314811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9"/>
        <v>156.17391304347825</v>
      </c>
      <c r="Q1540" t="str">
        <f t="shared" si="145"/>
        <v>photography</v>
      </c>
      <c r="R1540" t="str">
        <f t="shared" si="146"/>
        <v>photobooks</v>
      </c>
      <c r="S1540" s="10">
        <f t="shared" si="147"/>
        <v>42026.782060185185</v>
      </c>
      <c r="T1540" s="10">
        <f t="shared" si="148"/>
        <v>41981.782060185185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9"/>
        <v>95.764859154929582</v>
      </c>
      <c r="Q1541" t="str">
        <f t="shared" si="145"/>
        <v>photography</v>
      </c>
      <c r="R1541" t="str">
        <f t="shared" si="146"/>
        <v>photobooks</v>
      </c>
      <c r="S1541" s="10">
        <f t="shared" si="147"/>
        <v>42738.919201388882</v>
      </c>
      <c r="T1541" s="10">
        <f t="shared" si="148"/>
        <v>42705.919201388882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10">
        <f t="shared" si="147"/>
        <v>41969.052083333328</v>
      </c>
      <c r="T1542" s="10">
        <f t="shared" si="148"/>
        <v>41939.00712962963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9"/>
        <v>3</v>
      </c>
      <c r="Q1543" t="str">
        <f t="shared" si="145"/>
        <v>photography</v>
      </c>
      <c r="R1543" t="str">
        <f t="shared" si="146"/>
        <v>nature</v>
      </c>
      <c r="S1543" s="10">
        <f t="shared" si="147"/>
        <v>42004.712245370371</v>
      </c>
      <c r="T1543" s="10">
        <f t="shared" si="148"/>
        <v>41974.712245370371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10">
        <f t="shared" si="147"/>
        <v>42185.996527777781</v>
      </c>
      <c r="T1544" s="10">
        <f t="shared" si="148"/>
        <v>42170.996527777781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10">
        <f t="shared" si="147"/>
        <v>41965.551319444443</v>
      </c>
      <c r="T1545" s="10">
        <f t="shared" si="148"/>
        <v>41935.509652777779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9"/>
        <v>0</v>
      </c>
      <c r="Q1546" t="str">
        <f t="shared" si="145"/>
        <v>photography</v>
      </c>
      <c r="R1546" t="str">
        <f t="shared" si="146"/>
        <v>nature</v>
      </c>
      <c r="S1546" s="10">
        <f t="shared" si="147"/>
        <v>42095.012499999997</v>
      </c>
      <c r="T1546" s="10">
        <f t="shared" si="148"/>
        <v>42053.051203703704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9"/>
        <v>1</v>
      </c>
      <c r="Q1547" t="str">
        <f t="shared" si="145"/>
        <v>photography</v>
      </c>
      <c r="R1547" t="str">
        <f t="shared" si="146"/>
        <v>nature</v>
      </c>
      <c r="S1547" s="10">
        <f t="shared" si="147"/>
        <v>42065.886111111111</v>
      </c>
      <c r="T1547" s="10">
        <f t="shared" si="148"/>
        <v>42031.884652777779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10">
        <f t="shared" si="147"/>
        <v>41899.212951388887</v>
      </c>
      <c r="T1548" s="10">
        <f t="shared" si="148"/>
        <v>41839.212951388887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9"/>
        <v>0</v>
      </c>
      <c r="Q1549" t="str">
        <f t="shared" si="145"/>
        <v>photography</v>
      </c>
      <c r="R1549" t="str">
        <f t="shared" si="146"/>
        <v>nature</v>
      </c>
      <c r="S1549" s="10">
        <f t="shared" si="147"/>
        <v>42789.426875000005</v>
      </c>
      <c r="T1549" s="10">
        <f t="shared" si="148"/>
        <v>42782.426875000005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10">
        <f t="shared" si="147"/>
        <v>42316.923842592587</v>
      </c>
      <c r="T1550" s="10">
        <f t="shared" si="148"/>
        <v>42286.88217592593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10">
        <f t="shared" si="147"/>
        <v>42311.177766203706</v>
      </c>
      <c r="T1551" s="10">
        <f t="shared" si="148"/>
        <v>42281.136099537034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10">
        <f t="shared" si="147"/>
        <v>42502.449467592596</v>
      </c>
      <c r="T1552" s="10">
        <f t="shared" si="148"/>
        <v>42472.449467592596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9"/>
        <v>0</v>
      </c>
      <c r="Q1553" t="str">
        <f t="shared" si="145"/>
        <v>photography</v>
      </c>
      <c r="R1553" t="str">
        <f t="shared" si="146"/>
        <v>nature</v>
      </c>
      <c r="S1553" s="10">
        <f t="shared" si="147"/>
        <v>42151.824525462958</v>
      </c>
      <c r="T1553" s="10">
        <f t="shared" si="148"/>
        <v>42121.824525462958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10">
        <f t="shared" si="147"/>
        <v>41913.165972222225</v>
      </c>
      <c r="T1554" s="10">
        <f t="shared" si="148"/>
        <v>41892.688750000001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9"/>
        <v>0</v>
      </c>
      <c r="Q1555" t="str">
        <f t="shared" si="145"/>
        <v>photography</v>
      </c>
      <c r="R1555" t="str">
        <f t="shared" si="146"/>
        <v>nature</v>
      </c>
      <c r="S1555" s="10">
        <f t="shared" si="147"/>
        <v>42249.282951388886</v>
      </c>
      <c r="T1555" s="10">
        <f t="shared" si="148"/>
        <v>42219.282951388886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9"/>
        <v>0</v>
      </c>
      <c r="Q1556" t="str">
        <f t="shared" si="145"/>
        <v>photography</v>
      </c>
      <c r="R1556" t="str">
        <f t="shared" si="146"/>
        <v>nature</v>
      </c>
      <c r="S1556" s="10">
        <f t="shared" si="147"/>
        <v>42218.252199074079</v>
      </c>
      <c r="T1556" s="10">
        <f t="shared" si="148"/>
        <v>42188.252199074079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9"/>
        <v>0</v>
      </c>
      <c r="Q1557" t="str">
        <f t="shared" si="145"/>
        <v>photography</v>
      </c>
      <c r="R1557" t="str">
        <f t="shared" si="146"/>
        <v>nature</v>
      </c>
      <c r="S1557" s="10">
        <f t="shared" si="147"/>
        <v>42264.708333333328</v>
      </c>
      <c r="T1557" s="10">
        <f t="shared" si="148"/>
        <v>42241.613796296297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10">
        <f t="shared" si="147"/>
        <v>42555.153055555551</v>
      </c>
      <c r="T1558" s="10">
        <f t="shared" si="148"/>
        <v>42525.153055555551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10">
        <f t="shared" si="147"/>
        <v>41902.65315972222</v>
      </c>
      <c r="T1559" s="10">
        <f t="shared" si="148"/>
        <v>41871.65315972222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10">
        <f t="shared" si="147"/>
        <v>42244.508333333331</v>
      </c>
      <c r="T1560" s="10">
        <f t="shared" si="148"/>
        <v>42185.397673611107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10">
        <f t="shared" si="147"/>
        <v>42123.05322916666</v>
      </c>
      <c r="T1561" s="10">
        <f t="shared" si="148"/>
        <v>42108.05322916666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10">
        <f t="shared" si="147"/>
        <v>41956.062418981484</v>
      </c>
      <c r="T1562" s="10">
        <f t="shared" si="148"/>
        <v>41936.020752314813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10">
        <f t="shared" si="147"/>
        <v>41585.083368055559</v>
      </c>
      <c r="T1563" s="10">
        <f t="shared" si="148"/>
        <v>41555.041701388887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9"/>
        <v>0</v>
      </c>
      <c r="Q1564" t="str">
        <f t="shared" si="145"/>
        <v>publishing</v>
      </c>
      <c r="R1564" t="str">
        <f t="shared" si="146"/>
        <v>art books</v>
      </c>
      <c r="S1564" s="10">
        <f t="shared" si="147"/>
        <v>40149.034722222219</v>
      </c>
      <c r="T1564" s="10">
        <f t="shared" si="148"/>
        <v>40079.566157407404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10">
        <f t="shared" si="147"/>
        <v>41712.700821759259</v>
      </c>
      <c r="T1565" s="10">
        <f t="shared" si="148"/>
        <v>41652.742488425924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10">
        <f t="shared" si="147"/>
        <v>42152.836805555555</v>
      </c>
      <c r="T1566" s="10">
        <f t="shared" si="148"/>
        <v>42121.367002314815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10">
        <f t="shared" si="147"/>
        <v>40702.729872685188</v>
      </c>
      <c r="T1567" s="10">
        <f t="shared" si="148"/>
        <v>40672.729872685188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10">
        <f t="shared" si="147"/>
        <v>42578.916666666672</v>
      </c>
      <c r="T1568" s="10">
        <f t="shared" si="148"/>
        <v>42549.916712962964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10">
        <f t="shared" si="147"/>
        <v>41687</v>
      </c>
      <c r="T1569" s="10">
        <f t="shared" si="148"/>
        <v>41671.936863425923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10">
        <f t="shared" si="147"/>
        <v>41997.062326388885</v>
      </c>
      <c r="T1570" s="10">
        <f t="shared" si="148"/>
        <v>41962.062326388885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9"/>
        <v>0</v>
      </c>
      <c r="Q1571" t="str">
        <f t="shared" si="145"/>
        <v>publishing</v>
      </c>
      <c r="R1571" t="str">
        <f t="shared" si="146"/>
        <v>art books</v>
      </c>
      <c r="S1571" s="10">
        <f t="shared" si="147"/>
        <v>41419.679560185185</v>
      </c>
      <c r="T1571" s="10">
        <f t="shared" si="148"/>
        <v>41389.679560185185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10">
        <f t="shared" si="147"/>
        <v>42468.771782407406</v>
      </c>
      <c r="T1572" s="10">
        <f t="shared" si="148"/>
        <v>42438.813449074078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10">
        <f t="shared" si="147"/>
        <v>42174.769479166673</v>
      </c>
      <c r="T1573" s="10">
        <f t="shared" si="148"/>
        <v>42144.769479166673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10">
        <f t="shared" si="147"/>
        <v>42428.999305555553</v>
      </c>
      <c r="T1574" s="10">
        <f t="shared" si="148"/>
        <v>42404.033090277779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10">
        <f t="shared" si="147"/>
        <v>42826.165972222225</v>
      </c>
      <c r="T1575" s="10">
        <f t="shared" si="148"/>
        <v>42786.000023148154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10">
        <f t="shared" si="147"/>
        <v>42052.927418981482</v>
      </c>
      <c r="T1576" s="10">
        <f t="shared" si="148"/>
        <v>42017.927418981482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10">
        <f t="shared" si="147"/>
        <v>41829.524259259262</v>
      </c>
      <c r="T1577" s="10">
        <f t="shared" si="148"/>
        <v>41799.524259259262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10">
        <f t="shared" si="147"/>
        <v>42185.879259259258</v>
      </c>
      <c r="T1578" s="10">
        <f t="shared" si="148"/>
        <v>42140.879259259258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10">
        <f t="shared" si="147"/>
        <v>41114.847777777781</v>
      </c>
      <c r="T1579" s="10">
        <f t="shared" si="148"/>
        <v>41054.847777777781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10">
        <f t="shared" si="147"/>
        <v>40423.083333333336</v>
      </c>
      <c r="T1580" s="10">
        <f t="shared" si="148"/>
        <v>40399.065868055557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10">
        <f t="shared" si="147"/>
        <v>41514.996423611112</v>
      </c>
      <c r="T1581" s="10">
        <f t="shared" si="148"/>
        <v>41481.996423611112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9"/>
        <v>0</v>
      </c>
      <c r="Q1582" t="str">
        <f t="shared" si="145"/>
        <v>publishing</v>
      </c>
      <c r="R1582" t="str">
        <f t="shared" si="146"/>
        <v>art books</v>
      </c>
      <c r="S1582" s="10">
        <f t="shared" si="147"/>
        <v>41050.050069444449</v>
      </c>
      <c r="T1582" s="10">
        <f t="shared" si="148"/>
        <v>40990.050069444449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9"/>
        <v>5</v>
      </c>
      <c r="Q1583" t="str">
        <f t="shared" si="145"/>
        <v>photography</v>
      </c>
      <c r="R1583" t="str">
        <f t="shared" si="146"/>
        <v>places</v>
      </c>
      <c r="S1583" s="10">
        <f t="shared" si="147"/>
        <v>42357.448958333334</v>
      </c>
      <c r="T1583" s="10">
        <f t="shared" si="148"/>
        <v>42325.448958333334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10">
        <f t="shared" si="147"/>
        <v>42303.888888888891</v>
      </c>
      <c r="T1584" s="10">
        <f t="shared" si="148"/>
        <v>42246.789965277778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10">
        <f t="shared" si="147"/>
        <v>41907.904988425929</v>
      </c>
      <c r="T1585" s="10">
        <f t="shared" si="148"/>
        <v>41877.904988425929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9"/>
        <v>0</v>
      </c>
      <c r="Q1586" t="str">
        <f t="shared" si="145"/>
        <v>photography</v>
      </c>
      <c r="R1586" t="str">
        <f t="shared" si="146"/>
        <v>places</v>
      </c>
      <c r="S1586" s="10">
        <f t="shared" si="147"/>
        <v>41789.649317129632</v>
      </c>
      <c r="T1586" s="10">
        <f t="shared" si="148"/>
        <v>41779.649317129632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10">
        <f t="shared" si="147"/>
        <v>42729.458333333328</v>
      </c>
      <c r="T1587" s="10">
        <f t="shared" si="148"/>
        <v>42707.895462962959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9"/>
        <v>0</v>
      </c>
      <c r="Q1588" t="str">
        <f t="shared" si="145"/>
        <v>photography</v>
      </c>
      <c r="R1588" t="str">
        <f t="shared" si="146"/>
        <v>places</v>
      </c>
      <c r="S1588" s="10">
        <f t="shared" si="147"/>
        <v>42099.062754629631</v>
      </c>
      <c r="T1588" s="10">
        <f t="shared" si="148"/>
        <v>42069.104421296302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9"/>
        <v>1</v>
      </c>
      <c r="Q1589" t="str">
        <f t="shared" si="145"/>
        <v>photography</v>
      </c>
      <c r="R1589" t="str">
        <f t="shared" si="146"/>
        <v>places</v>
      </c>
      <c r="S1589" s="10">
        <f t="shared" si="147"/>
        <v>41986.950983796298</v>
      </c>
      <c r="T1589" s="10">
        <f t="shared" si="148"/>
        <v>41956.950983796298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9"/>
        <v>0</v>
      </c>
      <c r="Q1590" t="str">
        <f t="shared" si="145"/>
        <v>photography</v>
      </c>
      <c r="R1590" t="str">
        <f t="shared" si="146"/>
        <v>places</v>
      </c>
      <c r="S1590" s="10">
        <f t="shared" si="147"/>
        <v>42035.841666666667</v>
      </c>
      <c r="T1590" s="10">
        <f t="shared" si="148"/>
        <v>42005.24998842593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9"/>
        <v>0</v>
      </c>
      <c r="Q1591" t="str">
        <f t="shared" si="145"/>
        <v>photography</v>
      </c>
      <c r="R1591" t="str">
        <f t="shared" si="146"/>
        <v>places</v>
      </c>
      <c r="S1591" s="10">
        <f t="shared" si="147"/>
        <v>42286.984791666662</v>
      </c>
      <c r="T1591" s="10">
        <f t="shared" si="148"/>
        <v>42256.984791666662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10">
        <f t="shared" si="147"/>
        <v>42270.857222222221</v>
      </c>
      <c r="T1592" s="10">
        <f t="shared" si="148"/>
        <v>42240.857222222221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10">
        <f t="shared" si="147"/>
        <v>42463.68450231482</v>
      </c>
      <c r="T1593" s="10">
        <f t="shared" si="148"/>
        <v>42433.726168981477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9"/>
        <v>0</v>
      </c>
      <c r="Q1594" t="str">
        <f t="shared" si="145"/>
        <v>photography</v>
      </c>
      <c r="R1594" t="str">
        <f t="shared" si="146"/>
        <v>places</v>
      </c>
      <c r="S1594" s="10">
        <f t="shared" si="147"/>
        <v>42091.031076388885</v>
      </c>
      <c r="T1594" s="10">
        <f t="shared" si="148"/>
        <v>42046.072743055556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9"/>
        <v>1</v>
      </c>
      <c r="Q1595" t="str">
        <f t="shared" si="145"/>
        <v>photography</v>
      </c>
      <c r="R1595" t="str">
        <f t="shared" si="146"/>
        <v>places</v>
      </c>
      <c r="S1595" s="10">
        <f t="shared" si="147"/>
        <v>42063.845543981486</v>
      </c>
      <c r="T1595" s="10">
        <f t="shared" si="148"/>
        <v>42033.845543981486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10">
        <f t="shared" si="147"/>
        <v>42505.681249999994</v>
      </c>
      <c r="T1596" s="10">
        <f t="shared" si="148"/>
        <v>42445.712754629625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10">
        <f t="shared" si="147"/>
        <v>41808.842361111114</v>
      </c>
      <c r="T1597" s="10">
        <f t="shared" si="148"/>
        <v>41780.050092592595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10">
        <f t="shared" si="147"/>
        <v>41986.471863425926</v>
      </c>
      <c r="T1598" s="10">
        <f t="shared" si="148"/>
        <v>41941.430196759262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9"/>
        <v>0</v>
      </c>
      <c r="Q1599" t="str">
        <f t="shared" si="145"/>
        <v>photography</v>
      </c>
      <c r="R1599" t="str">
        <f t="shared" si="146"/>
        <v>places</v>
      </c>
      <c r="S1599" s="10">
        <f t="shared" si="147"/>
        <v>42633.354131944448</v>
      </c>
      <c r="T1599" s="10">
        <f t="shared" si="148"/>
        <v>42603.354131944448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9"/>
        <v>1</v>
      </c>
      <c r="Q1600" t="str">
        <f t="shared" si="145"/>
        <v>photography</v>
      </c>
      <c r="R1600" t="str">
        <f t="shared" si="146"/>
        <v>places</v>
      </c>
      <c r="S1600" s="10">
        <f t="shared" si="147"/>
        <v>42211.667337962965</v>
      </c>
      <c r="T1600" s="10">
        <f t="shared" si="148"/>
        <v>42151.667337962965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9"/>
        <v>0</v>
      </c>
      <c r="Q1601" t="str">
        <f t="shared" si="145"/>
        <v>photography</v>
      </c>
      <c r="R1601" t="str">
        <f t="shared" si="146"/>
        <v>places</v>
      </c>
      <c r="S1601" s="10">
        <f t="shared" si="147"/>
        <v>42468.497407407413</v>
      </c>
      <c r="T1601" s="10">
        <f t="shared" si="148"/>
        <v>42438.53907407407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si="149"/>
        <v>40.777777777777779</v>
      </c>
      <c r="Q1602" t="str">
        <f t="shared" ref="Q1602:Q1665" si="151">LEFT(N1602,SEARCH("/",N1602)-1)</f>
        <v>photography</v>
      </c>
      <c r="R1602" t="str">
        <f t="shared" ref="R1602:R1665" si="152">RIGHT(N1602,LEN(N1602)-SEARCH("/",N1602))</f>
        <v>places</v>
      </c>
      <c r="S1602" s="10">
        <f t="shared" ref="S1602:S1665" si="153">(((I1602/60)/60)/24)+DATE(1970,1,1)</f>
        <v>41835.21597222222</v>
      </c>
      <c r="T1602" s="10">
        <f t="shared" ref="T1602:T1665" si="154">(((J1602/60)/60)/24)+DATE(1970,1,1)</f>
        <v>41791.057314814818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5">IFERROR(E1603/L1603,0)</f>
        <v>48.325535714285714</v>
      </c>
      <c r="Q1603" t="str">
        <f t="shared" si="151"/>
        <v>music</v>
      </c>
      <c r="R1603" t="str">
        <f t="shared" si="152"/>
        <v>rock</v>
      </c>
      <c r="S1603" s="10">
        <f t="shared" si="153"/>
        <v>40668.092974537038</v>
      </c>
      <c r="T1603" s="10">
        <f t="shared" si="154"/>
        <v>40638.092974537038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5"/>
        <v>46.953125</v>
      </c>
      <c r="Q1604" t="str">
        <f t="shared" si="151"/>
        <v>music</v>
      </c>
      <c r="R1604" t="str">
        <f t="shared" si="152"/>
        <v>rock</v>
      </c>
      <c r="S1604" s="10">
        <f t="shared" si="153"/>
        <v>40830.958333333336</v>
      </c>
      <c r="T1604" s="10">
        <f t="shared" si="154"/>
        <v>40788.297650462962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5"/>
        <v>66.688666666666663</v>
      </c>
      <c r="Q1605" t="str">
        <f t="shared" si="151"/>
        <v>music</v>
      </c>
      <c r="R1605" t="str">
        <f t="shared" si="152"/>
        <v>rock</v>
      </c>
      <c r="S1605" s="10">
        <f t="shared" si="153"/>
        <v>40936.169664351852</v>
      </c>
      <c r="T1605" s="10">
        <f t="shared" si="154"/>
        <v>40876.169664351852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10">
        <f t="shared" si="153"/>
        <v>40985.80364583333</v>
      </c>
      <c r="T1606" s="10">
        <f t="shared" si="154"/>
        <v>40945.845312500001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10">
        <f t="shared" si="153"/>
        <v>40756.291666666664</v>
      </c>
      <c r="T1607" s="10">
        <f t="shared" si="154"/>
        <v>40747.012881944444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10">
        <f t="shared" si="153"/>
        <v>40626.069884259261</v>
      </c>
      <c r="T1608" s="10">
        <f t="shared" si="154"/>
        <v>40536.111550925925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10">
        <f t="shared" si="153"/>
        <v>41074.80846064815</v>
      </c>
      <c r="T1609" s="10">
        <f t="shared" si="154"/>
        <v>41053.80846064815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10">
        <f t="shared" si="153"/>
        <v>41640.226388888892</v>
      </c>
      <c r="T1610" s="10">
        <f t="shared" si="154"/>
        <v>41607.83085648148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5"/>
        <v>443.75</v>
      </c>
      <c r="Q1611" t="str">
        <f t="shared" si="151"/>
        <v>music</v>
      </c>
      <c r="R1611" t="str">
        <f t="shared" si="152"/>
        <v>rock</v>
      </c>
      <c r="S1611" s="10">
        <f t="shared" si="153"/>
        <v>40849.333333333336</v>
      </c>
      <c r="T1611" s="10">
        <f t="shared" si="154"/>
        <v>40796.001261574071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10">
        <f t="shared" si="153"/>
        <v>41258.924884259257</v>
      </c>
      <c r="T1612" s="10">
        <f t="shared" si="154"/>
        <v>41228.924884259257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10">
        <f t="shared" si="153"/>
        <v>41430.00037037037</v>
      </c>
      <c r="T1613" s="10">
        <f t="shared" si="154"/>
        <v>41409.00037037037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5"/>
        <v>50</v>
      </c>
      <c r="Q1614" t="str">
        <f t="shared" si="151"/>
        <v>music</v>
      </c>
      <c r="R1614" t="str">
        <f t="shared" si="152"/>
        <v>rock</v>
      </c>
      <c r="S1614" s="10">
        <f t="shared" si="153"/>
        <v>41276.874814814815</v>
      </c>
      <c r="T1614" s="10">
        <f t="shared" si="154"/>
        <v>41246.874814814815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10">
        <f t="shared" si="153"/>
        <v>41112.069467592592</v>
      </c>
      <c r="T1615" s="10">
        <f t="shared" si="154"/>
        <v>41082.069467592592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10">
        <f t="shared" si="153"/>
        <v>41854.708333333336</v>
      </c>
      <c r="T1616" s="10">
        <f t="shared" si="154"/>
        <v>41794.981122685182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10">
        <f t="shared" si="153"/>
        <v>40890.092546296299</v>
      </c>
      <c r="T1617" s="10">
        <f t="shared" si="154"/>
        <v>40845.050879629627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10">
        <f t="shared" si="153"/>
        <v>41235.916666666664</v>
      </c>
      <c r="T1618" s="10">
        <f t="shared" si="154"/>
        <v>41194.715520833335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10">
        <f t="shared" si="153"/>
        <v>41579.791666666664</v>
      </c>
      <c r="T1619" s="10">
        <f t="shared" si="154"/>
        <v>41546.664212962962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10">
        <f t="shared" si="153"/>
        <v>41341.654340277775</v>
      </c>
      <c r="T1620" s="10">
        <f t="shared" si="154"/>
        <v>41301.654340277775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10">
        <f t="shared" si="153"/>
        <v>41897.18618055556</v>
      </c>
      <c r="T1621" s="10">
        <f t="shared" si="154"/>
        <v>41876.18618055556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10">
        <f t="shared" si="153"/>
        <v>41328.339583333334</v>
      </c>
      <c r="T1622" s="10">
        <f t="shared" si="154"/>
        <v>41321.339583333334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10">
        <f t="shared" si="153"/>
        <v>41057.165972222225</v>
      </c>
      <c r="T1623" s="10">
        <f t="shared" si="154"/>
        <v>41003.60665509259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10">
        <f t="shared" si="153"/>
        <v>41990.332638888889</v>
      </c>
      <c r="T1624" s="10">
        <f t="shared" si="154"/>
        <v>41950.29483796296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10">
        <f t="shared" si="153"/>
        <v>41513.688530092593</v>
      </c>
      <c r="T1625" s="10">
        <f t="shared" si="154"/>
        <v>41453.688530092593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5"/>
        <v>47.2</v>
      </c>
      <c r="Q1626" t="str">
        <f t="shared" si="151"/>
        <v>music</v>
      </c>
      <c r="R1626" t="str">
        <f t="shared" si="152"/>
        <v>rock</v>
      </c>
      <c r="S1626" s="10">
        <f t="shared" si="153"/>
        <v>41283.367303240739</v>
      </c>
      <c r="T1626" s="10">
        <f t="shared" si="154"/>
        <v>41243.367303240739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10">
        <f t="shared" si="153"/>
        <v>41163.699687500004</v>
      </c>
      <c r="T1627" s="10">
        <f t="shared" si="154"/>
        <v>41135.699687500004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10">
        <f t="shared" si="153"/>
        <v>41609.889664351853</v>
      </c>
      <c r="T1628" s="10">
        <f t="shared" si="154"/>
        <v>41579.847997685189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10">
        <f t="shared" si="153"/>
        <v>41239.207638888889</v>
      </c>
      <c r="T1629" s="10">
        <f t="shared" si="154"/>
        <v>41205.707048611112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5"/>
        <v>45.875</v>
      </c>
      <c r="Q1630" t="str">
        <f t="shared" si="151"/>
        <v>music</v>
      </c>
      <c r="R1630" t="str">
        <f t="shared" si="152"/>
        <v>rock</v>
      </c>
      <c r="S1630" s="10">
        <f t="shared" si="153"/>
        <v>41807.737060185187</v>
      </c>
      <c r="T1630" s="10">
        <f t="shared" si="154"/>
        <v>41774.737060185187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10">
        <f t="shared" si="153"/>
        <v>41690.867280092592</v>
      </c>
      <c r="T1631" s="10">
        <f t="shared" si="154"/>
        <v>41645.867280092592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10">
        <f t="shared" si="153"/>
        <v>40970.290972222225</v>
      </c>
      <c r="T1632" s="10">
        <f t="shared" si="154"/>
        <v>40939.837673611109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10">
        <f t="shared" si="153"/>
        <v>41194.859502314815</v>
      </c>
      <c r="T1633" s="10">
        <f t="shared" si="154"/>
        <v>41164.859502314815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10">
        <f t="shared" si="153"/>
        <v>40810.340902777774</v>
      </c>
      <c r="T1634" s="10">
        <f t="shared" si="154"/>
        <v>40750.340902777774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10">
        <f t="shared" si="153"/>
        <v>40924.208333333336</v>
      </c>
      <c r="T1635" s="10">
        <f t="shared" si="154"/>
        <v>40896.883750000001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5"/>
        <v>62.8125</v>
      </c>
      <c r="Q1636" t="str">
        <f t="shared" si="151"/>
        <v>music</v>
      </c>
      <c r="R1636" t="str">
        <f t="shared" si="152"/>
        <v>rock</v>
      </c>
      <c r="S1636" s="10">
        <f t="shared" si="153"/>
        <v>40696.249305555553</v>
      </c>
      <c r="T1636" s="10">
        <f t="shared" si="154"/>
        <v>40658.189826388887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10">
        <f t="shared" si="153"/>
        <v>42562.868761574078</v>
      </c>
      <c r="T1637" s="10">
        <f t="shared" si="154"/>
        <v>42502.868761574078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10">
        <f t="shared" si="153"/>
        <v>40706.166666666664</v>
      </c>
      <c r="T1638" s="10">
        <f t="shared" si="154"/>
        <v>40663.08666666667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5"/>
        <v>34.6</v>
      </c>
      <c r="Q1639" t="str">
        <f t="shared" si="151"/>
        <v>music</v>
      </c>
      <c r="R1639" t="str">
        <f t="shared" si="152"/>
        <v>rock</v>
      </c>
      <c r="S1639" s="10">
        <f t="shared" si="153"/>
        <v>40178.98541666667</v>
      </c>
      <c r="T1639" s="10">
        <f t="shared" si="154"/>
        <v>40122.751620370371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10">
        <f t="shared" si="153"/>
        <v>41333.892361111109</v>
      </c>
      <c r="T1640" s="10">
        <f t="shared" si="154"/>
        <v>41288.68712962963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10">
        <f t="shared" si="153"/>
        <v>40971.652372685188</v>
      </c>
      <c r="T1641" s="10">
        <f t="shared" si="154"/>
        <v>40941.652372685188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10">
        <f t="shared" si="153"/>
        <v>40393.082638888889</v>
      </c>
      <c r="T1642" s="10">
        <f t="shared" si="154"/>
        <v>40379.23096064815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5"/>
        <v>97.5</v>
      </c>
      <c r="Q1643" t="str">
        <f t="shared" si="151"/>
        <v>music</v>
      </c>
      <c r="R1643" t="str">
        <f t="shared" si="152"/>
        <v>pop</v>
      </c>
      <c r="S1643" s="10">
        <f t="shared" si="153"/>
        <v>41992.596574074079</v>
      </c>
      <c r="T1643" s="10">
        <f t="shared" si="154"/>
        <v>41962.596574074079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10">
        <f t="shared" si="153"/>
        <v>40708.024618055555</v>
      </c>
      <c r="T1644" s="10">
        <f t="shared" si="154"/>
        <v>40688.024618055555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10">
        <f t="shared" si="153"/>
        <v>41176.824212962965</v>
      </c>
      <c r="T1645" s="10">
        <f t="shared" si="154"/>
        <v>41146.824212962965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5"/>
        <v>85.546875</v>
      </c>
      <c r="Q1646" t="str">
        <f t="shared" si="151"/>
        <v>music</v>
      </c>
      <c r="R1646" t="str">
        <f t="shared" si="152"/>
        <v>pop</v>
      </c>
      <c r="S1646" s="10">
        <f t="shared" si="153"/>
        <v>41235.101388888892</v>
      </c>
      <c r="T1646" s="10">
        <f t="shared" si="154"/>
        <v>41175.05972222222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5"/>
        <v>554</v>
      </c>
      <c r="Q1647" t="str">
        <f t="shared" si="151"/>
        <v>music</v>
      </c>
      <c r="R1647" t="str">
        <f t="shared" si="152"/>
        <v>pop</v>
      </c>
      <c r="S1647" s="10">
        <f t="shared" si="153"/>
        <v>41535.617361111108</v>
      </c>
      <c r="T1647" s="10">
        <f t="shared" si="154"/>
        <v>41521.617361111108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10">
        <f t="shared" si="153"/>
        <v>41865.757638888892</v>
      </c>
      <c r="T1648" s="10">
        <f t="shared" si="154"/>
        <v>41833.450266203705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10">
        <f t="shared" si="153"/>
        <v>41069.409456018519</v>
      </c>
      <c r="T1649" s="10">
        <f t="shared" si="154"/>
        <v>41039.409456018519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10">
        <f t="shared" si="153"/>
        <v>40622.662986111114</v>
      </c>
      <c r="T1650" s="10">
        <f t="shared" si="154"/>
        <v>40592.704652777778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10">
        <f t="shared" si="153"/>
        <v>41782.684664351851</v>
      </c>
      <c r="T1651" s="10">
        <f t="shared" si="154"/>
        <v>41737.684664351851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5"/>
        <v>88.46875</v>
      </c>
      <c r="Q1652" t="str">
        <f t="shared" si="151"/>
        <v>music</v>
      </c>
      <c r="R1652" t="str">
        <f t="shared" si="152"/>
        <v>pop</v>
      </c>
      <c r="S1652" s="10">
        <f t="shared" si="153"/>
        <v>41556.435613425929</v>
      </c>
      <c r="T1652" s="10">
        <f t="shared" si="154"/>
        <v>41526.435613425929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5"/>
        <v>100.75</v>
      </c>
      <c r="Q1653" t="str">
        <f t="shared" si="151"/>
        <v>music</v>
      </c>
      <c r="R1653" t="str">
        <f t="shared" si="152"/>
        <v>pop</v>
      </c>
      <c r="S1653" s="10">
        <f t="shared" si="153"/>
        <v>40659.290972222225</v>
      </c>
      <c r="T1653" s="10">
        <f t="shared" si="154"/>
        <v>40625.900694444441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10">
        <f t="shared" si="153"/>
        <v>41602.534641203703</v>
      </c>
      <c r="T1654" s="10">
        <f t="shared" si="154"/>
        <v>41572.492974537039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10">
        <f t="shared" si="153"/>
        <v>40657.834444444445</v>
      </c>
      <c r="T1655" s="10">
        <f t="shared" si="154"/>
        <v>40626.834444444445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10">
        <f t="shared" si="153"/>
        <v>41017.890740740739</v>
      </c>
      <c r="T1656" s="10">
        <f t="shared" si="154"/>
        <v>40987.890740740739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10">
        <f t="shared" si="153"/>
        <v>41004.750231481477</v>
      </c>
      <c r="T1657" s="10">
        <f t="shared" si="154"/>
        <v>40974.791898148149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10">
        <f t="shared" si="153"/>
        <v>41256.928842592592</v>
      </c>
      <c r="T1658" s="10">
        <f t="shared" si="154"/>
        <v>41226.928842592592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10">
        <f t="shared" si="153"/>
        <v>41053.782037037039</v>
      </c>
      <c r="T1659" s="10">
        <f t="shared" si="154"/>
        <v>41023.782037037039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10">
        <f t="shared" si="153"/>
        <v>41261.597222222219</v>
      </c>
      <c r="T1660" s="10">
        <f t="shared" si="154"/>
        <v>41223.22184027778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10">
        <f t="shared" si="153"/>
        <v>41625.5</v>
      </c>
      <c r="T1661" s="10">
        <f t="shared" si="154"/>
        <v>41596.913437499999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10">
        <f t="shared" si="153"/>
        <v>42490.915972222225</v>
      </c>
      <c r="T1662" s="10">
        <f t="shared" si="154"/>
        <v>42459.693865740745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10">
        <f t="shared" si="153"/>
        <v>42386.875</v>
      </c>
      <c r="T1663" s="10">
        <f t="shared" si="154"/>
        <v>42343.998043981483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10">
        <f t="shared" si="153"/>
        <v>40908.239999999998</v>
      </c>
      <c r="T1664" s="10">
        <f t="shared" si="154"/>
        <v>40848.198333333334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5"/>
        <v>33.75</v>
      </c>
      <c r="Q1665" t="str">
        <f t="shared" si="151"/>
        <v>music</v>
      </c>
      <c r="R1665" t="str">
        <f t="shared" si="152"/>
        <v>pop</v>
      </c>
      <c r="S1665" s="10">
        <f t="shared" si="153"/>
        <v>42036.02207175926</v>
      </c>
      <c r="T1665" s="10">
        <f t="shared" si="154"/>
        <v>42006.02207175926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si="155"/>
        <v>34.384494382022467</v>
      </c>
      <c r="Q1666" t="str">
        <f t="shared" ref="Q1666:Q1729" si="157">LEFT(N1666,SEARCH("/",N1666)-1)</f>
        <v>music</v>
      </c>
      <c r="R1666" t="str">
        <f t="shared" ref="R1666:R1729" si="158">RIGHT(N1666,LEN(N1666)-SEARCH("/",N1666))</f>
        <v>pop</v>
      </c>
      <c r="S1666" s="10">
        <f t="shared" ref="S1666:S1729" si="159">(((I1666/60)/60)/24)+DATE(1970,1,1)</f>
        <v>40984.165972222225</v>
      </c>
      <c r="T1666" s="10">
        <f t="shared" ref="T1666:T1729" si="160">(((J1666/60)/60)/24)+DATE(1970,1,1)</f>
        <v>40939.761782407404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61">IFERROR(E1667/L1667,0)</f>
        <v>44.956989247311824</v>
      </c>
      <c r="Q1667" t="str">
        <f t="shared" si="157"/>
        <v>music</v>
      </c>
      <c r="R1667" t="str">
        <f t="shared" si="158"/>
        <v>pop</v>
      </c>
      <c r="S1667" s="10">
        <f t="shared" si="159"/>
        <v>40596.125</v>
      </c>
      <c r="T1667" s="10">
        <f t="shared" si="160"/>
        <v>40564.649456018517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61"/>
        <v>41.04081632653061</v>
      </c>
      <c r="Q1668" t="str">
        <f t="shared" si="157"/>
        <v>music</v>
      </c>
      <c r="R1668" t="str">
        <f t="shared" si="158"/>
        <v>pop</v>
      </c>
      <c r="S1668" s="10">
        <f t="shared" si="159"/>
        <v>41361.211493055554</v>
      </c>
      <c r="T1668" s="10">
        <f t="shared" si="160"/>
        <v>41331.253159722226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61"/>
        <v>52.597560975609753</v>
      </c>
      <c r="Q1669" t="str">
        <f t="shared" si="157"/>
        <v>music</v>
      </c>
      <c r="R1669" t="str">
        <f t="shared" si="158"/>
        <v>pop</v>
      </c>
      <c r="S1669" s="10">
        <f t="shared" si="159"/>
        <v>41709.290972222225</v>
      </c>
      <c r="T1669" s="10">
        <f t="shared" si="160"/>
        <v>41682.0705787037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10">
        <f t="shared" si="159"/>
        <v>40875.191423611112</v>
      </c>
      <c r="T1670" s="10">
        <f t="shared" si="160"/>
        <v>40845.14975694444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61"/>
        <v>53.75</v>
      </c>
      <c r="Q1671" t="str">
        <f t="shared" si="157"/>
        <v>music</v>
      </c>
      <c r="R1671" t="str">
        <f t="shared" si="158"/>
        <v>pop</v>
      </c>
      <c r="S1671" s="10">
        <f t="shared" si="159"/>
        <v>42521.885138888887</v>
      </c>
      <c r="T1671" s="10">
        <f t="shared" si="160"/>
        <v>42461.885138888887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10">
        <f t="shared" si="159"/>
        <v>40364.166666666664</v>
      </c>
      <c r="T1672" s="10">
        <f t="shared" si="160"/>
        <v>40313.930543981485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10">
        <f t="shared" si="159"/>
        <v>42583.54414351852</v>
      </c>
      <c r="T1673" s="10">
        <f t="shared" si="160"/>
        <v>42553.54414351852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10">
        <f t="shared" si="159"/>
        <v>41064.656597222223</v>
      </c>
      <c r="T1674" s="10">
        <f t="shared" si="160"/>
        <v>41034.656597222223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10">
        <f t="shared" si="159"/>
        <v>42069.878379629634</v>
      </c>
      <c r="T1675" s="10">
        <f t="shared" si="160"/>
        <v>42039.878379629634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10">
        <f t="shared" si="159"/>
        <v>42600.290972222225</v>
      </c>
      <c r="T1676" s="10">
        <f t="shared" si="160"/>
        <v>42569.605393518519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10">
        <f t="shared" si="159"/>
        <v>40832.918749999997</v>
      </c>
      <c r="T1677" s="10">
        <f t="shared" si="160"/>
        <v>40802.733101851853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10">
        <f t="shared" si="159"/>
        <v>41020.165972222225</v>
      </c>
      <c r="T1678" s="10">
        <f t="shared" si="160"/>
        <v>40973.72623842593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10">
        <f t="shared" si="159"/>
        <v>42476.249305555553</v>
      </c>
      <c r="T1679" s="10">
        <f t="shared" si="160"/>
        <v>42416.407129629632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10">
        <f t="shared" si="159"/>
        <v>41676.854988425926</v>
      </c>
      <c r="T1680" s="10">
        <f t="shared" si="160"/>
        <v>41662.854988425926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61"/>
        <v>62.5</v>
      </c>
      <c r="Q1681" t="str">
        <f t="shared" si="157"/>
        <v>music</v>
      </c>
      <c r="R1681" t="str">
        <f t="shared" si="158"/>
        <v>pop</v>
      </c>
      <c r="S1681" s="10">
        <f t="shared" si="159"/>
        <v>40746.068807870368</v>
      </c>
      <c r="T1681" s="10">
        <f t="shared" si="160"/>
        <v>40723.068807870368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61"/>
        <v>47</v>
      </c>
      <c r="Q1682" t="str">
        <f t="shared" si="157"/>
        <v>music</v>
      </c>
      <c r="R1682" t="str">
        <f t="shared" si="158"/>
        <v>pop</v>
      </c>
      <c r="S1682" s="10">
        <f t="shared" si="159"/>
        <v>41832.757719907408</v>
      </c>
      <c r="T1682" s="10">
        <f t="shared" si="160"/>
        <v>41802.757719907408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10">
        <f t="shared" si="159"/>
        <v>42823.083333333328</v>
      </c>
      <c r="T1683" s="10">
        <f t="shared" si="160"/>
        <v>42774.121342592596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61"/>
        <v>0</v>
      </c>
      <c r="Q1684" t="str">
        <f t="shared" si="157"/>
        <v>music</v>
      </c>
      <c r="R1684" t="str">
        <f t="shared" si="158"/>
        <v>faith</v>
      </c>
      <c r="S1684" s="10">
        <f t="shared" si="159"/>
        <v>42839.171990740739</v>
      </c>
      <c r="T1684" s="10">
        <f t="shared" si="160"/>
        <v>42779.21365740741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61"/>
        <v>76</v>
      </c>
      <c r="Q1685" t="str">
        <f t="shared" si="157"/>
        <v>music</v>
      </c>
      <c r="R1685" t="str">
        <f t="shared" si="158"/>
        <v>faith</v>
      </c>
      <c r="S1685" s="10">
        <f t="shared" si="159"/>
        <v>42832.781689814816</v>
      </c>
      <c r="T1685" s="10">
        <f t="shared" si="160"/>
        <v>42808.781689814816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10">
        <f t="shared" si="159"/>
        <v>42811.773622685185</v>
      </c>
      <c r="T1686" s="10">
        <f t="shared" si="160"/>
        <v>42783.815289351856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61"/>
        <v>24</v>
      </c>
      <c r="Q1687" t="str">
        <f t="shared" si="157"/>
        <v>music</v>
      </c>
      <c r="R1687" t="str">
        <f t="shared" si="158"/>
        <v>faith</v>
      </c>
      <c r="S1687" s="10">
        <f t="shared" si="159"/>
        <v>42818.208599537036</v>
      </c>
      <c r="T1687" s="10">
        <f t="shared" si="160"/>
        <v>42788.2502662037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61"/>
        <v>18</v>
      </c>
      <c r="Q1688" t="str">
        <f t="shared" si="157"/>
        <v>music</v>
      </c>
      <c r="R1688" t="str">
        <f t="shared" si="158"/>
        <v>faith</v>
      </c>
      <c r="S1688" s="10">
        <f t="shared" si="159"/>
        <v>42852.802303240736</v>
      </c>
      <c r="T1688" s="10">
        <f t="shared" si="160"/>
        <v>42792.843969907408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10">
        <f t="shared" si="159"/>
        <v>42835.84375</v>
      </c>
      <c r="T1689" s="10">
        <f t="shared" si="160"/>
        <v>42802.046817129631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10">
        <f t="shared" si="159"/>
        <v>42834.492986111116</v>
      </c>
      <c r="T1690" s="10">
        <f t="shared" si="160"/>
        <v>42804.534652777773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10">
        <f t="shared" si="159"/>
        <v>42810.900810185187</v>
      </c>
      <c r="T1691" s="10">
        <f t="shared" si="160"/>
        <v>42780.942476851851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10">
        <f t="shared" si="159"/>
        <v>42831.389374999999</v>
      </c>
      <c r="T1692" s="10">
        <f t="shared" si="160"/>
        <v>42801.43104166667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10">
        <f t="shared" si="159"/>
        <v>42828.041666666672</v>
      </c>
      <c r="T1693" s="10">
        <f t="shared" si="160"/>
        <v>42795.701481481476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10">
        <f t="shared" si="159"/>
        <v>42820.999305555553</v>
      </c>
      <c r="T1694" s="10">
        <f t="shared" si="160"/>
        <v>42788.151238425926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61"/>
        <v>35</v>
      </c>
      <c r="Q1695" t="str">
        <f t="shared" si="157"/>
        <v>music</v>
      </c>
      <c r="R1695" t="str">
        <f t="shared" si="158"/>
        <v>faith</v>
      </c>
      <c r="S1695" s="10">
        <f t="shared" si="159"/>
        <v>42834.833333333328</v>
      </c>
      <c r="T1695" s="10">
        <f t="shared" si="160"/>
        <v>42803.920277777783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61"/>
        <v>5</v>
      </c>
      <c r="Q1696" t="str">
        <f t="shared" si="157"/>
        <v>music</v>
      </c>
      <c r="R1696" t="str">
        <f t="shared" si="158"/>
        <v>faith</v>
      </c>
      <c r="S1696" s="10">
        <f t="shared" si="159"/>
        <v>42821.191666666666</v>
      </c>
      <c r="T1696" s="10">
        <f t="shared" si="160"/>
        <v>42791.669837962967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10">
        <f t="shared" si="159"/>
        <v>42835.041666666672</v>
      </c>
      <c r="T1697" s="10">
        <f t="shared" si="160"/>
        <v>42801.031412037039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61"/>
        <v>0</v>
      </c>
      <c r="Q1698" t="str">
        <f t="shared" si="157"/>
        <v>music</v>
      </c>
      <c r="R1698" t="str">
        <f t="shared" si="158"/>
        <v>faith</v>
      </c>
      <c r="S1698" s="10">
        <f t="shared" si="159"/>
        <v>42826.027905092589</v>
      </c>
      <c r="T1698" s="10">
        <f t="shared" si="160"/>
        <v>42796.069571759261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10">
        <f t="shared" si="159"/>
        <v>42834.991296296299</v>
      </c>
      <c r="T1699" s="10">
        <f t="shared" si="160"/>
        <v>42805.032962962956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61"/>
        <v>0</v>
      </c>
      <c r="Q1700" t="str">
        <f t="shared" si="157"/>
        <v>music</v>
      </c>
      <c r="R1700" t="str">
        <f t="shared" si="158"/>
        <v>faith</v>
      </c>
      <c r="S1700" s="10">
        <f t="shared" si="159"/>
        <v>42820.147916666669</v>
      </c>
      <c r="T1700" s="10">
        <f t="shared" si="160"/>
        <v>42796.207870370374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61"/>
        <v>54</v>
      </c>
      <c r="Q1701" t="str">
        <f t="shared" si="157"/>
        <v>music</v>
      </c>
      <c r="R1701" t="str">
        <f t="shared" si="158"/>
        <v>faith</v>
      </c>
      <c r="S1701" s="10">
        <f t="shared" si="159"/>
        <v>42836.863946759258</v>
      </c>
      <c r="T1701" s="10">
        <f t="shared" si="160"/>
        <v>42806.863946759258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10">
        <f t="shared" si="159"/>
        <v>42826.166666666672</v>
      </c>
      <c r="T1702" s="10">
        <f t="shared" si="160"/>
        <v>42796.071643518517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61"/>
        <v>5</v>
      </c>
      <c r="Q1703" t="str">
        <f t="shared" si="157"/>
        <v>music</v>
      </c>
      <c r="R1703" t="str">
        <f t="shared" si="158"/>
        <v>faith</v>
      </c>
      <c r="S1703" s="10">
        <f t="shared" si="159"/>
        <v>42019.664409722223</v>
      </c>
      <c r="T1703" s="10">
        <f t="shared" si="160"/>
        <v>41989.664409722223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61"/>
        <v>1</v>
      </c>
      <c r="Q1704" t="str">
        <f t="shared" si="157"/>
        <v>music</v>
      </c>
      <c r="R1704" t="str">
        <f t="shared" si="158"/>
        <v>faith</v>
      </c>
      <c r="S1704" s="10">
        <f t="shared" si="159"/>
        <v>42093.828125</v>
      </c>
      <c r="T1704" s="10">
        <f t="shared" si="160"/>
        <v>42063.869791666672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61"/>
        <v>25.5</v>
      </c>
      <c r="Q1705" t="str">
        <f t="shared" si="157"/>
        <v>music</v>
      </c>
      <c r="R1705" t="str">
        <f t="shared" si="158"/>
        <v>faith</v>
      </c>
      <c r="S1705" s="10">
        <f t="shared" si="159"/>
        <v>42247.281678240746</v>
      </c>
      <c r="T1705" s="10">
        <f t="shared" si="160"/>
        <v>42187.281678240746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10">
        <f t="shared" si="159"/>
        <v>42051.139733796299</v>
      </c>
      <c r="T1706" s="10">
        <f t="shared" si="160"/>
        <v>42021.139733796299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61"/>
        <v>0</v>
      </c>
      <c r="Q1707" t="str">
        <f t="shared" si="157"/>
        <v>music</v>
      </c>
      <c r="R1707" t="str">
        <f t="shared" si="158"/>
        <v>faith</v>
      </c>
      <c r="S1707" s="10">
        <f t="shared" si="159"/>
        <v>42256.666666666672</v>
      </c>
      <c r="T1707" s="10">
        <f t="shared" si="160"/>
        <v>42245.016736111109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61"/>
        <v>0</v>
      </c>
      <c r="Q1708" t="str">
        <f t="shared" si="157"/>
        <v>music</v>
      </c>
      <c r="R1708" t="str">
        <f t="shared" si="158"/>
        <v>faith</v>
      </c>
      <c r="S1708" s="10">
        <f t="shared" si="159"/>
        <v>42239.306388888886</v>
      </c>
      <c r="T1708" s="10">
        <f t="shared" si="160"/>
        <v>42179.306388888886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10">
        <f t="shared" si="159"/>
        <v>42457.679340277777</v>
      </c>
      <c r="T1709" s="10">
        <f t="shared" si="160"/>
        <v>42427.721006944441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61"/>
        <v>0</v>
      </c>
      <c r="Q1710" t="str">
        <f t="shared" si="157"/>
        <v>music</v>
      </c>
      <c r="R1710" t="str">
        <f t="shared" si="158"/>
        <v>faith</v>
      </c>
      <c r="S1710" s="10">
        <f t="shared" si="159"/>
        <v>42491.866967592592</v>
      </c>
      <c r="T1710" s="10">
        <f t="shared" si="160"/>
        <v>42451.866967592592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61"/>
        <v>21.25</v>
      </c>
      <c r="Q1711" t="str">
        <f t="shared" si="157"/>
        <v>music</v>
      </c>
      <c r="R1711" t="str">
        <f t="shared" si="158"/>
        <v>faith</v>
      </c>
      <c r="S1711" s="10">
        <f t="shared" si="159"/>
        <v>41882.818749999999</v>
      </c>
      <c r="T1711" s="10">
        <f t="shared" si="160"/>
        <v>41841.56381944444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61"/>
        <v>34</v>
      </c>
      <c r="Q1712" t="str">
        <f t="shared" si="157"/>
        <v>music</v>
      </c>
      <c r="R1712" t="str">
        <f t="shared" si="158"/>
        <v>faith</v>
      </c>
      <c r="S1712" s="10">
        <f t="shared" si="159"/>
        <v>42387.541666666672</v>
      </c>
      <c r="T1712" s="10">
        <f t="shared" si="160"/>
        <v>42341.59129629629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61"/>
        <v>525</v>
      </c>
      <c r="Q1713" t="str">
        <f t="shared" si="157"/>
        <v>music</v>
      </c>
      <c r="R1713" t="str">
        <f t="shared" si="158"/>
        <v>faith</v>
      </c>
      <c r="S1713" s="10">
        <f t="shared" si="159"/>
        <v>41883.646226851852</v>
      </c>
      <c r="T1713" s="10">
        <f t="shared" si="160"/>
        <v>41852.646226851852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61"/>
        <v>0</v>
      </c>
      <c r="Q1714" t="str">
        <f t="shared" si="157"/>
        <v>music</v>
      </c>
      <c r="R1714" t="str">
        <f t="shared" si="158"/>
        <v>faith</v>
      </c>
      <c r="S1714" s="10">
        <f t="shared" si="159"/>
        <v>42185.913807870369</v>
      </c>
      <c r="T1714" s="10">
        <f t="shared" si="160"/>
        <v>42125.913807870369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61"/>
        <v>50</v>
      </c>
      <c r="Q1715" t="str">
        <f t="shared" si="157"/>
        <v>music</v>
      </c>
      <c r="R1715" t="str">
        <f t="shared" si="158"/>
        <v>faith</v>
      </c>
      <c r="S1715" s="10">
        <f t="shared" si="159"/>
        <v>41917.801064814819</v>
      </c>
      <c r="T1715" s="10">
        <f t="shared" si="160"/>
        <v>41887.801064814819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10">
        <f t="shared" si="159"/>
        <v>42125.918530092589</v>
      </c>
      <c r="T1716" s="10">
        <f t="shared" si="160"/>
        <v>42095.918530092589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61"/>
        <v>5.5</v>
      </c>
      <c r="Q1717" t="str">
        <f t="shared" si="157"/>
        <v>music</v>
      </c>
      <c r="R1717" t="str">
        <f t="shared" si="158"/>
        <v>faith</v>
      </c>
      <c r="S1717" s="10">
        <f t="shared" si="159"/>
        <v>42094.140277777777</v>
      </c>
      <c r="T1717" s="10">
        <f t="shared" si="160"/>
        <v>42064.217418981483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61"/>
        <v>50</v>
      </c>
      <c r="Q1718" t="str">
        <f t="shared" si="157"/>
        <v>music</v>
      </c>
      <c r="R1718" t="str">
        <f t="shared" si="158"/>
        <v>faith</v>
      </c>
      <c r="S1718" s="10">
        <f t="shared" si="159"/>
        <v>42713.619201388887</v>
      </c>
      <c r="T1718" s="10">
        <f t="shared" si="160"/>
        <v>42673.577534722222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10">
        <f t="shared" si="159"/>
        <v>42481.166666666672</v>
      </c>
      <c r="T1719" s="10">
        <f t="shared" si="160"/>
        <v>42460.98192129629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61"/>
        <v>37.5</v>
      </c>
      <c r="Q1720" t="str">
        <f t="shared" si="157"/>
        <v>music</v>
      </c>
      <c r="R1720" t="str">
        <f t="shared" si="158"/>
        <v>faith</v>
      </c>
      <c r="S1720" s="10">
        <f t="shared" si="159"/>
        <v>42504.207638888889</v>
      </c>
      <c r="T1720" s="10">
        <f t="shared" si="160"/>
        <v>42460.610520833332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10">
        <f t="shared" si="159"/>
        <v>41899.534618055557</v>
      </c>
      <c r="T1721" s="10">
        <f t="shared" si="160"/>
        <v>41869.534618055557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61"/>
        <v>28.125</v>
      </c>
      <c r="Q1722" t="str">
        <f t="shared" si="157"/>
        <v>music</v>
      </c>
      <c r="R1722" t="str">
        <f t="shared" si="158"/>
        <v>faith</v>
      </c>
      <c r="S1722" s="10">
        <f t="shared" si="159"/>
        <v>41952.824895833335</v>
      </c>
      <c r="T1722" s="10">
        <f t="shared" si="160"/>
        <v>41922.783229166671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61"/>
        <v>0</v>
      </c>
      <c r="Q1723" t="str">
        <f t="shared" si="157"/>
        <v>music</v>
      </c>
      <c r="R1723" t="str">
        <f t="shared" si="158"/>
        <v>faith</v>
      </c>
      <c r="S1723" s="10">
        <f t="shared" si="159"/>
        <v>42349.461377314816</v>
      </c>
      <c r="T1723" s="10">
        <f t="shared" si="160"/>
        <v>42319.461377314816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61"/>
        <v>1</v>
      </c>
      <c r="Q1724" t="str">
        <f t="shared" si="157"/>
        <v>music</v>
      </c>
      <c r="R1724" t="str">
        <f t="shared" si="158"/>
        <v>faith</v>
      </c>
      <c r="S1724" s="10">
        <f t="shared" si="159"/>
        <v>42463.006944444445</v>
      </c>
      <c r="T1724" s="10">
        <f t="shared" si="160"/>
        <v>42425.960983796293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10">
        <f t="shared" si="159"/>
        <v>42186.25</v>
      </c>
      <c r="T1725" s="10">
        <f t="shared" si="160"/>
        <v>42129.82540509259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61"/>
        <v>8.75</v>
      </c>
      <c r="Q1726" t="str">
        <f t="shared" si="157"/>
        <v>music</v>
      </c>
      <c r="R1726" t="str">
        <f t="shared" si="158"/>
        <v>faith</v>
      </c>
      <c r="S1726" s="10">
        <f t="shared" si="159"/>
        <v>41942.932430555556</v>
      </c>
      <c r="T1726" s="10">
        <f t="shared" si="160"/>
        <v>41912.932430555556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10">
        <f t="shared" si="159"/>
        <v>41875.968159722222</v>
      </c>
      <c r="T1727" s="10">
        <f t="shared" si="160"/>
        <v>41845.968159722222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61"/>
        <v>137.25</v>
      </c>
      <c r="Q1728" t="str">
        <f t="shared" si="157"/>
        <v>music</v>
      </c>
      <c r="R1728" t="str">
        <f t="shared" si="158"/>
        <v>faith</v>
      </c>
      <c r="S1728" s="10">
        <f t="shared" si="159"/>
        <v>41817.919722222221</v>
      </c>
      <c r="T1728" s="10">
        <f t="shared" si="160"/>
        <v>41788.919722222221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61"/>
        <v>1</v>
      </c>
      <c r="Q1729" t="str">
        <f t="shared" si="157"/>
        <v>music</v>
      </c>
      <c r="R1729" t="str">
        <f t="shared" si="158"/>
        <v>faith</v>
      </c>
      <c r="S1729" s="10">
        <f t="shared" si="159"/>
        <v>42099.458333333328</v>
      </c>
      <c r="T1729" s="10">
        <f t="shared" si="160"/>
        <v>42044.927974537044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si="161"/>
        <v>122.14285714285714</v>
      </c>
      <c r="Q1730" t="str">
        <f t="shared" ref="Q1730:Q1793" si="163">LEFT(N1730,SEARCH("/",N1730)-1)</f>
        <v>music</v>
      </c>
      <c r="R1730" t="str">
        <f t="shared" ref="R1730:R1793" si="164">RIGHT(N1730,LEN(N1730)-SEARCH("/",N1730))</f>
        <v>faith</v>
      </c>
      <c r="S1730" s="10">
        <f t="shared" ref="S1730:S1793" si="165">(((I1730/60)/60)/24)+DATE(1970,1,1)</f>
        <v>42298.625856481478</v>
      </c>
      <c r="T1730" s="10">
        <f t="shared" ref="T1730:T1793" si="166">(((J1730/60)/60)/24)+DATE(1970,1,1)</f>
        <v>42268.625856481478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>
        <f t="shared" ref="P1731:P1794" si="167">IFERROR(E1731/L1731,0)</f>
        <v>0</v>
      </c>
      <c r="Q1731" t="str">
        <f t="shared" si="163"/>
        <v>music</v>
      </c>
      <c r="R1731" t="str">
        <f t="shared" si="164"/>
        <v>faith</v>
      </c>
      <c r="S1731" s="10">
        <f t="shared" si="165"/>
        <v>42531.052152777775</v>
      </c>
      <c r="T1731" s="10">
        <f t="shared" si="166"/>
        <v>42471.052152777775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7"/>
        <v>0</v>
      </c>
      <c r="Q1732" t="str">
        <f t="shared" si="163"/>
        <v>music</v>
      </c>
      <c r="R1732" t="str">
        <f t="shared" si="164"/>
        <v>faith</v>
      </c>
      <c r="S1732" s="10">
        <f t="shared" si="165"/>
        <v>42302.087766203709</v>
      </c>
      <c r="T1732" s="10">
        <f t="shared" si="166"/>
        <v>42272.087766203709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7"/>
        <v>0</v>
      </c>
      <c r="Q1733" t="str">
        <f t="shared" si="163"/>
        <v>music</v>
      </c>
      <c r="R1733" t="str">
        <f t="shared" si="164"/>
        <v>faith</v>
      </c>
      <c r="S1733" s="10">
        <f t="shared" si="165"/>
        <v>42166.625</v>
      </c>
      <c r="T1733" s="10">
        <f t="shared" si="166"/>
        <v>42152.906851851847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7"/>
        <v>0</v>
      </c>
      <c r="Q1734" t="str">
        <f t="shared" si="163"/>
        <v>music</v>
      </c>
      <c r="R1734" t="str">
        <f t="shared" si="164"/>
        <v>faith</v>
      </c>
      <c r="S1734" s="10">
        <f t="shared" si="165"/>
        <v>42385.208333333328</v>
      </c>
      <c r="T1734" s="10">
        <f t="shared" si="166"/>
        <v>42325.683807870373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7"/>
        <v>0</v>
      </c>
      <c r="Q1735" t="str">
        <f t="shared" si="163"/>
        <v>music</v>
      </c>
      <c r="R1735" t="str">
        <f t="shared" si="164"/>
        <v>faith</v>
      </c>
      <c r="S1735" s="10">
        <f t="shared" si="165"/>
        <v>42626.895833333328</v>
      </c>
      <c r="T1735" s="10">
        <f t="shared" si="166"/>
        <v>42614.675625000003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7"/>
        <v>1</v>
      </c>
      <c r="Q1736" t="str">
        <f t="shared" si="163"/>
        <v>music</v>
      </c>
      <c r="R1736" t="str">
        <f t="shared" si="164"/>
        <v>faith</v>
      </c>
      <c r="S1736" s="10">
        <f t="shared" si="165"/>
        <v>42132.036527777775</v>
      </c>
      <c r="T1736" s="10">
        <f t="shared" si="166"/>
        <v>42102.036527777775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7"/>
        <v>55</v>
      </c>
      <c r="Q1737" t="str">
        <f t="shared" si="163"/>
        <v>music</v>
      </c>
      <c r="R1737" t="str">
        <f t="shared" si="164"/>
        <v>faith</v>
      </c>
      <c r="S1737" s="10">
        <f t="shared" si="165"/>
        <v>42589.814178240747</v>
      </c>
      <c r="T1737" s="10">
        <f t="shared" si="166"/>
        <v>42559.814178240747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7"/>
        <v>22</v>
      </c>
      <c r="Q1738" t="str">
        <f t="shared" si="163"/>
        <v>music</v>
      </c>
      <c r="R1738" t="str">
        <f t="shared" si="164"/>
        <v>faith</v>
      </c>
      <c r="S1738" s="10">
        <f t="shared" si="165"/>
        <v>42316.90315972222</v>
      </c>
      <c r="T1738" s="10">
        <f t="shared" si="166"/>
        <v>42286.861493055556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10">
        <f t="shared" si="165"/>
        <v>42205.948981481488</v>
      </c>
      <c r="T1739" s="10">
        <f t="shared" si="166"/>
        <v>42175.948981481488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7"/>
        <v>20</v>
      </c>
      <c r="Q1740" t="str">
        <f t="shared" si="163"/>
        <v>music</v>
      </c>
      <c r="R1740" t="str">
        <f t="shared" si="164"/>
        <v>faith</v>
      </c>
      <c r="S1740" s="10">
        <f t="shared" si="165"/>
        <v>41914.874328703707</v>
      </c>
      <c r="T1740" s="10">
        <f t="shared" si="166"/>
        <v>41884.874328703707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7"/>
        <v>1</v>
      </c>
      <c r="Q1741" t="str">
        <f t="shared" si="163"/>
        <v>music</v>
      </c>
      <c r="R1741" t="str">
        <f t="shared" si="164"/>
        <v>faith</v>
      </c>
      <c r="S1741" s="10">
        <f t="shared" si="165"/>
        <v>42494.832546296297</v>
      </c>
      <c r="T1741" s="10">
        <f t="shared" si="166"/>
        <v>42435.874212962968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7"/>
        <v>0</v>
      </c>
      <c r="Q1742" t="str">
        <f t="shared" si="163"/>
        <v>music</v>
      </c>
      <c r="R1742" t="str">
        <f t="shared" si="164"/>
        <v>faith</v>
      </c>
      <c r="S1742" s="10">
        <f t="shared" si="165"/>
        <v>42201.817384259266</v>
      </c>
      <c r="T1742" s="10">
        <f t="shared" si="166"/>
        <v>42171.817384259266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10">
        <f t="shared" si="165"/>
        <v>42165.628136574072</v>
      </c>
      <c r="T1743" s="10">
        <f t="shared" si="166"/>
        <v>42120.628136574072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10">
        <f t="shared" si="165"/>
        <v>42742.875</v>
      </c>
      <c r="T1744" s="10">
        <f t="shared" si="166"/>
        <v>42710.876967592587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10">
        <f t="shared" si="165"/>
        <v>42609.165972222225</v>
      </c>
      <c r="T1745" s="10">
        <f t="shared" si="166"/>
        <v>42586.925636574073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10">
        <f t="shared" si="165"/>
        <v>42071.563391203701</v>
      </c>
      <c r="T1746" s="10">
        <f t="shared" si="166"/>
        <v>42026.605057870373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10">
        <f t="shared" si="165"/>
        <v>42726.083333333328</v>
      </c>
      <c r="T1747" s="10">
        <f t="shared" si="166"/>
        <v>42690.259699074071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10">
        <f t="shared" si="165"/>
        <v>42698.083333333328</v>
      </c>
      <c r="T1748" s="10">
        <f t="shared" si="166"/>
        <v>42668.176701388889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10">
        <f t="shared" si="165"/>
        <v>42321.625</v>
      </c>
      <c r="T1749" s="10">
        <f t="shared" si="166"/>
        <v>42292.435532407413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10">
        <f t="shared" si="165"/>
        <v>42249.950729166667</v>
      </c>
      <c r="T1750" s="10">
        <f t="shared" si="166"/>
        <v>42219.950729166667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10">
        <f t="shared" si="165"/>
        <v>42795.791666666672</v>
      </c>
      <c r="T1751" s="10">
        <f t="shared" si="166"/>
        <v>42758.975937499999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10">
        <f t="shared" si="165"/>
        <v>42479.836851851855</v>
      </c>
      <c r="T1752" s="10">
        <f t="shared" si="166"/>
        <v>42454.836851851855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10">
        <f t="shared" si="165"/>
        <v>42082.739849537036</v>
      </c>
      <c r="T1753" s="10">
        <f t="shared" si="166"/>
        <v>42052.7815162037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10">
        <f t="shared" si="165"/>
        <v>42657.253263888888</v>
      </c>
      <c r="T1754" s="10">
        <f t="shared" si="166"/>
        <v>42627.253263888888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10">
        <f t="shared" si="165"/>
        <v>42450.707962962959</v>
      </c>
      <c r="T1755" s="10">
        <f t="shared" si="166"/>
        <v>42420.74962962963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10">
        <f t="shared" si="165"/>
        <v>42097.835104166668</v>
      </c>
      <c r="T1756" s="10">
        <f t="shared" si="166"/>
        <v>42067.876770833333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10">
        <f t="shared" si="165"/>
        <v>42282.788900462961</v>
      </c>
      <c r="T1757" s="10">
        <f t="shared" si="166"/>
        <v>42252.788900462961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10">
        <f t="shared" si="165"/>
        <v>42611.167465277773</v>
      </c>
      <c r="T1758" s="10">
        <f t="shared" si="166"/>
        <v>42571.167465277773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10">
        <f t="shared" si="165"/>
        <v>42763.811805555553</v>
      </c>
      <c r="T1759" s="10">
        <f t="shared" si="166"/>
        <v>42733.827349537038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10">
        <f t="shared" si="165"/>
        <v>42565.955925925926</v>
      </c>
      <c r="T1760" s="10">
        <f t="shared" si="166"/>
        <v>42505.955925925926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10">
        <f t="shared" si="165"/>
        <v>42088.787372685183</v>
      </c>
      <c r="T1761" s="10">
        <f t="shared" si="166"/>
        <v>42068.829039351855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10">
        <f t="shared" si="165"/>
        <v>42425.67260416667</v>
      </c>
      <c r="T1762" s="10">
        <f t="shared" si="166"/>
        <v>42405.67260416667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10">
        <f t="shared" si="165"/>
        <v>42259.567824074074</v>
      </c>
      <c r="T1763" s="10">
        <f t="shared" si="166"/>
        <v>42209.567824074074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10">
        <f t="shared" si="165"/>
        <v>42440.982002314813</v>
      </c>
      <c r="T1764" s="10">
        <f t="shared" si="166"/>
        <v>42410.982002314813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10">
        <f t="shared" si="165"/>
        <v>42666.868518518517</v>
      </c>
      <c r="T1765" s="10">
        <f t="shared" si="166"/>
        <v>42636.868518518517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10">
        <f t="shared" si="165"/>
        <v>41854.485868055555</v>
      </c>
      <c r="T1766" s="10">
        <f t="shared" si="166"/>
        <v>41825.485868055555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10">
        <f t="shared" si="165"/>
        <v>41864.980462962965</v>
      </c>
      <c r="T1767" s="10">
        <f t="shared" si="166"/>
        <v>41834.980462962965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10">
        <f t="shared" si="165"/>
        <v>41876.859814814816</v>
      </c>
      <c r="T1768" s="10">
        <f t="shared" si="166"/>
        <v>41855.859814814816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10">
        <f t="shared" si="165"/>
        <v>41854.658379629633</v>
      </c>
      <c r="T1769" s="10">
        <f t="shared" si="166"/>
        <v>41824.658379629633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10">
        <f t="shared" si="165"/>
        <v>41909.560694444444</v>
      </c>
      <c r="T1770" s="10">
        <f t="shared" si="166"/>
        <v>41849.560694444444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10">
        <f t="shared" si="165"/>
        <v>42017.818969907406</v>
      </c>
      <c r="T1771" s="10">
        <f t="shared" si="166"/>
        <v>41987.818969907406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10">
        <f t="shared" si="165"/>
        <v>41926.780023148152</v>
      </c>
      <c r="T1772" s="10">
        <f t="shared" si="166"/>
        <v>41891.780023148152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10">
        <f t="shared" si="165"/>
        <v>41935.979629629634</v>
      </c>
      <c r="T1773" s="10">
        <f t="shared" si="166"/>
        <v>41905.979629629634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10">
        <f t="shared" si="165"/>
        <v>41826.718009259261</v>
      </c>
      <c r="T1774" s="10">
        <f t="shared" si="166"/>
        <v>41766.718009259261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10">
        <f t="shared" si="165"/>
        <v>42023.760393518518</v>
      </c>
      <c r="T1775" s="10">
        <f t="shared" si="166"/>
        <v>41978.760393518518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10">
        <f t="shared" si="165"/>
        <v>41972.624305555553</v>
      </c>
      <c r="T1776" s="10">
        <f t="shared" si="166"/>
        <v>41930.218657407408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10">
        <f t="shared" si="165"/>
        <v>41936.976388888892</v>
      </c>
      <c r="T1777" s="10">
        <f t="shared" si="166"/>
        <v>41891.976388888892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10">
        <f t="shared" si="165"/>
        <v>41941.95684027778</v>
      </c>
      <c r="T1778" s="10">
        <f t="shared" si="166"/>
        <v>41905.95684027778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10">
        <f t="shared" si="165"/>
        <v>42055.357094907406</v>
      </c>
      <c r="T1779" s="10">
        <f t="shared" si="166"/>
        <v>42025.357094907406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10">
        <f t="shared" si="165"/>
        <v>42090.821701388893</v>
      </c>
      <c r="T1780" s="10">
        <f t="shared" si="166"/>
        <v>42045.86336805555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10">
        <f t="shared" si="165"/>
        <v>42615.691898148143</v>
      </c>
      <c r="T1781" s="10">
        <f t="shared" si="166"/>
        <v>42585.691898148143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10">
        <f t="shared" si="165"/>
        <v>42553.600810185191</v>
      </c>
      <c r="T1782" s="10">
        <f t="shared" si="166"/>
        <v>42493.600810185191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10">
        <f t="shared" si="165"/>
        <v>42628.617418981477</v>
      </c>
      <c r="T1783" s="10">
        <f t="shared" si="166"/>
        <v>42597.617418981477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10">
        <f t="shared" si="165"/>
        <v>42421.575104166666</v>
      </c>
      <c r="T1784" s="10">
        <f t="shared" si="166"/>
        <v>42388.575104166666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10">
        <f t="shared" si="165"/>
        <v>42145.949976851851</v>
      </c>
      <c r="T1785" s="10">
        <f t="shared" si="166"/>
        <v>42115.949976851851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10">
        <f t="shared" si="165"/>
        <v>42035.142361111109</v>
      </c>
      <c r="T1786" s="10">
        <f t="shared" si="166"/>
        <v>42003.655555555553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10">
        <f t="shared" si="165"/>
        <v>41928</v>
      </c>
      <c r="T1787" s="10">
        <f t="shared" si="166"/>
        <v>41897.134895833333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10">
        <f t="shared" si="165"/>
        <v>41988.550659722227</v>
      </c>
      <c r="T1788" s="10">
        <f t="shared" si="166"/>
        <v>41958.550659722227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10">
        <f t="shared" si="165"/>
        <v>42098.613854166666</v>
      </c>
      <c r="T1789" s="10">
        <f t="shared" si="166"/>
        <v>42068.65552083333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10">
        <f t="shared" si="165"/>
        <v>41943.94840277778</v>
      </c>
      <c r="T1790" s="10">
        <f t="shared" si="166"/>
        <v>41913.94840277778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10">
        <f t="shared" si="165"/>
        <v>42016.250034722223</v>
      </c>
      <c r="T1791" s="10">
        <f t="shared" si="166"/>
        <v>41956.250034722223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10">
        <f t="shared" si="165"/>
        <v>42040.674513888895</v>
      </c>
      <c r="T1792" s="10">
        <f t="shared" si="166"/>
        <v>42010.674513888895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10">
        <f t="shared" si="165"/>
        <v>42033.740335648152</v>
      </c>
      <c r="T1793" s="10">
        <f t="shared" si="166"/>
        <v>41973.740335648152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si="167"/>
        <v>109.93525179856115</v>
      </c>
      <c r="Q1794" t="str">
        <f t="shared" ref="Q1794:Q1857" si="169">LEFT(N1794,SEARCH("/",N1794)-1)</f>
        <v>photography</v>
      </c>
      <c r="R1794" t="str">
        <f t="shared" ref="R1794:R1857" si="170">RIGHT(N1794,LEN(N1794)-SEARCH("/",N1794))</f>
        <v>photobooks</v>
      </c>
      <c r="S1794" s="10">
        <f t="shared" ref="S1794:S1857" si="171">(((I1794/60)/60)/24)+DATE(1970,1,1)</f>
        <v>42226.290972222225</v>
      </c>
      <c r="T1794" s="10">
        <f t="shared" ref="T1794:T1857" si="172">(((J1794/60)/60)/24)+DATE(1970,1,1)</f>
        <v>42189.031041666662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73">IFERROR(E1795/L1795,0)</f>
        <v>20</v>
      </c>
      <c r="Q1795" t="str">
        <f t="shared" si="169"/>
        <v>photography</v>
      </c>
      <c r="R1795" t="str">
        <f t="shared" si="170"/>
        <v>photobooks</v>
      </c>
      <c r="S1795" s="10">
        <f t="shared" si="171"/>
        <v>41970.933333333334</v>
      </c>
      <c r="T1795" s="10">
        <f t="shared" si="172"/>
        <v>41940.89166666667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73"/>
        <v>55.388888888888886</v>
      </c>
      <c r="Q1796" t="str">
        <f t="shared" si="169"/>
        <v>photography</v>
      </c>
      <c r="R1796" t="str">
        <f t="shared" si="170"/>
        <v>photobooks</v>
      </c>
      <c r="S1796" s="10">
        <f t="shared" si="171"/>
        <v>42046.551180555558</v>
      </c>
      <c r="T1796" s="10">
        <f t="shared" si="172"/>
        <v>42011.551180555558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73"/>
        <v>133.90123456790124</v>
      </c>
      <c r="Q1797" t="str">
        <f t="shared" si="169"/>
        <v>photography</v>
      </c>
      <c r="R1797" t="str">
        <f t="shared" si="170"/>
        <v>photobooks</v>
      </c>
      <c r="S1797" s="10">
        <f t="shared" si="171"/>
        <v>42657.666666666672</v>
      </c>
      <c r="T1797" s="10">
        <f t="shared" si="172"/>
        <v>42628.288668981477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10">
        <f t="shared" si="171"/>
        <v>42575.439421296294</v>
      </c>
      <c r="T1798" s="10">
        <f t="shared" si="172"/>
        <v>42515.439421296294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10">
        <f t="shared" si="171"/>
        <v>42719.56931712963</v>
      </c>
      <c r="T1799" s="10">
        <f t="shared" si="172"/>
        <v>42689.56931712963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10">
        <f t="shared" si="171"/>
        <v>42404.32677083333</v>
      </c>
      <c r="T1800" s="10">
        <f t="shared" si="172"/>
        <v>42344.32677083333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10">
        <f t="shared" si="171"/>
        <v>41954.884351851855</v>
      </c>
      <c r="T1801" s="10">
        <f t="shared" si="172"/>
        <v>41934.842685185184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10">
        <f t="shared" si="171"/>
        <v>42653.606134259258</v>
      </c>
      <c r="T1802" s="10">
        <f t="shared" si="172"/>
        <v>42623.606134259258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10">
        <f t="shared" si="171"/>
        <v>42353.506944444445</v>
      </c>
      <c r="T1803" s="10">
        <f t="shared" si="172"/>
        <v>42321.660509259258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10">
        <f t="shared" si="171"/>
        <v>42182.915972222225</v>
      </c>
      <c r="T1804" s="10">
        <f t="shared" si="172"/>
        <v>42159.47256944445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10">
        <f t="shared" si="171"/>
        <v>42049.071550925932</v>
      </c>
      <c r="T1805" s="10">
        <f t="shared" si="172"/>
        <v>42018.071550925932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10">
        <f t="shared" si="171"/>
        <v>42322.719953703709</v>
      </c>
      <c r="T1806" s="10">
        <f t="shared" si="172"/>
        <v>42282.678287037037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10">
        <f t="shared" si="171"/>
        <v>42279.75</v>
      </c>
      <c r="T1807" s="10">
        <f t="shared" si="172"/>
        <v>42247.803912037038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10">
        <f t="shared" si="171"/>
        <v>41912.638298611113</v>
      </c>
      <c r="T1808" s="10">
        <f t="shared" si="172"/>
        <v>41877.638298611113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10">
        <f t="shared" si="171"/>
        <v>41910.068437499998</v>
      </c>
      <c r="T1809" s="10">
        <f t="shared" si="172"/>
        <v>41880.068437499998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10">
        <f t="shared" si="171"/>
        <v>42777.680902777778</v>
      </c>
      <c r="T1810" s="10">
        <f t="shared" si="172"/>
        <v>42742.680902777778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10">
        <f t="shared" si="171"/>
        <v>42064.907858796301</v>
      </c>
      <c r="T1811" s="10">
        <f t="shared" si="172"/>
        <v>42029.907858796301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10">
        <f t="shared" si="171"/>
        <v>41872.91002314815</v>
      </c>
      <c r="T1812" s="10">
        <f t="shared" si="172"/>
        <v>41860.91002314815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10">
        <f t="shared" si="171"/>
        <v>41936.166666666664</v>
      </c>
      <c r="T1813" s="10">
        <f t="shared" si="172"/>
        <v>41876.433680555558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10">
        <f t="shared" si="171"/>
        <v>42554.318703703699</v>
      </c>
      <c r="T1814" s="10">
        <f t="shared" si="172"/>
        <v>42524.318703703699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10">
        <f t="shared" si="171"/>
        <v>41859.889027777775</v>
      </c>
      <c r="T1815" s="10">
        <f t="shared" si="172"/>
        <v>41829.889027777775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10">
        <f t="shared" si="171"/>
        <v>42063.314074074078</v>
      </c>
      <c r="T1816" s="10">
        <f t="shared" si="172"/>
        <v>42033.314074074078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10">
        <f t="shared" si="171"/>
        <v>42186.906678240746</v>
      </c>
      <c r="T1817" s="10">
        <f t="shared" si="172"/>
        <v>42172.906678240746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10">
        <f t="shared" si="171"/>
        <v>42576.791666666672</v>
      </c>
      <c r="T1818" s="10">
        <f t="shared" si="172"/>
        <v>42548.876192129625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10">
        <f t="shared" si="171"/>
        <v>42765.290972222225</v>
      </c>
      <c r="T1819" s="10">
        <f t="shared" si="172"/>
        <v>42705.662118055552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10">
        <f t="shared" si="171"/>
        <v>42097.192708333328</v>
      </c>
      <c r="T1820" s="10">
        <f t="shared" si="172"/>
        <v>42067.234375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10">
        <f t="shared" si="171"/>
        <v>41850.752268518518</v>
      </c>
      <c r="T1821" s="10">
        <f t="shared" si="172"/>
        <v>41820.752268518518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10">
        <f t="shared" si="171"/>
        <v>42095.042708333334</v>
      </c>
      <c r="T1822" s="10">
        <f t="shared" si="172"/>
        <v>42065.084375000006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10">
        <f t="shared" si="171"/>
        <v>40971.319062499999</v>
      </c>
      <c r="T1823" s="10">
        <f t="shared" si="172"/>
        <v>40926.319062499999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10">
        <f t="shared" si="171"/>
        <v>41670.792361111111</v>
      </c>
      <c r="T1824" s="10">
        <f t="shared" si="172"/>
        <v>41634.797013888885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10">
        <f t="shared" si="171"/>
        <v>41206.684907407405</v>
      </c>
      <c r="T1825" s="10">
        <f t="shared" si="172"/>
        <v>41176.684907407405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73"/>
        <v>75.05</v>
      </c>
      <c r="Q1826" t="str">
        <f t="shared" si="169"/>
        <v>music</v>
      </c>
      <c r="R1826" t="str">
        <f t="shared" si="170"/>
        <v>rock</v>
      </c>
      <c r="S1826" s="10">
        <f t="shared" si="171"/>
        <v>41647.088888888888</v>
      </c>
      <c r="T1826" s="10">
        <f t="shared" si="172"/>
        <v>41626.916284722225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73"/>
        <v>42.02</v>
      </c>
      <c r="Q1827" t="str">
        <f t="shared" si="169"/>
        <v>music</v>
      </c>
      <c r="R1827" t="str">
        <f t="shared" si="170"/>
        <v>rock</v>
      </c>
      <c r="S1827" s="10">
        <f t="shared" si="171"/>
        <v>41466.83452546296</v>
      </c>
      <c r="T1827" s="10">
        <f t="shared" si="172"/>
        <v>41443.83452546296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10">
        <f t="shared" si="171"/>
        <v>41687.923807870371</v>
      </c>
      <c r="T1828" s="10">
        <f t="shared" si="172"/>
        <v>41657.923807870371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10">
        <f t="shared" si="171"/>
        <v>40605.325937499998</v>
      </c>
      <c r="T1829" s="10">
        <f t="shared" si="172"/>
        <v>40555.325937499998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10">
        <f t="shared" si="171"/>
        <v>41768.916666666664</v>
      </c>
      <c r="T1830" s="10">
        <f t="shared" si="172"/>
        <v>41736.899652777778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10">
        <f t="shared" si="171"/>
        <v>40564.916666666664</v>
      </c>
      <c r="T1831" s="10">
        <f t="shared" si="172"/>
        <v>40516.087627314817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10">
        <f t="shared" si="171"/>
        <v>41694.684108796297</v>
      </c>
      <c r="T1832" s="10">
        <f t="shared" si="172"/>
        <v>41664.684108796297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10">
        <f t="shared" si="171"/>
        <v>41041.996099537035</v>
      </c>
      <c r="T1833" s="10">
        <f t="shared" si="172"/>
        <v>41026.996099537035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73"/>
        <v>25</v>
      </c>
      <c r="Q1834" t="str">
        <f t="shared" si="169"/>
        <v>music</v>
      </c>
      <c r="R1834" t="str">
        <f t="shared" si="170"/>
        <v>rock</v>
      </c>
      <c r="S1834" s="10">
        <f t="shared" si="171"/>
        <v>40606.539664351854</v>
      </c>
      <c r="T1834" s="10">
        <f t="shared" si="172"/>
        <v>40576.539664351854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73"/>
        <v>42</v>
      </c>
      <c r="Q1835" t="str">
        <f t="shared" si="169"/>
        <v>music</v>
      </c>
      <c r="R1835" t="str">
        <f t="shared" si="170"/>
        <v>rock</v>
      </c>
      <c r="S1835" s="10">
        <f t="shared" si="171"/>
        <v>41335.332638888889</v>
      </c>
      <c r="T1835" s="10">
        <f t="shared" si="172"/>
        <v>41303.044016203705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10">
        <f t="shared" si="171"/>
        <v>42028.964062500003</v>
      </c>
      <c r="T1836" s="10">
        <f t="shared" si="172"/>
        <v>41988.964062500003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10">
        <f t="shared" si="171"/>
        <v>42460.660543981481</v>
      </c>
      <c r="T1837" s="10">
        <f t="shared" si="172"/>
        <v>42430.702210648145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10">
        <f t="shared" si="171"/>
        <v>41322.809363425928</v>
      </c>
      <c r="T1838" s="10">
        <f t="shared" si="172"/>
        <v>41305.809363425928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10">
        <f t="shared" si="171"/>
        <v>40986.006192129629</v>
      </c>
      <c r="T1839" s="10">
        <f t="shared" si="172"/>
        <v>40926.047858796301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10">
        <f t="shared" si="171"/>
        <v>40817.125</v>
      </c>
      <c r="T1840" s="10">
        <f t="shared" si="172"/>
        <v>40788.786539351851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10">
        <f t="shared" si="171"/>
        <v>42644.722013888888</v>
      </c>
      <c r="T1841" s="10">
        <f t="shared" si="172"/>
        <v>42614.722013888888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10">
        <f t="shared" si="171"/>
        <v>41401.207638888889</v>
      </c>
      <c r="T1842" s="10">
        <f t="shared" si="172"/>
        <v>41382.096180555556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73"/>
        <v>50.875</v>
      </c>
      <c r="Q1843" t="str">
        <f t="shared" si="169"/>
        <v>music</v>
      </c>
      <c r="R1843" t="str">
        <f t="shared" si="170"/>
        <v>rock</v>
      </c>
      <c r="S1843" s="10">
        <f t="shared" si="171"/>
        <v>41779.207638888889</v>
      </c>
      <c r="T1843" s="10">
        <f t="shared" si="172"/>
        <v>41745.84542824074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10">
        <f t="shared" si="171"/>
        <v>42065.249305555553</v>
      </c>
      <c r="T1844" s="10">
        <f t="shared" si="172"/>
        <v>42031.631724537037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10">
        <f t="shared" si="171"/>
        <v>40594.994837962964</v>
      </c>
      <c r="T1845" s="10">
        <f t="shared" si="172"/>
        <v>40564.994837962964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73"/>
        <v>76.05</v>
      </c>
      <c r="Q1846" t="str">
        <f t="shared" si="169"/>
        <v>music</v>
      </c>
      <c r="R1846" t="str">
        <f t="shared" si="170"/>
        <v>rock</v>
      </c>
      <c r="S1846" s="10">
        <f t="shared" si="171"/>
        <v>40705.125</v>
      </c>
      <c r="T1846" s="10">
        <f t="shared" si="172"/>
        <v>40666.973541666666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10">
        <f t="shared" si="171"/>
        <v>42538.204861111109</v>
      </c>
      <c r="T1847" s="10">
        <f t="shared" si="172"/>
        <v>42523.333310185189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10">
        <f t="shared" si="171"/>
        <v>41258.650196759263</v>
      </c>
      <c r="T1848" s="10">
        <f t="shared" si="172"/>
        <v>41228.650196759263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10">
        <f t="shared" si="171"/>
        <v>42115.236481481479</v>
      </c>
      <c r="T1849" s="10">
        <f t="shared" si="172"/>
        <v>42094.236481481479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10">
        <f t="shared" si="171"/>
        <v>40755.290972222225</v>
      </c>
      <c r="T1850" s="10">
        <f t="shared" si="172"/>
        <v>40691.788055555553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73"/>
        <v>37.625</v>
      </c>
      <c r="Q1851" t="str">
        <f t="shared" si="169"/>
        <v>music</v>
      </c>
      <c r="R1851" t="str">
        <f t="shared" si="170"/>
        <v>rock</v>
      </c>
      <c r="S1851" s="10">
        <f t="shared" si="171"/>
        <v>41199.845590277779</v>
      </c>
      <c r="T1851" s="10">
        <f t="shared" si="172"/>
        <v>41169.845590277779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10">
        <f t="shared" si="171"/>
        <v>41830.959490740745</v>
      </c>
      <c r="T1852" s="10">
        <f t="shared" si="172"/>
        <v>41800.959490740745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10">
        <f t="shared" si="171"/>
        <v>41848.041666666664</v>
      </c>
      <c r="T1853" s="10">
        <f t="shared" si="172"/>
        <v>41827.906689814816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10">
        <f t="shared" si="171"/>
        <v>42119</v>
      </c>
      <c r="T1854" s="10">
        <f t="shared" si="172"/>
        <v>42081.77143518519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10">
        <f t="shared" si="171"/>
        <v>41227.102048611108</v>
      </c>
      <c r="T1855" s="10">
        <f t="shared" si="172"/>
        <v>41177.060381944444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10">
        <f t="shared" si="171"/>
        <v>41418.021261574075</v>
      </c>
      <c r="T1856" s="10">
        <f t="shared" si="172"/>
        <v>41388.021261574075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10">
        <f t="shared" si="171"/>
        <v>41645.538657407407</v>
      </c>
      <c r="T1857" s="10">
        <f t="shared" si="172"/>
        <v>41600.538657407407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si="173"/>
        <v>53.289473684210527</v>
      </c>
      <c r="Q1858" t="str">
        <f t="shared" ref="Q1858:Q1921" si="175">LEFT(N1858,SEARCH("/",N1858)-1)</f>
        <v>music</v>
      </c>
      <c r="R1858" t="str">
        <f t="shared" ref="R1858:R1921" si="176">RIGHT(N1858,LEN(N1858)-SEARCH("/",N1858))</f>
        <v>rock</v>
      </c>
      <c r="S1858" s="10">
        <f t="shared" ref="S1858:S1921" si="177">(((I1858/60)/60)/24)+DATE(1970,1,1)</f>
        <v>41838.854999999996</v>
      </c>
      <c r="T1858" s="10">
        <f t="shared" ref="T1858:T1921" si="178">(((J1858/60)/60)/24)+DATE(1970,1,1)</f>
        <v>41817.854999999996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9">IFERROR(E1859/L1859,0)</f>
        <v>136.36363636363637</v>
      </c>
      <c r="Q1859" t="str">
        <f t="shared" si="175"/>
        <v>music</v>
      </c>
      <c r="R1859" t="str">
        <f t="shared" si="176"/>
        <v>rock</v>
      </c>
      <c r="S1859" s="10">
        <f t="shared" si="177"/>
        <v>41894.76866898148</v>
      </c>
      <c r="T1859" s="10">
        <f t="shared" si="178"/>
        <v>41864.76866898148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9"/>
        <v>40.547315436241611</v>
      </c>
      <c r="Q1860" t="str">
        <f t="shared" si="175"/>
        <v>music</v>
      </c>
      <c r="R1860" t="str">
        <f t="shared" si="176"/>
        <v>rock</v>
      </c>
      <c r="S1860" s="10">
        <f t="shared" si="177"/>
        <v>40893.242141203707</v>
      </c>
      <c r="T1860" s="10">
        <f t="shared" si="178"/>
        <v>40833.200474537036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9"/>
        <v>70.625</v>
      </c>
      <c r="Q1861" t="str">
        <f t="shared" si="175"/>
        <v>music</v>
      </c>
      <c r="R1861" t="str">
        <f t="shared" si="176"/>
        <v>rock</v>
      </c>
      <c r="S1861" s="10">
        <f t="shared" si="177"/>
        <v>40808.770011574074</v>
      </c>
      <c r="T1861" s="10">
        <f t="shared" si="178"/>
        <v>40778.770011574074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10">
        <f t="shared" si="177"/>
        <v>41676.709305555552</v>
      </c>
      <c r="T1862" s="10">
        <f t="shared" si="178"/>
        <v>41655.709305555552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9"/>
        <v>0</v>
      </c>
      <c r="Q1863" t="str">
        <f t="shared" si="175"/>
        <v>games</v>
      </c>
      <c r="R1863" t="str">
        <f t="shared" si="176"/>
        <v>mobile games</v>
      </c>
      <c r="S1863" s="10">
        <f t="shared" si="177"/>
        <v>42030.300243055557</v>
      </c>
      <c r="T1863" s="10">
        <f t="shared" si="178"/>
        <v>42000.300243055557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10">
        <f t="shared" si="177"/>
        <v>42802.3125</v>
      </c>
      <c r="T1864" s="10">
        <f t="shared" si="178"/>
        <v>42755.492754629624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9"/>
        <v>5</v>
      </c>
      <c r="Q1865" t="str">
        <f t="shared" si="175"/>
        <v>games</v>
      </c>
      <c r="R1865" t="str">
        <f t="shared" si="176"/>
        <v>mobile games</v>
      </c>
      <c r="S1865" s="10">
        <f t="shared" si="177"/>
        <v>41802.797280092593</v>
      </c>
      <c r="T1865" s="10">
        <f t="shared" si="178"/>
        <v>41772.797280092593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10">
        <f t="shared" si="177"/>
        <v>41763.716435185182</v>
      </c>
      <c r="T1866" s="10">
        <f t="shared" si="178"/>
        <v>41733.716435185182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9"/>
        <v>2</v>
      </c>
      <c r="Q1867" t="str">
        <f t="shared" si="175"/>
        <v>games</v>
      </c>
      <c r="R1867" t="str">
        <f t="shared" si="176"/>
        <v>mobile games</v>
      </c>
      <c r="S1867" s="10">
        <f t="shared" si="177"/>
        <v>42680.409108796302</v>
      </c>
      <c r="T1867" s="10">
        <f t="shared" si="178"/>
        <v>42645.367442129631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10">
        <f t="shared" si="177"/>
        <v>42795.166666666672</v>
      </c>
      <c r="T1868" s="10">
        <f t="shared" si="178"/>
        <v>42742.246493055558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10">
        <f t="shared" si="177"/>
        <v>42679.924907407403</v>
      </c>
      <c r="T1869" s="10">
        <f t="shared" si="178"/>
        <v>42649.924907407403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10">
        <f t="shared" si="177"/>
        <v>42353.332638888889</v>
      </c>
      <c r="T1870" s="10">
        <f t="shared" si="178"/>
        <v>42328.779224537036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9"/>
        <v>0</v>
      </c>
      <c r="Q1871" t="str">
        <f t="shared" si="175"/>
        <v>games</v>
      </c>
      <c r="R1871" t="str">
        <f t="shared" si="176"/>
        <v>mobile games</v>
      </c>
      <c r="S1871" s="10">
        <f t="shared" si="177"/>
        <v>42739.002881944441</v>
      </c>
      <c r="T1871" s="10">
        <f t="shared" si="178"/>
        <v>42709.002881944441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10">
        <f t="shared" si="177"/>
        <v>42400.178472222222</v>
      </c>
      <c r="T1872" s="10">
        <f t="shared" si="178"/>
        <v>42371.355729166666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10">
        <f t="shared" si="177"/>
        <v>41963.825243055559</v>
      </c>
      <c r="T1873" s="10">
        <f t="shared" si="178"/>
        <v>41923.783576388887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10">
        <f t="shared" si="177"/>
        <v>42185.129652777774</v>
      </c>
      <c r="T1874" s="10">
        <f t="shared" si="178"/>
        <v>42155.129652777774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10">
        <f t="shared" si="177"/>
        <v>42193.697916666672</v>
      </c>
      <c r="T1875" s="10">
        <f t="shared" si="178"/>
        <v>42164.615856481483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10">
        <f t="shared" si="177"/>
        <v>42549.969131944439</v>
      </c>
      <c r="T1876" s="10">
        <f t="shared" si="178"/>
        <v>42529.969131944439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10">
        <f t="shared" si="177"/>
        <v>42588.899398148147</v>
      </c>
      <c r="T1877" s="10">
        <f t="shared" si="178"/>
        <v>42528.899398148147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9"/>
        <v>0</v>
      </c>
      <c r="Q1878" t="str">
        <f t="shared" si="175"/>
        <v>games</v>
      </c>
      <c r="R1878" t="str">
        <f t="shared" si="176"/>
        <v>mobile games</v>
      </c>
      <c r="S1878" s="10">
        <f t="shared" si="177"/>
        <v>41806.284780092588</v>
      </c>
      <c r="T1878" s="10">
        <f t="shared" si="178"/>
        <v>41776.284780092588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9"/>
        <v>0</v>
      </c>
      <c r="Q1879" t="str">
        <f t="shared" si="175"/>
        <v>games</v>
      </c>
      <c r="R1879" t="str">
        <f t="shared" si="176"/>
        <v>mobile games</v>
      </c>
      <c r="S1879" s="10">
        <f t="shared" si="177"/>
        <v>42064.029224537036</v>
      </c>
      <c r="T1879" s="10">
        <f t="shared" si="178"/>
        <v>42035.029224537036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9"/>
        <v>0</v>
      </c>
      <c r="Q1880" t="str">
        <f t="shared" si="175"/>
        <v>games</v>
      </c>
      <c r="R1880" t="str">
        <f t="shared" si="176"/>
        <v>mobile games</v>
      </c>
      <c r="S1880" s="10">
        <f t="shared" si="177"/>
        <v>41803.008738425924</v>
      </c>
      <c r="T1880" s="10">
        <f t="shared" si="178"/>
        <v>41773.008738425924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9"/>
        <v>3</v>
      </c>
      <c r="Q1881" t="str">
        <f t="shared" si="175"/>
        <v>games</v>
      </c>
      <c r="R1881" t="str">
        <f t="shared" si="176"/>
        <v>mobile games</v>
      </c>
      <c r="S1881" s="10">
        <f t="shared" si="177"/>
        <v>42443.607974537037</v>
      </c>
      <c r="T1881" s="10">
        <f t="shared" si="178"/>
        <v>42413.649641203709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10">
        <f t="shared" si="177"/>
        <v>42459.525231481486</v>
      </c>
      <c r="T1882" s="10">
        <f t="shared" si="178"/>
        <v>42430.566898148143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10">
        <f t="shared" si="177"/>
        <v>42073.110983796301</v>
      </c>
      <c r="T1883" s="10">
        <f t="shared" si="178"/>
        <v>42043.152650462958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10">
        <f t="shared" si="177"/>
        <v>41100.991666666669</v>
      </c>
      <c r="T1884" s="10">
        <f t="shared" si="178"/>
        <v>41067.949212962965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10">
        <f t="shared" si="177"/>
        <v>41007.906342592592</v>
      </c>
      <c r="T1885" s="10">
        <f t="shared" si="178"/>
        <v>40977.948009259257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10">
        <f t="shared" si="177"/>
        <v>41240.5</v>
      </c>
      <c r="T1886" s="10">
        <f t="shared" si="178"/>
        <v>41205.198321759257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10">
        <f t="shared" si="177"/>
        <v>41131.916666666664</v>
      </c>
      <c r="T1887" s="10">
        <f t="shared" si="178"/>
        <v>41099.093865740739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10">
        <f t="shared" si="177"/>
        <v>41955.94835648148</v>
      </c>
      <c r="T1888" s="10">
        <f t="shared" si="178"/>
        <v>41925.906689814816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10">
        <f t="shared" si="177"/>
        <v>42341.895833333328</v>
      </c>
      <c r="T1889" s="10">
        <f t="shared" si="178"/>
        <v>42323.800138888888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10">
        <f t="shared" si="177"/>
        <v>40330.207638888889</v>
      </c>
      <c r="T1890" s="10">
        <f t="shared" si="178"/>
        <v>40299.239953703705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10">
        <f t="shared" si="177"/>
        <v>41344.751689814817</v>
      </c>
      <c r="T1891" s="10">
        <f t="shared" si="178"/>
        <v>41299.793356481481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10">
        <f t="shared" si="177"/>
        <v>41258.786203703705</v>
      </c>
      <c r="T1892" s="10">
        <f t="shared" si="178"/>
        <v>41228.786203703705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10">
        <f t="shared" si="177"/>
        <v>40381.25</v>
      </c>
      <c r="T1893" s="10">
        <f t="shared" si="178"/>
        <v>40335.798078703701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10">
        <f t="shared" si="177"/>
        <v>40701.637511574074</v>
      </c>
      <c r="T1894" s="10">
        <f t="shared" si="178"/>
        <v>40671.637511574074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10">
        <f t="shared" si="177"/>
        <v>40649.165972222225</v>
      </c>
      <c r="T1895" s="10">
        <f t="shared" si="178"/>
        <v>40632.94195601852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10">
        <f t="shared" si="177"/>
        <v>40951.904895833337</v>
      </c>
      <c r="T1896" s="10">
        <f t="shared" si="178"/>
        <v>40920.904895833337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10">
        <f t="shared" si="177"/>
        <v>42297.746782407412</v>
      </c>
      <c r="T1897" s="10">
        <f t="shared" si="178"/>
        <v>42267.746782407412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9"/>
        <v>43</v>
      </c>
      <c r="Q1898" t="str">
        <f t="shared" si="175"/>
        <v>music</v>
      </c>
      <c r="R1898" t="str">
        <f t="shared" si="176"/>
        <v>indie rock</v>
      </c>
      <c r="S1898" s="10">
        <f t="shared" si="177"/>
        <v>41011.710243055553</v>
      </c>
      <c r="T1898" s="10">
        <f t="shared" si="178"/>
        <v>40981.710243055553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10">
        <f t="shared" si="177"/>
        <v>41702.875</v>
      </c>
      <c r="T1899" s="10">
        <f t="shared" si="178"/>
        <v>41680.583402777782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10">
        <f t="shared" si="177"/>
        <v>42401.75</v>
      </c>
      <c r="T1900" s="10">
        <f t="shared" si="178"/>
        <v>42366.192974537036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10">
        <f t="shared" si="177"/>
        <v>42088.90006944444</v>
      </c>
      <c r="T1901" s="10">
        <f t="shared" si="178"/>
        <v>42058.941736111112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10">
        <f t="shared" si="177"/>
        <v>41188.415972222225</v>
      </c>
      <c r="T1902" s="10">
        <f t="shared" si="178"/>
        <v>41160.871886574074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10">
        <f t="shared" si="177"/>
        <v>42146.541666666672</v>
      </c>
      <c r="T1903" s="10">
        <f t="shared" si="178"/>
        <v>42116.54315972222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9"/>
        <v>4</v>
      </c>
      <c r="Q1904" t="str">
        <f t="shared" si="175"/>
        <v>technology</v>
      </c>
      <c r="R1904" t="str">
        <f t="shared" si="176"/>
        <v>gadgets</v>
      </c>
      <c r="S1904" s="10">
        <f t="shared" si="177"/>
        <v>42067.789895833332</v>
      </c>
      <c r="T1904" s="10">
        <f t="shared" si="178"/>
        <v>42037.789895833332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10">
        <f t="shared" si="177"/>
        <v>42762.770729166667</v>
      </c>
      <c r="T1905" s="10">
        <f t="shared" si="178"/>
        <v>42702.770729166667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10">
        <f t="shared" si="177"/>
        <v>42371.685428240744</v>
      </c>
      <c r="T1906" s="10">
        <f t="shared" si="178"/>
        <v>42326.685428240744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10">
        <f t="shared" si="177"/>
        <v>41889.925856481481</v>
      </c>
      <c r="T1907" s="10">
        <f t="shared" si="178"/>
        <v>41859.925856481481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10">
        <f t="shared" si="177"/>
        <v>42544.671099537038</v>
      </c>
      <c r="T1908" s="10">
        <f t="shared" si="178"/>
        <v>42514.671099537038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10">
        <f t="shared" si="177"/>
        <v>41782.587094907409</v>
      </c>
      <c r="T1909" s="10">
        <f t="shared" si="178"/>
        <v>41767.587094907409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10">
        <f t="shared" si="177"/>
        <v>42733.917824074073</v>
      </c>
      <c r="T1910" s="10">
        <f t="shared" si="178"/>
        <v>42703.917824074073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10">
        <f t="shared" si="177"/>
        <v>41935.429155092592</v>
      </c>
      <c r="T1911" s="10">
        <f t="shared" si="178"/>
        <v>41905.429155092592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10">
        <f t="shared" si="177"/>
        <v>42308.947916666672</v>
      </c>
      <c r="T1912" s="10">
        <f t="shared" si="178"/>
        <v>42264.963159722218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10">
        <f t="shared" si="177"/>
        <v>41860.033958333333</v>
      </c>
      <c r="T1913" s="10">
        <f t="shared" si="178"/>
        <v>41830.033958333333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10">
        <f t="shared" si="177"/>
        <v>42159.226388888885</v>
      </c>
      <c r="T1914" s="10">
        <f t="shared" si="178"/>
        <v>42129.226388888885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10">
        <f t="shared" si="177"/>
        <v>41920.511319444442</v>
      </c>
      <c r="T1915" s="10">
        <f t="shared" si="178"/>
        <v>41890.511319444442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10">
        <f t="shared" si="177"/>
        <v>41944.165972222225</v>
      </c>
      <c r="T1916" s="10">
        <f t="shared" si="178"/>
        <v>41929.174456018518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9"/>
        <v>2</v>
      </c>
      <c r="Q1917" t="str">
        <f t="shared" si="175"/>
        <v>technology</v>
      </c>
      <c r="R1917" t="str">
        <f t="shared" si="176"/>
        <v>gadgets</v>
      </c>
      <c r="S1917" s="10">
        <f t="shared" si="177"/>
        <v>41884.04886574074</v>
      </c>
      <c r="T1917" s="10">
        <f t="shared" si="178"/>
        <v>41864.04886574074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10">
        <f t="shared" si="177"/>
        <v>42681.758969907409</v>
      </c>
      <c r="T1918" s="10">
        <f t="shared" si="178"/>
        <v>42656.717303240745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10">
        <f t="shared" si="177"/>
        <v>42776.270057870366</v>
      </c>
      <c r="T1919" s="10">
        <f t="shared" si="178"/>
        <v>42746.270057870366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10">
        <f t="shared" si="177"/>
        <v>41863.789942129632</v>
      </c>
      <c r="T1920" s="10">
        <f t="shared" si="178"/>
        <v>41828.789942129632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10">
        <f t="shared" si="177"/>
        <v>42143.875567129624</v>
      </c>
      <c r="T1921" s="10">
        <f t="shared" si="178"/>
        <v>42113.875567129624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si="179"/>
        <v>40.980952380952381</v>
      </c>
      <c r="Q1922" t="str">
        <f t="shared" ref="Q1922:Q1985" si="181">LEFT(N1922,SEARCH("/",N1922)-1)</f>
        <v>technology</v>
      </c>
      <c r="R1922" t="str">
        <f t="shared" ref="R1922:R1985" si="182">RIGHT(N1922,LEN(N1922)-SEARCH("/",N1922))</f>
        <v>gadgets</v>
      </c>
      <c r="S1922" s="10">
        <f t="shared" ref="S1922:S1985" si="183">(((I1922/60)/60)/24)+DATE(1970,1,1)</f>
        <v>42298.958333333328</v>
      </c>
      <c r="T1922" s="10">
        <f t="shared" ref="T1922:T1985" si="184">(((J1922/60)/60)/24)+DATE(1970,1,1)</f>
        <v>42270.875706018516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5">IFERROR(E1923/L1923,0)</f>
        <v>54</v>
      </c>
      <c r="Q1923" t="str">
        <f t="shared" si="181"/>
        <v>music</v>
      </c>
      <c r="R1923" t="str">
        <f t="shared" si="182"/>
        <v>indie rock</v>
      </c>
      <c r="S1923" s="10">
        <f t="shared" si="183"/>
        <v>41104.221562500003</v>
      </c>
      <c r="T1923" s="10">
        <f t="shared" si="184"/>
        <v>41074.221562500003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5"/>
        <v>36.109375</v>
      </c>
      <c r="Q1924" t="str">
        <f t="shared" si="181"/>
        <v>music</v>
      </c>
      <c r="R1924" t="str">
        <f t="shared" si="182"/>
        <v>indie rock</v>
      </c>
      <c r="S1924" s="10">
        <f t="shared" si="183"/>
        <v>41620.255868055552</v>
      </c>
      <c r="T1924" s="10">
        <f t="shared" si="184"/>
        <v>41590.255868055552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5"/>
        <v>23.153846153846153</v>
      </c>
      <c r="Q1925" t="str">
        <f t="shared" si="181"/>
        <v>music</v>
      </c>
      <c r="R1925" t="str">
        <f t="shared" si="182"/>
        <v>indie rock</v>
      </c>
      <c r="S1925" s="10">
        <f t="shared" si="183"/>
        <v>40813.207638888889</v>
      </c>
      <c r="T1925" s="10">
        <f t="shared" si="184"/>
        <v>40772.848749999997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5"/>
        <v>104</v>
      </c>
      <c r="Q1926" t="str">
        <f t="shared" si="181"/>
        <v>music</v>
      </c>
      <c r="R1926" t="str">
        <f t="shared" si="182"/>
        <v>indie rock</v>
      </c>
      <c r="S1926" s="10">
        <f t="shared" si="183"/>
        <v>41654.814583333333</v>
      </c>
      <c r="T1926" s="10">
        <f t="shared" si="184"/>
        <v>41626.761053240742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10">
        <f t="shared" si="183"/>
        <v>41558</v>
      </c>
      <c r="T1927" s="10">
        <f t="shared" si="184"/>
        <v>41535.90148148148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10">
        <f t="shared" si="183"/>
        <v>40484.018055555556</v>
      </c>
      <c r="T1928" s="10">
        <f t="shared" si="184"/>
        <v>40456.954351851848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10">
        <f t="shared" si="183"/>
        <v>40976.207638888889</v>
      </c>
      <c r="T1929" s="10">
        <f t="shared" si="184"/>
        <v>40960.861562500002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10">
        <f t="shared" si="183"/>
        <v>41401.648078703707</v>
      </c>
      <c r="T1930" s="10">
        <f t="shared" si="184"/>
        <v>41371.648078703707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10">
        <f t="shared" si="183"/>
        <v>40729.021597222221</v>
      </c>
      <c r="T1931" s="10">
        <f t="shared" si="184"/>
        <v>40687.021597222221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10">
        <f t="shared" si="183"/>
        <v>41462.558819444443</v>
      </c>
      <c r="T1932" s="10">
        <f t="shared" si="184"/>
        <v>41402.558819444443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10">
        <f t="shared" si="183"/>
        <v>41051.145833333336</v>
      </c>
      <c r="T1933" s="10">
        <f t="shared" si="184"/>
        <v>41037.892465277779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10">
        <f t="shared" si="183"/>
        <v>40932.809872685182</v>
      </c>
      <c r="T1934" s="10">
        <f t="shared" si="184"/>
        <v>40911.809872685182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10">
        <f t="shared" si="183"/>
        <v>41909.130868055552</v>
      </c>
      <c r="T1935" s="10">
        <f t="shared" si="184"/>
        <v>41879.130868055552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10">
        <f t="shared" si="183"/>
        <v>40902.208333333336</v>
      </c>
      <c r="T1936" s="10">
        <f t="shared" si="184"/>
        <v>40865.867141203707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10">
        <f t="shared" si="183"/>
        <v>41811.207638888889</v>
      </c>
      <c r="T1937" s="10">
        <f t="shared" si="184"/>
        <v>41773.932534722226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10">
        <f t="shared" si="183"/>
        <v>40883.249305555553</v>
      </c>
      <c r="T1938" s="10">
        <f t="shared" si="184"/>
        <v>40852.889699074076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10">
        <f t="shared" si="183"/>
        <v>41075.165972222225</v>
      </c>
      <c r="T1939" s="10">
        <f t="shared" si="184"/>
        <v>41059.118993055556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10">
        <f t="shared" si="183"/>
        <v>41457.208333333336</v>
      </c>
      <c r="T1940" s="10">
        <f t="shared" si="184"/>
        <v>41426.259618055556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10">
        <f t="shared" si="183"/>
        <v>41343.943379629629</v>
      </c>
      <c r="T1941" s="10">
        <f t="shared" si="184"/>
        <v>41313.985046296293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10">
        <f t="shared" si="183"/>
        <v>40709.165972222225</v>
      </c>
      <c r="T1942" s="10">
        <f t="shared" si="184"/>
        <v>40670.507326388892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10">
        <f t="shared" si="183"/>
        <v>41774.290868055556</v>
      </c>
      <c r="T1943" s="10">
        <f t="shared" si="184"/>
        <v>41744.290868055556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10">
        <f t="shared" si="183"/>
        <v>40728.828009259261</v>
      </c>
      <c r="T1944" s="10">
        <f t="shared" si="184"/>
        <v>40638.828009259261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10">
        <f t="shared" si="183"/>
        <v>42593.269861111112</v>
      </c>
      <c r="T1945" s="10">
        <f t="shared" si="184"/>
        <v>42548.269861111112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10">
        <f t="shared" si="183"/>
        <v>41760.584374999999</v>
      </c>
      <c r="T1946" s="10">
        <f t="shared" si="184"/>
        <v>41730.584374999999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10">
        <f t="shared" si="183"/>
        <v>42197.251828703709</v>
      </c>
      <c r="T1947" s="10">
        <f t="shared" si="184"/>
        <v>42157.251828703709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10">
        <f t="shared" si="183"/>
        <v>41749.108344907407</v>
      </c>
      <c r="T1948" s="10">
        <f t="shared" si="184"/>
        <v>41689.150011574071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10">
        <f t="shared" si="183"/>
        <v>40140.249305555553</v>
      </c>
      <c r="T1949" s="10">
        <f t="shared" si="184"/>
        <v>40102.918055555558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10">
        <f t="shared" si="183"/>
        <v>42527.709722222222</v>
      </c>
      <c r="T1950" s="10">
        <f t="shared" si="184"/>
        <v>42473.604270833333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10">
        <f t="shared" si="183"/>
        <v>41830.423043981478</v>
      </c>
      <c r="T1951" s="10">
        <f t="shared" si="184"/>
        <v>41800.423043981478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10">
        <f t="shared" si="183"/>
        <v>40655.181400462963</v>
      </c>
      <c r="T1952" s="10">
        <f t="shared" si="184"/>
        <v>40624.181400462963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10">
        <f t="shared" si="183"/>
        <v>42681.462233796294</v>
      </c>
      <c r="T1953" s="10">
        <f t="shared" si="184"/>
        <v>42651.420567129629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10">
        <f t="shared" si="183"/>
        <v>41563.60665509259</v>
      </c>
      <c r="T1954" s="10">
        <f t="shared" si="184"/>
        <v>41526.60665509259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10">
        <f t="shared" si="183"/>
        <v>40970.125</v>
      </c>
      <c r="T1955" s="10">
        <f t="shared" si="184"/>
        <v>40941.199826388889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10">
        <f t="shared" si="183"/>
        <v>42441.208333333328</v>
      </c>
      <c r="T1956" s="10">
        <f t="shared" si="184"/>
        <v>42394.580740740741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10">
        <f t="shared" si="183"/>
        <v>41052.791666666664</v>
      </c>
      <c r="T1957" s="10">
        <f t="shared" si="184"/>
        <v>41020.271770833337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10">
        <f t="shared" si="183"/>
        <v>42112.882002314815</v>
      </c>
      <c r="T1958" s="10">
        <f t="shared" si="184"/>
        <v>42067.923668981486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10">
        <f t="shared" si="183"/>
        <v>41209.098530092589</v>
      </c>
      <c r="T1959" s="10">
        <f t="shared" si="184"/>
        <v>41179.098530092589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10">
        <f t="shared" si="183"/>
        <v>41356.94630787037</v>
      </c>
      <c r="T1960" s="10">
        <f t="shared" si="184"/>
        <v>41326.987974537034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10">
        <f t="shared" si="183"/>
        <v>41913</v>
      </c>
      <c r="T1961" s="10">
        <f t="shared" si="184"/>
        <v>41871.845601851855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10">
        <f t="shared" si="183"/>
        <v>41994.362743055557</v>
      </c>
      <c r="T1962" s="10">
        <f t="shared" si="184"/>
        <v>41964.362743055557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10">
        <f t="shared" si="183"/>
        <v>41188.165972222225</v>
      </c>
      <c r="T1963" s="10">
        <f t="shared" si="184"/>
        <v>41148.194641203707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10">
        <f t="shared" si="183"/>
        <v>41772.780509259261</v>
      </c>
      <c r="T1964" s="10">
        <f t="shared" si="184"/>
        <v>41742.780509259261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10">
        <f t="shared" si="183"/>
        <v>41898.429791666669</v>
      </c>
      <c r="T1965" s="10">
        <f t="shared" si="184"/>
        <v>41863.429791666669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10">
        <f t="shared" si="183"/>
        <v>42482.272824074069</v>
      </c>
      <c r="T1966" s="10">
        <f t="shared" si="184"/>
        <v>42452.272824074069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10">
        <f t="shared" si="183"/>
        <v>40920.041666666664</v>
      </c>
      <c r="T1967" s="10">
        <f t="shared" si="184"/>
        <v>40898.089236111111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10">
        <f t="shared" si="183"/>
        <v>41865.540486111109</v>
      </c>
      <c r="T1968" s="10">
        <f t="shared" si="184"/>
        <v>41835.540486111109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10">
        <f t="shared" si="183"/>
        <v>41760.663530092592</v>
      </c>
      <c r="T1969" s="10">
        <f t="shared" si="184"/>
        <v>41730.663530092592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10">
        <f t="shared" si="183"/>
        <v>42707.628645833334</v>
      </c>
      <c r="T1970" s="10">
        <f t="shared" si="184"/>
        <v>42676.586979166663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10">
        <f t="shared" si="183"/>
        <v>42587.792453703703</v>
      </c>
      <c r="T1971" s="10">
        <f t="shared" si="184"/>
        <v>42557.792453703703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10">
        <f t="shared" si="183"/>
        <v>41384.151631944449</v>
      </c>
      <c r="T1972" s="10">
        <f t="shared" si="184"/>
        <v>41324.193298611113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10">
        <f t="shared" si="183"/>
        <v>41593.166666666664</v>
      </c>
      <c r="T1973" s="10">
        <f t="shared" si="184"/>
        <v>41561.500706018516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10">
        <f t="shared" si="183"/>
        <v>41231.053749999999</v>
      </c>
      <c r="T1974" s="10">
        <f t="shared" si="184"/>
        <v>41201.012083333335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10">
        <f t="shared" si="183"/>
        <v>42588.291666666672</v>
      </c>
      <c r="T1975" s="10">
        <f t="shared" si="184"/>
        <v>42549.722962962958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10">
        <f t="shared" si="183"/>
        <v>41505.334131944444</v>
      </c>
      <c r="T1976" s="10">
        <f t="shared" si="184"/>
        <v>41445.334131944444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10">
        <f t="shared" si="183"/>
        <v>41343.755219907405</v>
      </c>
      <c r="T1977" s="10">
        <f t="shared" si="184"/>
        <v>41313.755219907405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10">
        <f t="shared" si="183"/>
        <v>41468.899594907409</v>
      </c>
      <c r="T1978" s="10">
        <f t="shared" si="184"/>
        <v>41438.899594907409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10">
        <f t="shared" si="183"/>
        <v>42357.332638888889</v>
      </c>
      <c r="T1979" s="10">
        <f t="shared" si="184"/>
        <v>42311.216898148152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10">
        <f t="shared" si="183"/>
        <v>41072.291666666664</v>
      </c>
      <c r="T1980" s="10">
        <f t="shared" si="184"/>
        <v>41039.225601851853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10">
        <f t="shared" si="183"/>
        <v>42327.207638888889</v>
      </c>
      <c r="T1981" s="10">
        <f t="shared" si="184"/>
        <v>42290.460023148145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10">
        <f t="shared" si="183"/>
        <v>42463.500717592593</v>
      </c>
      <c r="T1982" s="10">
        <f t="shared" si="184"/>
        <v>42423.542384259257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10">
        <f t="shared" si="183"/>
        <v>41829.725289351853</v>
      </c>
      <c r="T1983" s="10">
        <f t="shared" si="184"/>
        <v>41799.725289351853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5"/>
        <v>0</v>
      </c>
      <c r="Q1984" t="str">
        <f t="shared" si="181"/>
        <v>photography</v>
      </c>
      <c r="R1984" t="str">
        <f t="shared" si="182"/>
        <v>people</v>
      </c>
      <c r="S1984" s="10">
        <f t="shared" si="183"/>
        <v>42708.628321759257</v>
      </c>
      <c r="T1984" s="10">
        <f t="shared" si="184"/>
        <v>42678.586655092593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10">
        <f t="shared" si="183"/>
        <v>42615.291666666672</v>
      </c>
      <c r="T1985" s="10">
        <f t="shared" si="184"/>
        <v>42593.011782407411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si="185"/>
        <v>453.14285714285717</v>
      </c>
      <c r="Q1986" t="str">
        <f t="shared" ref="Q1986:Q2049" si="187">LEFT(N1986,SEARCH("/",N1986)-1)</f>
        <v>photography</v>
      </c>
      <c r="R1986" t="str">
        <f t="shared" ref="R1986:R2049" si="188">RIGHT(N1986,LEN(N1986)-SEARCH("/",N1986))</f>
        <v>people</v>
      </c>
      <c r="S1986" s="10">
        <f t="shared" ref="S1986:S2049" si="189">(((I1986/60)/60)/24)+DATE(1970,1,1)</f>
        <v>41973.831956018519</v>
      </c>
      <c r="T1986" s="10">
        <f t="shared" ref="T1986:T2049" si="190">(((J1986/60)/60)/24)+DATE(1970,1,1)</f>
        <v>41913.790289351848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91">IFERROR(E1987/L1987,0)</f>
        <v>12.75</v>
      </c>
      <c r="Q1987" t="str">
        <f t="shared" si="187"/>
        <v>photography</v>
      </c>
      <c r="R1987" t="str">
        <f t="shared" si="188"/>
        <v>people</v>
      </c>
      <c r="S1987" s="10">
        <f t="shared" si="189"/>
        <v>42584.958333333328</v>
      </c>
      <c r="T1987" s="10">
        <f t="shared" si="190"/>
        <v>42555.698738425926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91"/>
        <v>1</v>
      </c>
      <c r="Q1988" t="str">
        <f t="shared" si="187"/>
        <v>photography</v>
      </c>
      <c r="R1988" t="str">
        <f t="shared" si="188"/>
        <v>people</v>
      </c>
      <c r="S1988" s="10">
        <f t="shared" si="189"/>
        <v>42443.392164351855</v>
      </c>
      <c r="T1988" s="10">
        <f t="shared" si="190"/>
        <v>42413.433831018512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91"/>
        <v>83.428571428571431</v>
      </c>
      <c r="Q1989" t="str">
        <f t="shared" si="187"/>
        <v>photography</v>
      </c>
      <c r="R1989" t="str">
        <f t="shared" si="188"/>
        <v>people</v>
      </c>
      <c r="S1989" s="10">
        <f t="shared" si="189"/>
        <v>42064.639768518522</v>
      </c>
      <c r="T1989" s="10">
        <f t="shared" si="190"/>
        <v>42034.639768518522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10">
        <f t="shared" si="189"/>
        <v>42236.763217592597</v>
      </c>
      <c r="T1990" s="10">
        <f t="shared" si="190"/>
        <v>42206.763217592597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10">
        <f t="shared" si="189"/>
        <v>42715.680648148147</v>
      </c>
      <c r="T1991" s="10">
        <f t="shared" si="190"/>
        <v>42685.680648148147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10">
        <f t="shared" si="189"/>
        <v>42413.195972222224</v>
      </c>
      <c r="T1992" s="10">
        <f t="shared" si="190"/>
        <v>42398.195972222224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10">
        <f t="shared" si="189"/>
        <v>42188.89335648148</v>
      </c>
      <c r="T1993" s="10">
        <f t="shared" si="190"/>
        <v>42167.89335648148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91"/>
        <v>1</v>
      </c>
      <c r="Q1994" t="str">
        <f t="shared" si="187"/>
        <v>photography</v>
      </c>
      <c r="R1994" t="str">
        <f t="shared" si="188"/>
        <v>people</v>
      </c>
      <c r="S1994" s="10">
        <f t="shared" si="189"/>
        <v>42053.143414351856</v>
      </c>
      <c r="T1994" s="10">
        <f t="shared" si="190"/>
        <v>42023.143414351856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91"/>
        <v>0</v>
      </c>
      <c r="Q1995" t="str">
        <f t="shared" si="187"/>
        <v>photography</v>
      </c>
      <c r="R1995" t="str">
        <f t="shared" si="188"/>
        <v>people</v>
      </c>
      <c r="S1995" s="10">
        <f t="shared" si="189"/>
        <v>42359.58839120371</v>
      </c>
      <c r="T1995" s="10">
        <f t="shared" si="190"/>
        <v>42329.58839120371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91"/>
        <v>0</v>
      </c>
      <c r="Q1996" t="str">
        <f t="shared" si="187"/>
        <v>photography</v>
      </c>
      <c r="R1996" t="str">
        <f t="shared" si="188"/>
        <v>people</v>
      </c>
      <c r="S1996" s="10">
        <f t="shared" si="189"/>
        <v>42711.047939814816</v>
      </c>
      <c r="T1996" s="10">
        <f t="shared" si="190"/>
        <v>42651.006273148145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10">
        <f t="shared" si="189"/>
        <v>42201.902037037042</v>
      </c>
      <c r="T1997" s="10">
        <f t="shared" si="190"/>
        <v>42181.902037037042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91"/>
        <v>0</v>
      </c>
      <c r="Q1998" t="str">
        <f t="shared" si="187"/>
        <v>photography</v>
      </c>
      <c r="R1998" t="str">
        <f t="shared" si="188"/>
        <v>people</v>
      </c>
      <c r="S1998" s="10">
        <f t="shared" si="189"/>
        <v>41830.819571759261</v>
      </c>
      <c r="T1998" s="10">
        <f t="shared" si="190"/>
        <v>41800.819571759261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91"/>
        <v>0</v>
      </c>
      <c r="Q1999" t="str">
        <f t="shared" si="187"/>
        <v>photography</v>
      </c>
      <c r="R1999" t="str">
        <f t="shared" si="188"/>
        <v>people</v>
      </c>
      <c r="S1999" s="10">
        <f t="shared" si="189"/>
        <v>41877.930694444447</v>
      </c>
      <c r="T1999" s="10">
        <f t="shared" si="190"/>
        <v>41847.930694444447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10">
        <f t="shared" si="189"/>
        <v>41852.118495370371</v>
      </c>
      <c r="T2000" s="10">
        <f t="shared" si="190"/>
        <v>41807.118495370371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10">
        <f t="shared" si="189"/>
        <v>41956.524398148147</v>
      </c>
      <c r="T2001" s="10">
        <f t="shared" si="190"/>
        <v>41926.482731481483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10">
        <f t="shared" si="189"/>
        <v>42375.951539351852</v>
      </c>
      <c r="T2002" s="10">
        <f t="shared" si="190"/>
        <v>42345.951539351852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10">
        <f t="shared" si="189"/>
        <v>42167.833333333328</v>
      </c>
      <c r="T2003" s="10">
        <f t="shared" si="190"/>
        <v>42136.209675925929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10">
        <f t="shared" si="189"/>
        <v>42758.71230324074</v>
      </c>
      <c r="T2004" s="10">
        <f t="shared" si="190"/>
        <v>42728.71230324074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10">
        <f t="shared" si="189"/>
        <v>40361.958333333336</v>
      </c>
      <c r="T2005" s="10">
        <f t="shared" si="190"/>
        <v>40347.125601851854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10">
        <f t="shared" si="189"/>
        <v>41830.604895833334</v>
      </c>
      <c r="T2006" s="10">
        <f t="shared" si="190"/>
        <v>41800.604895833334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10">
        <f t="shared" si="189"/>
        <v>41563.165972222225</v>
      </c>
      <c r="T2007" s="10">
        <f t="shared" si="190"/>
        <v>41535.812708333331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10">
        <f t="shared" si="189"/>
        <v>41976.542187500003</v>
      </c>
      <c r="T2008" s="10">
        <f t="shared" si="190"/>
        <v>41941.500520833331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10">
        <f t="shared" si="189"/>
        <v>40414.166666666664</v>
      </c>
      <c r="T2009" s="10">
        <f t="shared" si="190"/>
        <v>40347.837800925925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10">
        <f t="shared" si="189"/>
        <v>40805.604421296295</v>
      </c>
      <c r="T2010" s="10">
        <f t="shared" si="190"/>
        <v>40761.604421296295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10">
        <f t="shared" si="189"/>
        <v>42697.365081018521</v>
      </c>
      <c r="T2011" s="10">
        <f t="shared" si="190"/>
        <v>42661.323414351849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10">
        <f t="shared" si="189"/>
        <v>42600.996423611112</v>
      </c>
      <c r="T2012" s="10">
        <f t="shared" si="190"/>
        <v>42570.996423611112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10">
        <f t="shared" si="189"/>
        <v>42380.958333333328</v>
      </c>
      <c r="T2013" s="10">
        <f t="shared" si="190"/>
        <v>42347.358483796299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10">
        <f t="shared" si="189"/>
        <v>42040.822233796294</v>
      </c>
      <c r="T2014" s="10">
        <f t="shared" si="190"/>
        <v>42010.822233796294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10">
        <f t="shared" si="189"/>
        <v>42559.960810185185</v>
      </c>
      <c r="T2015" s="10">
        <f t="shared" si="190"/>
        <v>42499.960810185185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10">
        <f t="shared" si="189"/>
        <v>41358.172905092593</v>
      </c>
      <c r="T2016" s="10">
        <f t="shared" si="190"/>
        <v>41324.214571759258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10">
        <f t="shared" si="189"/>
        <v>40795.876886574071</v>
      </c>
      <c r="T2017" s="10">
        <f t="shared" si="190"/>
        <v>40765.876886574071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10">
        <f t="shared" si="189"/>
        <v>41342.88077546296</v>
      </c>
      <c r="T2018" s="10">
        <f t="shared" si="190"/>
        <v>41312.88077546296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10">
        <f t="shared" si="189"/>
        <v>40992.166666666664</v>
      </c>
      <c r="T2019" s="10">
        <f t="shared" si="190"/>
        <v>40961.057349537034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10">
        <f t="shared" si="189"/>
        <v>42229.365844907406</v>
      </c>
      <c r="T2020" s="10">
        <f t="shared" si="190"/>
        <v>42199.365844907406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10">
        <f t="shared" si="189"/>
        <v>42635.70857638889</v>
      </c>
      <c r="T2021" s="10">
        <f t="shared" si="190"/>
        <v>42605.70857638889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10">
        <f t="shared" si="189"/>
        <v>41773.961111111108</v>
      </c>
      <c r="T2022" s="10">
        <f t="shared" si="190"/>
        <v>41737.097499999996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10">
        <f t="shared" si="189"/>
        <v>41906.070567129631</v>
      </c>
      <c r="T2023" s="10">
        <f t="shared" si="190"/>
        <v>41861.070567129631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10">
        <f t="shared" si="189"/>
        <v>42532.569120370375</v>
      </c>
      <c r="T2024" s="10">
        <f t="shared" si="190"/>
        <v>42502.569120370375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10">
        <f t="shared" si="189"/>
        <v>42166.420752314814</v>
      </c>
      <c r="T2025" s="10">
        <f t="shared" si="190"/>
        <v>42136.420752314814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10">
        <f t="shared" si="189"/>
        <v>41134.125</v>
      </c>
      <c r="T2026" s="10">
        <f t="shared" si="190"/>
        <v>41099.966944444444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10">
        <f t="shared" si="189"/>
        <v>42166.184560185182</v>
      </c>
      <c r="T2027" s="10">
        <f t="shared" si="190"/>
        <v>42136.184560185182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10">
        <f t="shared" si="189"/>
        <v>41750.165972222225</v>
      </c>
      <c r="T2028" s="10">
        <f t="shared" si="190"/>
        <v>41704.735937500001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10">
        <f t="shared" si="189"/>
        <v>42093.772210648152</v>
      </c>
      <c r="T2029" s="10">
        <f t="shared" si="190"/>
        <v>42048.813877314817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10">
        <f t="shared" si="189"/>
        <v>40252.913194444445</v>
      </c>
      <c r="T2030" s="10">
        <f t="shared" si="190"/>
        <v>40215.919050925928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10">
        <f t="shared" si="189"/>
        <v>41878.021770833337</v>
      </c>
      <c r="T2031" s="10">
        <f t="shared" si="190"/>
        <v>41848.021770833337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10">
        <f t="shared" si="189"/>
        <v>41242.996481481481</v>
      </c>
      <c r="T2032" s="10">
        <f t="shared" si="190"/>
        <v>41212.996481481481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10">
        <f t="shared" si="189"/>
        <v>42013.041666666672</v>
      </c>
      <c r="T2033" s="10">
        <f t="shared" si="190"/>
        <v>41975.329317129625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10">
        <f t="shared" si="189"/>
        <v>42719.208333333328</v>
      </c>
      <c r="T2034" s="10">
        <f t="shared" si="190"/>
        <v>42689.565671296295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10">
        <f t="shared" si="189"/>
        <v>41755.082384259258</v>
      </c>
      <c r="T2035" s="10">
        <f t="shared" si="190"/>
        <v>41725.082384259258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10">
        <f t="shared" si="189"/>
        <v>42131.290277777778</v>
      </c>
      <c r="T2036" s="10">
        <f t="shared" si="190"/>
        <v>42076.130011574074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10">
        <f t="shared" si="189"/>
        <v>42357.041666666672</v>
      </c>
      <c r="T2037" s="10">
        <f t="shared" si="190"/>
        <v>42311.625081018516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10">
        <f t="shared" si="189"/>
        <v>41768.864803240744</v>
      </c>
      <c r="T2038" s="10">
        <f t="shared" si="190"/>
        <v>41738.864803240744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10">
        <f t="shared" si="189"/>
        <v>41638.251770833333</v>
      </c>
      <c r="T2039" s="10">
        <f t="shared" si="190"/>
        <v>41578.210104166668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10">
        <f t="shared" si="189"/>
        <v>41456.75</v>
      </c>
      <c r="T2040" s="10">
        <f t="shared" si="190"/>
        <v>41424.27107638889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10">
        <f t="shared" si="189"/>
        <v>42705.207638888889</v>
      </c>
      <c r="T2041" s="10">
        <f t="shared" si="190"/>
        <v>42675.438946759255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10">
        <f t="shared" si="189"/>
        <v>41593.968784722223</v>
      </c>
      <c r="T2042" s="10">
        <f t="shared" si="190"/>
        <v>41578.927118055559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10">
        <f t="shared" si="189"/>
        <v>42684.567442129628</v>
      </c>
      <c r="T2043" s="10">
        <f t="shared" si="190"/>
        <v>42654.525775462964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10">
        <f t="shared" si="189"/>
        <v>42391.708032407405</v>
      </c>
      <c r="T2044" s="10">
        <f t="shared" si="190"/>
        <v>42331.708032407405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10">
        <f t="shared" si="189"/>
        <v>42715.207638888889</v>
      </c>
      <c r="T2045" s="10">
        <f t="shared" si="190"/>
        <v>42661.176817129628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10">
        <f t="shared" si="189"/>
        <v>42168.684189814812</v>
      </c>
      <c r="T2046" s="10">
        <f t="shared" si="190"/>
        <v>42138.684189814812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10">
        <f t="shared" si="189"/>
        <v>41099.088506944441</v>
      </c>
      <c r="T2047" s="10">
        <f t="shared" si="190"/>
        <v>41069.088506944441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10">
        <f t="shared" si="189"/>
        <v>41417.171805555554</v>
      </c>
      <c r="T2048" s="10">
        <f t="shared" si="190"/>
        <v>41387.171805555554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10">
        <f t="shared" si="189"/>
        <v>42111</v>
      </c>
      <c r="T2049" s="10">
        <f t="shared" si="190"/>
        <v>42081.903587962966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si="191"/>
        <v>91.82989803350327</v>
      </c>
      <c r="Q2050" t="str">
        <f t="shared" ref="Q2050:Q2113" si="193">LEFT(N2050,SEARCH("/",N2050)-1)</f>
        <v>technology</v>
      </c>
      <c r="R2050" t="str">
        <f t="shared" ref="R2050:R2113" si="194">RIGHT(N2050,LEN(N2050)-SEARCH("/",N2050))</f>
        <v>hardware</v>
      </c>
      <c r="S2050" s="10">
        <f t="shared" ref="S2050:S2113" si="195">(((I2050/60)/60)/24)+DATE(1970,1,1)</f>
        <v>41417.651516203703</v>
      </c>
      <c r="T2050" s="10">
        <f t="shared" ref="T2050:T2113" si="196">(((J2050/60)/60)/24)+DATE(1970,1,1)</f>
        <v>41387.651516203703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7">IFERROR(E2051/L2051,0)</f>
        <v>80.991037735849048</v>
      </c>
      <c r="Q2051" t="str">
        <f t="shared" si="193"/>
        <v>technology</v>
      </c>
      <c r="R2051" t="str">
        <f t="shared" si="194"/>
        <v>hardware</v>
      </c>
      <c r="S2051" s="10">
        <f t="shared" si="195"/>
        <v>41610.957638888889</v>
      </c>
      <c r="T2051" s="10">
        <f t="shared" si="196"/>
        <v>41575.527349537035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7"/>
        <v>278.39411764705881</v>
      </c>
      <c r="Q2052" t="str">
        <f t="shared" si="193"/>
        <v>technology</v>
      </c>
      <c r="R2052" t="str">
        <f t="shared" si="194"/>
        <v>hardware</v>
      </c>
      <c r="S2052" s="10">
        <f t="shared" si="195"/>
        <v>42155.071504629625</v>
      </c>
      <c r="T2052" s="10">
        <f t="shared" si="196"/>
        <v>42115.071504629625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7"/>
        <v>43.095041322314053</v>
      </c>
      <c r="Q2053" t="str">
        <f t="shared" si="193"/>
        <v>technology</v>
      </c>
      <c r="R2053" t="str">
        <f t="shared" si="194"/>
        <v>hardware</v>
      </c>
      <c r="S2053" s="10">
        <f t="shared" si="195"/>
        <v>41634.022418981483</v>
      </c>
      <c r="T2053" s="10">
        <f t="shared" si="196"/>
        <v>41604.022418981483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10">
        <f t="shared" si="195"/>
        <v>42420.08394675926</v>
      </c>
      <c r="T2054" s="10">
        <f t="shared" si="196"/>
        <v>42375.08394675926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10">
        <f t="shared" si="195"/>
        <v>42333.659155092595</v>
      </c>
      <c r="T2055" s="10">
        <f t="shared" si="196"/>
        <v>42303.617488425924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10">
        <f t="shared" si="195"/>
        <v>41761.520949074074</v>
      </c>
      <c r="T2056" s="10">
        <f t="shared" si="196"/>
        <v>41731.520949074074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10">
        <f t="shared" si="195"/>
        <v>41976.166666666672</v>
      </c>
      <c r="T2057" s="10">
        <f t="shared" si="196"/>
        <v>41946.674108796295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10">
        <f t="shared" si="195"/>
        <v>41381.76090277778</v>
      </c>
      <c r="T2058" s="10">
        <f t="shared" si="196"/>
        <v>41351.76090277778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10">
        <f t="shared" si="195"/>
        <v>42426.494583333333</v>
      </c>
      <c r="T2059" s="10">
        <f t="shared" si="196"/>
        <v>42396.494583333333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10">
        <f t="shared" si="195"/>
        <v>42065.833333333328</v>
      </c>
      <c r="T2060" s="10">
        <f t="shared" si="196"/>
        <v>42026.370717592596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10">
        <f t="shared" si="195"/>
        <v>42400.915972222225</v>
      </c>
      <c r="T2061" s="10">
        <f t="shared" si="196"/>
        <v>42361.602476851855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10">
        <f t="shared" si="195"/>
        <v>41843.642939814818</v>
      </c>
      <c r="T2062" s="10">
        <f t="shared" si="196"/>
        <v>41783.642939814818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10">
        <f t="shared" si="195"/>
        <v>42735.764513888891</v>
      </c>
      <c r="T2063" s="10">
        <f t="shared" si="196"/>
        <v>42705.764513888891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10">
        <f t="shared" si="195"/>
        <v>42453.341412037036</v>
      </c>
      <c r="T2064" s="10">
        <f t="shared" si="196"/>
        <v>42423.3830787037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10">
        <f t="shared" si="195"/>
        <v>42505.73265046296</v>
      </c>
      <c r="T2065" s="10">
        <f t="shared" si="196"/>
        <v>42472.73265046296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10">
        <f t="shared" si="195"/>
        <v>41425.5</v>
      </c>
      <c r="T2066" s="10">
        <f t="shared" si="196"/>
        <v>41389.364849537036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10">
        <f t="shared" si="195"/>
        <v>41633.333668981482</v>
      </c>
      <c r="T2067" s="10">
        <f t="shared" si="196"/>
        <v>41603.333668981482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10">
        <f t="shared" si="195"/>
        <v>41874.771793981483</v>
      </c>
      <c r="T2068" s="10">
        <f t="shared" si="196"/>
        <v>41844.771793981483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10">
        <f t="shared" si="195"/>
        <v>42148.853888888887</v>
      </c>
      <c r="T2069" s="10">
        <f t="shared" si="196"/>
        <v>42115.853888888887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10">
        <f t="shared" si="195"/>
        <v>42663.841608796298</v>
      </c>
      <c r="T2070" s="10">
        <f t="shared" si="196"/>
        <v>42633.841608796298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10">
        <f t="shared" si="195"/>
        <v>42371.972118055557</v>
      </c>
      <c r="T2071" s="10">
        <f t="shared" si="196"/>
        <v>42340.972118055557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10">
        <f t="shared" si="195"/>
        <v>42549.6565162037</v>
      </c>
      <c r="T2072" s="10">
        <f t="shared" si="196"/>
        <v>42519.6565162037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10">
        <f t="shared" si="195"/>
        <v>42645.278749999998</v>
      </c>
      <c r="T2073" s="10">
        <f t="shared" si="196"/>
        <v>42600.278749999998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10">
        <f t="shared" si="195"/>
        <v>42497.581388888888</v>
      </c>
      <c r="T2074" s="10">
        <f t="shared" si="196"/>
        <v>42467.581388888888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10">
        <f t="shared" si="195"/>
        <v>42132.668032407411</v>
      </c>
      <c r="T2075" s="10">
        <f t="shared" si="196"/>
        <v>42087.668032407411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10">
        <f t="shared" si="195"/>
        <v>42496.826180555552</v>
      </c>
      <c r="T2076" s="10">
        <f t="shared" si="196"/>
        <v>42466.826180555552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10">
        <f t="shared" si="195"/>
        <v>41480.681574074071</v>
      </c>
      <c r="T2077" s="10">
        <f t="shared" si="196"/>
        <v>41450.681574074071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10">
        <f t="shared" si="195"/>
        <v>41843.880659722221</v>
      </c>
      <c r="T2078" s="10">
        <f t="shared" si="196"/>
        <v>41803.880659722221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10">
        <f t="shared" si="195"/>
        <v>42160.875</v>
      </c>
      <c r="T2079" s="10">
        <f t="shared" si="196"/>
        <v>42103.042546296296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10">
        <f t="shared" si="195"/>
        <v>42722.771493055552</v>
      </c>
      <c r="T2080" s="10">
        <f t="shared" si="196"/>
        <v>42692.771493055552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10">
        <f t="shared" si="195"/>
        <v>42180.791666666672</v>
      </c>
      <c r="T2081" s="10">
        <f t="shared" si="196"/>
        <v>42150.71056712963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10">
        <f t="shared" si="195"/>
        <v>42319.998842592591</v>
      </c>
      <c r="T2082" s="10">
        <f t="shared" si="196"/>
        <v>42289.957175925927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10">
        <f t="shared" si="195"/>
        <v>41045.207638888889</v>
      </c>
      <c r="T2083" s="10">
        <f t="shared" si="196"/>
        <v>41004.156886574077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10">
        <f t="shared" si="195"/>
        <v>40871.161990740737</v>
      </c>
      <c r="T2084" s="10">
        <f t="shared" si="196"/>
        <v>40811.120324074072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7"/>
        <v>34</v>
      </c>
      <c r="Q2085" t="str">
        <f t="shared" si="193"/>
        <v>music</v>
      </c>
      <c r="R2085" t="str">
        <f t="shared" si="194"/>
        <v>indie rock</v>
      </c>
      <c r="S2085" s="10">
        <f t="shared" si="195"/>
        <v>41064.72216435185</v>
      </c>
      <c r="T2085" s="10">
        <f t="shared" si="196"/>
        <v>41034.72216435185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10">
        <f t="shared" si="195"/>
        <v>41763.290972222225</v>
      </c>
      <c r="T2086" s="10">
        <f t="shared" si="196"/>
        <v>41731.833124999997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10">
        <f t="shared" si="195"/>
        <v>41105.835497685184</v>
      </c>
      <c r="T2087" s="10">
        <f t="shared" si="196"/>
        <v>41075.835497685184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10">
        <f t="shared" si="195"/>
        <v>40891.207638888889</v>
      </c>
      <c r="T2088" s="10">
        <f t="shared" si="196"/>
        <v>40860.67050925926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10">
        <f t="shared" si="195"/>
        <v>40794.204375000001</v>
      </c>
      <c r="T2089" s="10">
        <f t="shared" si="196"/>
        <v>40764.204375000001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10">
        <f t="shared" si="195"/>
        <v>40432.165972222225</v>
      </c>
      <c r="T2090" s="10">
        <f t="shared" si="196"/>
        <v>40395.714722222219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10">
        <f t="shared" si="195"/>
        <v>41488.076319444444</v>
      </c>
      <c r="T2091" s="10">
        <f t="shared" si="196"/>
        <v>41453.076319444444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10">
        <f t="shared" si="195"/>
        <v>41329.381423611114</v>
      </c>
      <c r="T2092" s="10">
        <f t="shared" si="196"/>
        <v>41299.381423611114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10">
        <f t="shared" si="195"/>
        <v>40603.833333333336</v>
      </c>
      <c r="T2093" s="10">
        <f t="shared" si="196"/>
        <v>40555.322662037033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10">
        <f t="shared" si="195"/>
        <v>40823.707546296297</v>
      </c>
      <c r="T2094" s="10">
        <f t="shared" si="196"/>
        <v>40763.707546296297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10">
        <f t="shared" si="195"/>
        <v>41265.896203703705</v>
      </c>
      <c r="T2095" s="10">
        <f t="shared" si="196"/>
        <v>41205.854537037041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10">
        <f t="shared" si="195"/>
        <v>40973.125</v>
      </c>
      <c r="T2096" s="10">
        <f t="shared" si="196"/>
        <v>40939.02002314815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10">
        <f t="shared" si="195"/>
        <v>40818.733483796292</v>
      </c>
      <c r="T2097" s="10">
        <f t="shared" si="196"/>
        <v>40758.733483796292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10">
        <f t="shared" si="195"/>
        <v>41208.165972222225</v>
      </c>
      <c r="T2098" s="10">
        <f t="shared" si="196"/>
        <v>41192.758506944447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10">
        <f t="shared" si="195"/>
        <v>40878.626562500001</v>
      </c>
      <c r="T2099" s="10">
        <f t="shared" si="196"/>
        <v>40818.58489583333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10">
        <f t="shared" si="195"/>
        <v>40976.11383101852</v>
      </c>
      <c r="T2100" s="10">
        <f t="shared" si="196"/>
        <v>40946.11383101852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10">
        <f t="shared" si="195"/>
        <v>42187.152777777781</v>
      </c>
      <c r="T2101" s="10">
        <f t="shared" si="196"/>
        <v>42173.746342592596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10">
        <f t="shared" si="195"/>
        <v>41090.165972222225</v>
      </c>
      <c r="T2102" s="10">
        <f t="shared" si="196"/>
        <v>41074.834965277776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10">
        <f t="shared" si="195"/>
        <v>40952.149467592593</v>
      </c>
      <c r="T2103" s="10">
        <f t="shared" si="196"/>
        <v>40892.149467592593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10">
        <f t="shared" si="195"/>
        <v>40668.868611111109</v>
      </c>
      <c r="T2104" s="10">
        <f t="shared" si="196"/>
        <v>40638.868611111109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10">
        <f t="shared" si="195"/>
        <v>41222.7966087963</v>
      </c>
      <c r="T2105" s="10">
        <f t="shared" si="196"/>
        <v>41192.754942129628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7"/>
        <v>28</v>
      </c>
      <c r="Q2106" t="str">
        <f t="shared" si="193"/>
        <v>music</v>
      </c>
      <c r="R2106" t="str">
        <f t="shared" si="194"/>
        <v>indie rock</v>
      </c>
      <c r="S2106" s="10">
        <f t="shared" si="195"/>
        <v>41425</v>
      </c>
      <c r="T2106" s="10">
        <f t="shared" si="196"/>
        <v>41394.074467592596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10">
        <f t="shared" si="195"/>
        <v>41964.166666666672</v>
      </c>
      <c r="T2107" s="10">
        <f t="shared" si="196"/>
        <v>41951.788807870369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10">
        <f t="shared" si="195"/>
        <v>41300.21497685185</v>
      </c>
      <c r="T2108" s="10">
        <f t="shared" si="196"/>
        <v>41270.21497685185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10">
        <f t="shared" si="195"/>
        <v>41955.752233796295</v>
      </c>
      <c r="T2109" s="10">
        <f t="shared" si="196"/>
        <v>41934.71056712963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10">
        <f t="shared" si="195"/>
        <v>41162.163194444445</v>
      </c>
      <c r="T2110" s="10">
        <f t="shared" si="196"/>
        <v>41135.175694444442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10">
        <f t="shared" si="195"/>
        <v>42190.708530092597</v>
      </c>
      <c r="T2111" s="10">
        <f t="shared" si="196"/>
        <v>42160.708530092597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10">
        <f t="shared" si="195"/>
        <v>41787.207638888889</v>
      </c>
      <c r="T2112" s="10">
        <f t="shared" si="196"/>
        <v>41759.670937499999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10">
        <f t="shared" si="195"/>
        <v>40770.041666666664</v>
      </c>
      <c r="T2113" s="10">
        <f t="shared" si="196"/>
        <v>40703.197048611109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si="197"/>
        <v>27.272727272727273</v>
      </c>
      <c r="Q2114" t="str">
        <f t="shared" ref="Q2114:Q2177" si="199">LEFT(N2114,SEARCH("/",N2114)-1)</f>
        <v>music</v>
      </c>
      <c r="R2114" t="str">
        <f t="shared" ref="R2114:R2177" si="200">RIGHT(N2114,LEN(N2114)-SEARCH("/",N2114))</f>
        <v>indie rock</v>
      </c>
      <c r="S2114" s="10">
        <f t="shared" ref="S2114:S2177" si="201">(((I2114/60)/60)/24)+DATE(1970,1,1)</f>
        <v>41379.928159722222</v>
      </c>
      <c r="T2114" s="10">
        <f t="shared" ref="T2114:T2177" si="202">(((J2114/60)/60)/24)+DATE(1970,1,1)</f>
        <v>41365.928159722222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203">IFERROR(E2115/L2115,0)</f>
        <v>68.598130841121488</v>
      </c>
      <c r="Q2115" t="str">
        <f t="shared" si="199"/>
        <v>music</v>
      </c>
      <c r="R2115" t="str">
        <f t="shared" si="200"/>
        <v>indie rock</v>
      </c>
      <c r="S2115" s="10">
        <f t="shared" si="201"/>
        <v>41905.86546296296</v>
      </c>
      <c r="T2115" s="10">
        <f t="shared" si="202"/>
        <v>41870.86546296296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203"/>
        <v>35.612244897959187</v>
      </c>
      <c r="Q2116" t="str">
        <f t="shared" si="199"/>
        <v>music</v>
      </c>
      <c r="R2116" t="str">
        <f t="shared" si="200"/>
        <v>indie rock</v>
      </c>
      <c r="S2116" s="10">
        <f t="shared" si="201"/>
        <v>40521.207638888889</v>
      </c>
      <c r="T2116" s="10">
        <f t="shared" si="202"/>
        <v>40458.815625000003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203"/>
        <v>94.027777777777771</v>
      </c>
      <c r="Q2117" t="str">
        <f t="shared" si="199"/>
        <v>music</v>
      </c>
      <c r="R2117" t="str">
        <f t="shared" si="200"/>
        <v>indie rock</v>
      </c>
      <c r="S2117" s="10">
        <f t="shared" si="201"/>
        <v>40594.081030092595</v>
      </c>
      <c r="T2117" s="10">
        <f t="shared" si="202"/>
        <v>40564.081030092595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203"/>
        <v>526.45652173913038</v>
      </c>
      <c r="Q2118" t="str">
        <f t="shared" si="199"/>
        <v>music</v>
      </c>
      <c r="R2118" t="str">
        <f t="shared" si="200"/>
        <v>indie rock</v>
      </c>
      <c r="S2118" s="10">
        <f t="shared" si="201"/>
        <v>41184.777812500004</v>
      </c>
      <c r="T2118" s="10">
        <f t="shared" si="202"/>
        <v>41136.777812500004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10">
        <f t="shared" si="201"/>
        <v>42304.207638888889</v>
      </c>
      <c r="T2119" s="10">
        <f t="shared" si="202"/>
        <v>42290.059594907405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10">
        <f t="shared" si="201"/>
        <v>40748.839537037034</v>
      </c>
      <c r="T2120" s="10">
        <f t="shared" si="202"/>
        <v>40718.839537037034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10">
        <f t="shared" si="201"/>
        <v>41137.130150462966</v>
      </c>
      <c r="T2121" s="10">
        <f t="shared" si="202"/>
        <v>41107.130150462966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10">
        <f t="shared" si="201"/>
        <v>41640.964537037034</v>
      </c>
      <c r="T2122" s="10">
        <f t="shared" si="202"/>
        <v>41591.964537037034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10">
        <f t="shared" si="201"/>
        <v>42746.7424537037</v>
      </c>
      <c r="T2123" s="10">
        <f t="shared" si="202"/>
        <v>42716.7424537037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10">
        <f t="shared" si="201"/>
        <v>42742.300567129627</v>
      </c>
      <c r="T2124" s="10">
        <f t="shared" si="202"/>
        <v>42712.300567129627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203"/>
        <v>10</v>
      </c>
      <c r="Q2125" t="str">
        <f t="shared" si="199"/>
        <v>games</v>
      </c>
      <c r="R2125" t="str">
        <f t="shared" si="200"/>
        <v>video games</v>
      </c>
      <c r="S2125" s="10">
        <f t="shared" si="201"/>
        <v>40252.290972222225</v>
      </c>
      <c r="T2125" s="10">
        <f t="shared" si="202"/>
        <v>40198.424849537041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203"/>
        <v>23</v>
      </c>
      <c r="Q2126" t="str">
        <f t="shared" si="199"/>
        <v>games</v>
      </c>
      <c r="R2126" t="str">
        <f t="shared" si="200"/>
        <v>video games</v>
      </c>
      <c r="S2126" s="10">
        <f t="shared" si="201"/>
        <v>40512.208333333336</v>
      </c>
      <c r="T2126" s="10">
        <f t="shared" si="202"/>
        <v>40464.028182870366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10">
        <f t="shared" si="201"/>
        <v>42221.023530092592</v>
      </c>
      <c r="T2127" s="10">
        <f t="shared" si="202"/>
        <v>42191.023530092592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203"/>
        <v>5</v>
      </c>
      <c r="Q2128" t="str">
        <f t="shared" si="199"/>
        <v>games</v>
      </c>
      <c r="R2128" t="str">
        <f t="shared" si="200"/>
        <v>video games</v>
      </c>
      <c r="S2128" s="10">
        <f t="shared" si="201"/>
        <v>41981.973229166666</v>
      </c>
      <c r="T2128" s="10">
        <f t="shared" si="202"/>
        <v>41951.973229166666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10">
        <f t="shared" si="201"/>
        <v>42075.463692129633</v>
      </c>
      <c r="T2129" s="10">
        <f t="shared" si="202"/>
        <v>42045.50535879629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203"/>
        <v>25</v>
      </c>
      <c r="Q2130" t="str">
        <f t="shared" si="199"/>
        <v>games</v>
      </c>
      <c r="R2130" t="str">
        <f t="shared" si="200"/>
        <v>video games</v>
      </c>
      <c r="S2130" s="10">
        <f t="shared" si="201"/>
        <v>41903.772789351853</v>
      </c>
      <c r="T2130" s="10">
        <f t="shared" si="202"/>
        <v>41843.772789351853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10">
        <f t="shared" si="201"/>
        <v>42439.024305555555</v>
      </c>
      <c r="T2131" s="10">
        <f t="shared" si="202"/>
        <v>42409.024305555555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10">
        <f t="shared" si="201"/>
        <v>41867.086377314816</v>
      </c>
      <c r="T2132" s="10">
        <f t="shared" si="202"/>
        <v>41832.086377314816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10">
        <f t="shared" si="201"/>
        <v>42197.207071759258</v>
      </c>
      <c r="T2133" s="10">
        <f t="shared" si="202"/>
        <v>42167.207071759258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10">
        <f t="shared" si="201"/>
        <v>41673.487175925926</v>
      </c>
      <c r="T2134" s="10">
        <f t="shared" si="202"/>
        <v>41643.487175925926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10">
        <f t="shared" si="201"/>
        <v>40657.290972222225</v>
      </c>
      <c r="T2135" s="10">
        <f t="shared" si="202"/>
        <v>40619.097210648149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10">
        <f t="shared" si="201"/>
        <v>41391.886469907404</v>
      </c>
      <c r="T2136" s="10">
        <f t="shared" si="202"/>
        <v>41361.886469907404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10">
        <f t="shared" si="201"/>
        <v>41186.963344907403</v>
      </c>
      <c r="T2137" s="10">
        <f t="shared" si="202"/>
        <v>41156.963344907403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10">
        <f t="shared" si="201"/>
        <v>41566.509097222224</v>
      </c>
      <c r="T2138" s="10">
        <f t="shared" si="202"/>
        <v>41536.509097222224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10">
        <f t="shared" si="201"/>
        <v>41978.771168981482</v>
      </c>
      <c r="T2139" s="10">
        <f t="shared" si="202"/>
        <v>41948.771168981482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10">
        <f t="shared" si="201"/>
        <v>41587.054849537039</v>
      </c>
      <c r="T2140" s="10">
        <f t="shared" si="202"/>
        <v>41557.013182870374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10">
        <f t="shared" si="201"/>
        <v>42677.750092592592</v>
      </c>
      <c r="T2141" s="10">
        <f t="shared" si="202"/>
        <v>42647.750092592592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10">
        <f t="shared" si="201"/>
        <v>41285.833611111113</v>
      </c>
      <c r="T2142" s="10">
        <f t="shared" si="202"/>
        <v>41255.833611111113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203"/>
        <v>0</v>
      </c>
      <c r="Q2143" t="str">
        <f t="shared" si="199"/>
        <v>games</v>
      </c>
      <c r="R2143" t="str">
        <f t="shared" si="200"/>
        <v>video games</v>
      </c>
      <c r="S2143" s="10">
        <f t="shared" si="201"/>
        <v>41957.277303240742</v>
      </c>
      <c r="T2143" s="10">
        <f t="shared" si="202"/>
        <v>41927.235636574071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10">
        <f t="shared" si="201"/>
        <v>42368.701504629629</v>
      </c>
      <c r="T2144" s="10">
        <f t="shared" si="202"/>
        <v>42340.701504629629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203"/>
        <v>45</v>
      </c>
      <c r="Q2145" t="str">
        <f t="shared" si="199"/>
        <v>games</v>
      </c>
      <c r="R2145" t="str">
        <f t="shared" si="200"/>
        <v>video games</v>
      </c>
      <c r="S2145" s="10">
        <f t="shared" si="201"/>
        <v>40380.791666666664</v>
      </c>
      <c r="T2145" s="10">
        <f t="shared" si="202"/>
        <v>40332.886712962965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10">
        <f t="shared" si="201"/>
        <v>41531.546759259261</v>
      </c>
      <c r="T2146" s="10">
        <f t="shared" si="202"/>
        <v>41499.546759259261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10">
        <f t="shared" si="201"/>
        <v>41605.279097222221</v>
      </c>
      <c r="T2147" s="10">
        <f t="shared" si="202"/>
        <v>41575.237430555557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203"/>
        <v>1</v>
      </c>
      <c r="Q2148" t="str">
        <f t="shared" si="199"/>
        <v>games</v>
      </c>
      <c r="R2148" t="str">
        <f t="shared" si="200"/>
        <v>video games</v>
      </c>
      <c r="S2148" s="10">
        <f t="shared" si="201"/>
        <v>42411.679513888885</v>
      </c>
      <c r="T2148" s="10">
        <f t="shared" si="202"/>
        <v>42397.679513888885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10">
        <f t="shared" si="201"/>
        <v>41959.337361111116</v>
      </c>
      <c r="T2149" s="10">
        <f t="shared" si="202"/>
        <v>41927.295694444445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203"/>
        <v>1</v>
      </c>
      <c r="Q2150" t="str">
        <f t="shared" si="199"/>
        <v>games</v>
      </c>
      <c r="R2150" t="str">
        <f t="shared" si="200"/>
        <v>video games</v>
      </c>
      <c r="S2150" s="10">
        <f t="shared" si="201"/>
        <v>42096.691921296297</v>
      </c>
      <c r="T2150" s="10">
        <f t="shared" si="202"/>
        <v>42066.733587962968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203"/>
        <v>0</v>
      </c>
      <c r="Q2151" t="str">
        <f t="shared" si="199"/>
        <v>games</v>
      </c>
      <c r="R2151" t="str">
        <f t="shared" si="200"/>
        <v>video games</v>
      </c>
      <c r="S2151" s="10">
        <f t="shared" si="201"/>
        <v>40390</v>
      </c>
      <c r="T2151" s="10">
        <f t="shared" si="202"/>
        <v>40355.024953703702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10">
        <f t="shared" si="201"/>
        <v>42564.284710648149</v>
      </c>
      <c r="T2152" s="10">
        <f t="shared" si="202"/>
        <v>42534.284710648149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10">
        <f t="shared" si="201"/>
        <v>42550.847384259265</v>
      </c>
      <c r="T2153" s="10">
        <f t="shared" si="202"/>
        <v>42520.847384259265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10">
        <f t="shared" si="201"/>
        <v>41713.790613425925</v>
      </c>
      <c r="T2154" s="10">
        <f t="shared" si="202"/>
        <v>41683.832280092596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10">
        <f t="shared" si="201"/>
        <v>42014.332638888889</v>
      </c>
      <c r="T2155" s="10">
        <f t="shared" si="202"/>
        <v>41974.911087962959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203"/>
        <v>1</v>
      </c>
      <c r="Q2156" t="str">
        <f t="shared" si="199"/>
        <v>games</v>
      </c>
      <c r="R2156" t="str">
        <f t="shared" si="200"/>
        <v>video games</v>
      </c>
      <c r="S2156" s="10">
        <f t="shared" si="201"/>
        <v>41667.632256944446</v>
      </c>
      <c r="T2156" s="10">
        <f t="shared" si="202"/>
        <v>41647.632256944446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203"/>
        <v>23</v>
      </c>
      <c r="Q2157" t="str">
        <f t="shared" si="199"/>
        <v>games</v>
      </c>
      <c r="R2157" t="str">
        <f t="shared" si="200"/>
        <v>video games</v>
      </c>
      <c r="S2157" s="10">
        <f t="shared" si="201"/>
        <v>42460.70584490741</v>
      </c>
      <c r="T2157" s="10">
        <f t="shared" si="202"/>
        <v>42430.747511574074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10">
        <f t="shared" si="201"/>
        <v>41533.85423611111</v>
      </c>
      <c r="T2158" s="10">
        <f t="shared" si="202"/>
        <v>41488.85423611111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10">
        <f t="shared" si="201"/>
        <v>42727.332638888889</v>
      </c>
      <c r="T2159" s="10">
        <f t="shared" si="202"/>
        <v>42694.98128472222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10">
        <f t="shared" si="201"/>
        <v>41309.853865740741</v>
      </c>
      <c r="T2160" s="10">
        <f t="shared" si="202"/>
        <v>41264.853865740741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203"/>
        <v>13</v>
      </c>
      <c r="Q2161" t="str">
        <f t="shared" si="199"/>
        <v>games</v>
      </c>
      <c r="R2161" t="str">
        <f t="shared" si="200"/>
        <v>video games</v>
      </c>
      <c r="S2161" s="10">
        <f t="shared" si="201"/>
        <v>40740.731180555551</v>
      </c>
      <c r="T2161" s="10">
        <f t="shared" si="202"/>
        <v>40710.731180555551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10">
        <f t="shared" si="201"/>
        <v>41048.711863425924</v>
      </c>
      <c r="T2162" s="10">
        <f t="shared" si="202"/>
        <v>41018.711863425924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10">
        <f t="shared" si="201"/>
        <v>42270.852534722217</v>
      </c>
      <c r="T2163" s="10">
        <f t="shared" si="202"/>
        <v>42240.852534722217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10">
        <f t="shared" si="201"/>
        <v>41844.766099537039</v>
      </c>
      <c r="T2164" s="10">
        <f t="shared" si="202"/>
        <v>41813.766099537039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10">
        <f t="shared" si="201"/>
        <v>42163.159722222219</v>
      </c>
      <c r="T2165" s="10">
        <f t="shared" si="202"/>
        <v>42111.899537037039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10">
        <f t="shared" si="201"/>
        <v>42546.165972222225</v>
      </c>
      <c r="T2166" s="10">
        <f t="shared" si="202"/>
        <v>42515.71775462963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10">
        <f t="shared" si="201"/>
        <v>42468.625405092593</v>
      </c>
      <c r="T2167" s="10">
        <f t="shared" si="202"/>
        <v>42438.667071759264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203"/>
        <v>91.625</v>
      </c>
      <c r="Q2168" t="str">
        <f t="shared" si="199"/>
        <v>music</v>
      </c>
      <c r="R2168" t="str">
        <f t="shared" si="200"/>
        <v>rock</v>
      </c>
      <c r="S2168" s="10">
        <f t="shared" si="201"/>
        <v>41978.879837962959</v>
      </c>
      <c r="T2168" s="10">
        <f t="shared" si="202"/>
        <v>41933.838171296295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203"/>
        <v>22.5</v>
      </c>
      <c r="Q2169" t="str">
        <f t="shared" si="199"/>
        <v>music</v>
      </c>
      <c r="R2169" t="str">
        <f t="shared" si="200"/>
        <v>rock</v>
      </c>
      <c r="S2169" s="10">
        <f t="shared" si="201"/>
        <v>41167.066400462965</v>
      </c>
      <c r="T2169" s="10">
        <f t="shared" si="202"/>
        <v>41153.066400462965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10">
        <f t="shared" si="201"/>
        <v>42776.208333333328</v>
      </c>
      <c r="T2170" s="10">
        <f t="shared" si="202"/>
        <v>42745.600243055553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10">
        <f t="shared" si="201"/>
        <v>42796.700821759259</v>
      </c>
      <c r="T2171" s="10">
        <f t="shared" si="202"/>
        <v>42793.700821759259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10">
        <f t="shared" si="201"/>
        <v>42238.750254629631</v>
      </c>
      <c r="T2172" s="10">
        <f t="shared" si="202"/>
        <v>42198.750254629631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10">
        <f t="shared" si="201"/>
        <v>42177.208333333328</v>
      </c>
      <c r="T2173" s="10">
        <f t="shared" si="202"/>
        <v>42141.95711805555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10">
        <f t="shared" si="201"/>
        <v>42112.580092592587</v>
      </c>
      <c r="T2174" s="10">
        <f t="shared" si="202"/>
        <v>42082.580092592587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10">
        <f t="shared" si="201"/>
        <v>41527.165972222225</v>
      </c>
      <c r="T2175" s="10">
        <f t="shared" si="202"/>
        <v>41495.692627314813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10">
        <f t="shared" si="201"/>
        <v>42495.542905092589</v>
      </c>
      <c r="T2176" s="10">
        <f t="shared" si="202"/>
        <v>42465.542905092589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10">
        <f t="shared" si="201"/>
        <v>42572.009097222224</v>
      </c>
      <c r="T2177" s="10">
        <f t="shared" si="202"/>
        <v>42565.009097222224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si="203"/>
        <v>88.74647887323944</v>
      </c>
      <c r="Q2178" t="str">
        <f t="shared" ref="Q2178:Q2241" si="205">LEFT(N2178,SEARCH("/",N2178)-1)</f>
        <v>music</v>
      </c>
      <c r="R2178" t="str">
        <f t="shared" ref="R2178:R2241" si="206">RIGHT(N2178,LEN(N2178)-SEARCH("/",N2178))</f>
        <v>rock</v>
      </c>
      <c r="S2178" s="10">
        <f t="shared" ref="S2178:S2241" si="207">(((I2178/60)/60)/24)+DATE(1970,1,1)</f>
        <v>42126.633206018523</v>
      </c>
      <c r="T2178" s="10">
        <f t="shared" ref="T2178:T2241" si="208">(((J2178/60)/60)/24)+DATE(1970,1,1)</f>
        <v>42096.633206018523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9">IFERROR(E2179/L2179,0)</f>
        <v>65.868421052631575</v>
      </c>
      <c r="Q2179" t="str">
        <f t="shared" si="205"/>
        <v>music</v>
      </c>
      <c r="R2179" t="str">
        <f t="shared" si="206"/>
        <v>rock</v>
      </c>
      <c r="S2179" s="10">
        <f t="shared" si="207"/>
        <v>42527.250775462962</v>
      </c>
      <c r="T2179" s="10">
        <f t="shared" si="208"/>
        <v>42502.250775462962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9"/>
        <v>40.349243306169967</v>
      </c>
      <c r="Q2180" t="str">
        <f t="shared" si="205"/>
        <v>music</v>
      </c>
      <c r="R2180" t="str">
        <f t="shared" si="206"/>
        <v>rock</v>
      </c>
      <c r="S2180" s="10">
        <f t="shared" si="207"/>
        <v>42753.63653935185</v>
      </c>
      <c r="T2180" s="10">
        <f t="shared" si="208"/>
        <v>42723.63653935185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9"/>
        <v>76.857142857142861</v>
      </c>
      <c r="Q2181" t="str">
        <f t="shared" si="205"/>
        <v>music</v>
      </c>
      <c r="R2181" t="str">
        <f t="shared" si="206"/>
        <v>rock</v>
      </c>
      <c r="S2181" s="10">
        <f t="shared" si="207"/>
        <v>42105.171203703707</v>
      </c>
      <c r="T2181" s="10">
        <f t="shared" si="208"/>
        <v>42075.171203703707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10">
        <f t="shared" si="207"/>
        <v>42321.711435185185</v>
      </c>
      <c r="T2182" s="10">
        <f t="shared" si="208"/>
        <v>42279.669768518521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10">
        <f t="shared" si="207"/>
        <v>42787.005243055552</v>
      </c>
      <c r="T2183" s="10">
        <f t="shared" si="208"/>
        <v>42773.005243055552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10">
        <f t="shared" si="207"/>
        <v>41914.900752314818</v>
      </c>
      <c r="T2184" s="10">
        <f t="shared" si="208"/>
        <v>41879.900752314818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10">
        <f t="shared" si="207"/>
        <v>42775.208333333328</v>
      </c>
      <c r="T2185" s="10">
        <f t="shared" si="208"/>
        <v>42745.365474537044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10">
        <f t="shared" si="207"/>
        <v>42394.666666666672</v>
      </c>
      <c r="T2186" s="10">
        <f t="shared" si="208"/>
        <v>42380.690289351856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10">
        <f t="shared" si="207"/>
        <v>41359.349988425929</v>
      </c>
      <c r="T2187" s="10">
        <f t="shared" si="208"/>
        <v>41319.349988425929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10">
        <f t="shared" si="207"/>
        <v>42620.083333333328</v>
      </c>
      <c r="T2188" s="10">
        <f t="shared" si="208"/>
        <v>42583.615081018521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10">
        <f t="shared" si="207"/>
        <v>42097.165972222225</v>
      </c>
      <c r="T2189" s="10">
        <f t="shared" si="208"/>
        <v>42068.209097222221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10">
        <f t="shared" si="207"/>
        <v>42668.708333333328</v>
      </c>
      <c r="T2190" s="10">
        <f t="shared" si="208"/>
        <v>42633.586122685185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10">
        <f t="shared" si="207"/>
        <v>42481.916666666672</v>
      </c>
      <c r="T2191" s="10">
        <f t="shared" si="208"/>
        <v>42467.788194444445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10">
        <f t="shared" si="207"/>
        <v>42452.290972222225</v>
      </c>
      <c r="T2192" s="10">
        <f t="shared" si="208"/>
        <v>42417.625046296293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10">
        <f t="shared" si="207"/>
        <v>42780.833645833336</v>
      </c>
      <c r="T2193" s="10">
        <f t="shared" si="208"/>
        <v>42768.833645833336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10">
        <f t="shared" si="207"/>
        <v>42719.958333333328</v>
      </c>
      <c r="T2194" s="10">
        <f t="shared" si="208"/>
        <v>42691.8512037037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10">
        <f t="shared" si="207"/>
        <v>42695.207638888889</v>
      </c>
      <c r="T2195" s="10">
        <f t="shared" si="208"/>
        <v>42664.405925925923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10">
        <f t="shared" si="207"/>
        <v>42455.716319444444</v>
      </c>
      <c r="T2196" s="10">
        <f t="shared" si="208"/>
        <v>42425.757986111115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10">
        <f t="shared" si="207"/>
        <v>42227.771990740745</v>
      </c>
      <c r="T2197" s="10">
        <f t="shared" si="208"/>
        <v>42197.771990740745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10">
        <f t="shared" si="207"/>
        <v>42706.291666666672</v>
      </c>
      <c r="T2198" s="10">
        <f t="shared" si="208"/>
        <v>42675.487291666665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10">
        <f t="shared" si="207"/>
        <v>42063.584016203706</v>
      </c>
      <c r="T2199" s="10">
        <f t="shared" si="208"/>
        <v>42033.584016203706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10">
        <f t="shared" si="207"/>
        <v>42322.555555555555</v>
      </c>
      <c r="T2200" s="10">
        <f t="shared" si="208"/>
        <v>42292.513888888891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10">
        <f t="shared" si="207"/>
        <v>42292.416643518518</v>
      </c>
      <c r="T2201" s="10">
        <f t="shared" si="208"/>
        <v>42262.416643518518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10">
        <f t="shared" si="207"/>
        <v>42191.125</v>
      </c>
      <c r="T2202" s="10">
        <f t="shared" si="208"/>
        <v>42163.625787037032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10">
        <f t="shared" si="207"/>
        <v>41290.846817129634</v>
      </c>
      <c r="T2203" s="10">
        <f t="shared" si="208"/>
        <v>41276.846817129634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10">
        <f t="shared" si="207"/>
        <v>41214.849166666667</v>
      </c>
      <c r="T2204" s="10">
        <f t="shared" si="208"/>
        <v>41184.849166666667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10">
        <f t="shared" si="207"/>
        <v>42271.85974537037</v>
      </c>
      <c r="T2205" s="10">
        <f t="shared" si="208"/>
        <v>42241.85974537037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10">
        <f t="shared" si="207"/>
        <v>41342.311562499999</v>
      </c>
      <c r="T2206" s="10">
        <f t="shared" si="208"/>
        <v>41312.311562499999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10">
        <f t="shared" si="207"/>
        <v>41061.82163194444</v>
      </c>
      <c r="T2207" s="10">
        <f t="shared" si="208"/>
        <v>41031.82163194444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10">
        <f t="shared" si="207"/>
        <v>41015.257222222222</v>
      </c>
      <c r="T2208" s="10">
        <f t="shared" si="208"/>
        <v>40997.257222222222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10">
        <f t="shared" si="207"/>
        <v>41594.235798611109</v>
      </c>
      <c r="T2209" s="10">
        <f t="shared" si="208"/>
        <v>41564.194131944445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10">
        <f t="shared" si="207"/>
        <v>41006.166666666664</v>
      </c>
      <c r="T2210" s="10">
        <f t="shared" si="208"/>
        <v>40946.882245370369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10">
        <f t="shared" si="207"/>
        <v>41743.958333333336</v>
      </c>
      <c r="T2211" s="10">
        <f t="shared" si="208"/>
        <v>41732.479675925926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10">
        <f t="shared" si="207"/>
        <v>41013.73333333333</v>
      </c>
      <c r="T2212" s="10">
        <f t="shared" si="208"/>
        <v>40956.066087962965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10">
        <f t="shared" si="207"/>
        <v>41739.290972222225</v>
      </c>
      <c r="T2213" s="10">
        <f t="shared" si="208"/>
        <v>41716.785011574073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10">
        <f t="shared" si="207"/>
        <v>41582.041666666664</v>
      </c>
      <c r="T2214" s="10">
        <f t="shared" si="208"/>
        <v>41548.747418981482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10">
        <f t="shared" si="207"/>
        <v>42139.826145833329</v>
      </c>
      <c r="T2215" s="10">
        <f t="shared" si="208"/>
        <v>42109.826145833329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10">
        <f t="shared" si="207"/>
        <v>41676.792222222226</v>
      </c>
      <c r="T2216" s="10">
        <f t="shared" si="208"/>
        <v>41646.792222222226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10">
        <f t="shared" si="207"/>
        <v>40981.290972222225</v>
      </c>
      <c r="T2217" s="10">
        <f t="shared" si="208"/>
        <v>40958.717268518521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10">
        <f t="shared" si="207"/>
        <v>42208.751678240747</v>
      </c>
      <c r="T2218" s="10">
        <f t="shared" si="208"/>
        <v>42194.751678240747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10">
        <f t="shared" si="207"/>
        <v>42310.333333333328</v>
      </c>
      <c r="T2219" s="10">
        <f t="shared" si="208"/>
        <v>42299.776770833334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10">
        <f t="shared" si="207"/>
        <v>41150</v>
      </c>
      <c r="T2220" s="10">
        <f t="shared" si="208"/>
        <v>41127.812303240738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10">
        <f t="shared" si="207"/>
        <v>42235.718888888892</v>
      </c>
      <c r="T2221" s="10">
        <f t="shared" si="208"/>
        <v>42205.718888888892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10">
        <f t="shared" si="207"/>
        <v>41482.060601851852</v>
      </c>
      <c r="T2222" s="10">
        <f t="shared" si="208"/>
        <v>41452.060601851852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10">
        <f t="shared" si="207"/>
        <v>42483</v>
      </c>
      <c r="T2223" s="10">
        <f t="shared" si="208"/>
        <v>42452.666770833333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10">
        <f t="shared" si="207"/>
        <v>40936.787581018521</v>
      </c>
      <c r="T2224" s="10">
        <f t="shared" si="208"/>
        <v>40906.787581018521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10">
        <f t="shared" si="207"/>
        <v>42182.640833333338</v>
      </c>
      <c r="T2225" s="10">
        <f t="shared" si="208"/>
        <v>42152.640833333338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10">
        <f t="shared" si="207"/>
        <v>42672.791666666672</v>
      </c>
      <c r="T2226" s="10">
        <f t="shared" si="208"/>
        <v>42644.667534722219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10">
        <f t="shared" si="207"/>
        <v>41903.79184027778</v>
      </c>
      <c r="T2227" s="10">
        <f t="shared" si="208"/>
        <v>41873.79184027778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10">
        <f t="shared" si="207"/>
        <v>42412.207638888889</v>
      </c>
      <c r="T2228" s="10">
        <f t="shared" si="208"/>
        <v>42381.79886574074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10">
        <f t="shared" si="207"/>
        <v>41591.849016203705</v>
      </c>
      <c r="T2229" s="10">
        <f t="shared" si="208"/>
        <v>41561.807349537034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10">
        <f t="shared" si="207"/>
        <v>42232.278194444443</v>
      </c>
      <c r="T2230" s="10">
        <f t="shared" si="208"/>
        <v>42202.278194444443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10">
        <f t="shared" si="207"/>
        <v>41520.166666666664</v>
      </c>
      <c r="T2231" s="10">
        <f t="shared" si="208"/>
        <v>41484.664247685185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10">
        <f t="shared" si="207"/>
        <v>41754.881099537037</v>
      </c>
      <c r="T2232" s="10">
        <f t="shared" si="208"/>
        <v>41724.881099537037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10">
        <f t="shared" si="207"/>
        <v>41450.208333333336</v>
      </c>
      <c r="T2233" s="10">
        <f t="shared" si="208"/>
        <v>41423.910891203705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10">
        <f t="shared" si="207"/>
        <v>41839.125</v>
      </c>
      <c r="T2234" s="10">
        <f t="shared" si="208"/>
        <v>41806.794074074074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10">
        <f t="shared" si="207"/>
        <v>42352</v>
      </c>
      <c r="T2235" s="10">
        <f t="shared" si="208"/>
        <v>42331.378923611104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10">
        <f t="shared" si="207"/>
        <v>42740.824618055558</v>
      </c>
      <c r="T2236" s="10">
        <f t="shared" si="208"/>
        <v>42710.824618055558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10">
        <f t="shared" si="207"/>
        <v>42091.980451388896</v>
      </c>
      <c r="T2237" s="10">
        <f t="shared" si="208"/>
        <v>42062.022118055553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10">
        <f t="shared" si="207"/>
        <v>42401.617164351846</v>
      </c>
      <c r="T2238" s="10">
        <f t="shared" si="208"/>
        <v>42371.617164351846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10">
        <f t="shared" si="207"/>
        <v>41955.332638888889</v>
      </c>
      <c r="T2239" s="10">
        <f t="shared" si="208"/>
        <v>41915.003275462965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10">
        <f t="shared" si="207"/>
        <v>42804.621712962966</v>
      </c>
      <c r="T2240" s="10">
        <f t="shared" si="208"/>
        <v>42774.621712962966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10">
        <f t="shared" si="207"/>
        <v>41609.168055555558</v>
      </c>
      <c r="T2241" s="10">
        <f t="shared" si="208"/>
        <v>41572.958495370374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si="209"/>
        <v>140.97916666666666</v>
      </c>
      <c r="Q2242" t="str">
        <f t="shared" ref="Q2242:Q2305" si="211">LEFT(N2242,SEARCH("/",N2242)-1)</f>
        <v>games</v>
      </c>
      <c r="R2242" t="str">
        <f t="shared" ref="R2242:R2305" si="212">RIGHT(N2242,LEN(N2242)-SEARCH("/",N2242))</f>
        <v>tabletop games</v>
      </c>
      <c r="S2242" s="10">
        <f t="shared" ref="S2242:S2305" si="213">(((I2242/60)/60)/24)+DATE(1970,1,1)</f>
        <v>42482.825740740736</v>
      </c>
      <c r="T2242" s="10">
        <f t="shared" ref="T2242:T2305" si="214">(((J2242/60)/60)/24)+DATE(1970,1,1)</f>
        <v>42452.825740740736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5">IFERROR(E2243/L2243,0)</f>
        <v>49.472392638036808</v>
      </c>
      <c r="Q2243" t="str">
        <f t="shared" si="211"/>
        <v>games</v>
      </c>
      <c r="R2243" t="str">
        <f t="shared" si="212"/>
        <v>tabletop games</v>
      </c>
      <c r="S2243" s="10">
        <f t="shared" si="213"/>
        <v>42796.827546296292</v>
      </c>
      <c r="T2243" s="10">
        <f t="shared" si="214"/>
        <v>42766.827546296292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5"/>
        <v>53.865251485148519</v>
      </c>
      <c r="Q2244" t="str">
        <f t="shared" si="211"/>
        <v>games</v>
      </c>
      <c r="R2244" t="str">
        <f t="shared" si="212"/>
        <v>tabletop games</v>
      </c>
      <c r="S2244" s="10">
        <f t="shared" si="213"/>
        <v>41605.126388888886</v>
      </c>
      <c r="T2244" s="10">
        <f t="shared" si="214"/>
        <v>41569.575613425928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5"/>
        <v>4.5712530712530715</v>
      </c>
      <c r="Q2245" t="str">
        <f t="shared" si="211"/>
        <v>games</v>
      </c>
      <c r="R2245" t="str">
        <f t="shared" si="212"/>
        <v>tabletop games</v>
      </c>
      <c r="S2245" s="10">
        <f t="shared" si="213"/>
        <v>42807.125</v>
      </c>
      <c r="T2245" s="10">
        <f t="shared" si="214"/>
        <v>42800.751041666663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5"/>
        <v>65.00344827586207</v>
      </c>
      <c r="Q2246" t="str">
        <f t="shared" si="211"/>
        <v>games</v>
      </c>
      <c r="R2246" t="str">
        <f t="shared" si="212"/>
        <v>tabletop games</v>
      </c>
      <c r="S2246" s="10">
        <f t="shared" si="213"/>
        <v>42659.854166666672</v>
      </c>
      <c r="T2246" s="10">
        <f t="shared" si="214"/>
        <v>42647.818819444445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10">
        <f t="shared" si="213"/>
        <v>41691.75</v>
      </c>
      <c r="T2247" s="10">
        <f t="shared" si="214"/>
        <v>41660.708530092597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10">
        <f t="shared" si="213"/>
        <v>42251.79178240741</v>
      </c>
      <c r="T2248" s="10">
        <f t="shared" si="214"/>
        <v>42221.79178240741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10">
        <f t="shared" si="213"/>
        <v>42214.666261574079</v>
      </c>
      <c r="T2249" s="10">
        <f t="shared" si="214"/>
        <v>42200.666261574079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10">
        <f t="shared" si="213"/>
        <v>42718.875902777778</v>
      </c>
      <c r="T2250" s="10">
        <f t="shared" si="214"/>
        <v>42688.875902777778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10">
        <f t="shared" si="213"/>
        <v>41366.661631944444</v>
      </c>
      <c r="T2251" s="10">
        <f t="shared" si="214"/>
        <v>41336.703298611108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10">
        <f t="shared" si="213"/>
        <v>42707.0471412037</v>
      </c>
      <c r="T2252" s="10">
        <f t="shared" si="214"/>
        <v>42677.005474537036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10">
        <f t="shared" si="213"/>
        <v>41867.34579861111</v>
      </c>
      <c r="T2253" s="10">
        <f t="shared" si="214"/>
        <v>41846.34579861111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10">
        <f t="shared" si="213"/>
        <v>42588.327986111108</v>
      </c>
      <c r="T2254" s="10">
        <f t="shared" si="214"/>
        <v>42573.327986111108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10">
        <f t="shared" si="213"/>
        <v>42326.672997685186</v>
      </c>
      <c r="T2255" s="10">
        <f t="shared" si="214"/>
        <v>42296.631331018521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10">
        <f t="shared" si="213"/>
        <v>42759.647777777776</v>
      </c>
      <c r="T2256" s="10">
        <f t="shared" si="214"/>
        <v>42752.647777777776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10">
        <f t="shared" si="213"/>
        <v>42497.951979166668</v>
      </c>
      <c r="T2257" s="10">
        <f t="shared" si="214"/>
        <v>42467.951979166668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10">
        <f t="shared" si="213"/>
        <v>42696.451921296291</v>
      </c>
      <c r="T2258" s="10">
        <f t="shared" si="214"/>
        <v>42682.451921296291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10">
        <f t="shared" si="213"/>
        <v>42540.958333333328</v>
      </c>
      <c r="T2259" s="10">
        <f t="shared" si="214"/>
        <v>42505.936678240745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10">
        <f t="shared" si="213"/>
        <v>42166.75100694444</v>
      </c>
      <c r="T2260" s="10">
        <f t="shared" si="214"/>
        <v>42136.75100694444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10">
        <f t="shared" si="213"/>
        <v>42712.804814814815</v>
      </c>
      <c r="T2261" s="10">
        <f t="shared" si="214"/>
        <v>42702.804814814815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10">
        <f t="shared" si="213"/>
        <v>41724.975115740745</v>
      </c>
      <c r="T2262" s="10">
        <f t="shared" si="214"/>
        <v>41695.016782407409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10">
        <f t="shared" si="213"/>
        <v>42780.724768518514</v>
      </c>
      <c r="T2263" s="10">
        <f t="shared" si="214"/>
        <v>42759.724768518514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10">
        <f t="shared" si="213"/>
        <v>41961</v>
      </c>
      <c r="T2264" s="10">
        <f t="shared" si="214"/>
        <v>41926.585162037038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10">
        <f t="shared" si="213"/>
        <v>42035.832326388889</v>
      </c>
      <c r="T2265" s="10">
        <f t="shared" si="214"/>
        <v>42014.832326388889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10">
        <f t="shared" si="213"/>
        <v>42513.125</v>
      </c>
      <c r="T2266" s="10">
        <f t="shared" si="214"/>
        <v>42496.582337962958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10">
        <f t="shared" si="213"/>
        <v>42696.853090277778</v>
      </c>
      <c r="T2267" s="10">
        <f t="shared" si="214"/>
        <v>42689.853090277778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10">
        <f t="shared" si="213"/>
        <v>42487.083333333328</v>
      </c>
      <c r="T2268" s="10">
        <f t="shared" si="214"/>
        <v>42469.874907407408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10">
        <f t="shared" si="213"/>
        <v>41994.041666666672</v>
      </c>
      <c r="T2269" s="10">
        <f t="shared" si="214"/>
        <v>41968.829826388886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10">
        <f t="shared" si="213"/>
        <v>42806.082349537035</v>
      </c>
      <c r="T2270" s="10">
        <f t="shared" si="214"/>
        <v>42776.082349537035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10">
        <f t="shared" si="213"/>
        <v>42801.208333333328</v>
      </c>
      <c r="T2271" s="10">
        <f t="shared" si="214"/>
        <v>42776.704432870371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10">
        <f t="shared" si="213"/>
        <v>42745.915972222225</v>
      </c>
      <c r="T2272" s="10">
        <f t="shared" si="214"/>
        <v>42725.869363425925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10">
        <f t="shared" si="213"/>
        <v>42714.000046296293</v>
      </c>
      <c r="T2273" s="10">
        <f t="shared" si="214"/>
        <v>42684.000046296293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10">
        <f t="shared" si="213"/>
        <v>42345.699490740735</v>
      </c>
      <c r="T2274" s="10">
        <f t="shared" si="214"/>
        <v>42315.699490740735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10">
        <f t="shared" si="213"/>
        <v>42806.507430555561</v>
      </c>
      <c r="T2275" s="10">
        <f t="shared" si="214"/>
        <v>42781.549097222218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10">
        <f t="shared" si="213"/>
        <v>41693.500659722224</v>
      </c>
      <c r="T2276" s="10">
        <f t="shared" si="214"/>
        <v>41663.500659722224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10">
        <f t="shared" si="213"/>
        <v>41995.616655092599</v>
      </c>
      <c r="T2277" s="10">
        <f t="shared" si="214"/>
        <v>41965.616655092599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10">
        <f t="shared" si="213"/>
        <v>41644.651493055557</v>
      </c>
      <c r="T2278" s="10">
        <f t="shared" si="214"/>
        <v>41614.651493055557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10">
        <f t="shared" si="213"/>
        <v>40966.678506944445</v>
      </c>
      <c r="T2279" s="10">
        <f t="shared" si="214"/>
        <v>40936.678506944445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10">
        <f t="shared" si="213"/>
        <v>42372.957638888889</v>
      </c>
      <c r="T2280" s="10">
        <f t="shared" si="214"/>
        <v>42338.709108796291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10">
        <f t="shared" si="213"/>
        <v>42039.166666666672</v>
      </c>
      <c r="T2281" s="10">
        <f t="shared" si="214"/>
        <v>42020.806701388887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10">
        <f t="shared" si="213"/>
        <v>42264.624895833331</v>
      </c>
      <c r="T2282" s="10">
        <f t="shared" si="214"/>
        <v>42234.624895833331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10">
        <f t="shared" si="213"/>
        <v>40749.284722222219</v>
      </c>
      <c r="T2283" s="10">
        <f t="shared" si="214"/>
        <v>40687.285844907405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10">
        <f t="shared" si="213"/>
        <v>42383.17460648148</v>
      </c>
      <c r="T2284" s="10">
        <f t="shared" si="214"/>
        <v>42323.17460648148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10">
        <f t="shared" si="213"/>
        <v>41038.083379629628</v>
      </c>
      <c r="T2285" s="10">
        <f t="shared" si="214"/>
        <v>40978.125046296293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10">
        <f t="shared" si="213"/>
        <v>40614.166666666664</v>
      </c>
      <c r="T2286" s="10">
        <f t="shared" si="214"/>
        <v>40585.796817129631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10">
        <f t="shared" si="213"/>
        <v>41089.185682870368</v>
      </c>
      <c r="T2287" s="10">
        <f t="shared" si="214"/>
        <v>41059.185682870368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10">
        <f t="shared" si="213"/>
        <v>41523.165972222225</v>
      </c>
      <c r="T2288" s="10">
        <f t="shared" si="214"/>
        <v>41494.963587962964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10">
        <f t="shared" si="213"/>
        <v>41813.667361111111</v>
      </c>
      <c r="T2289" s="10">
        <f t="shared" si="214"/>
        <v>41792.667361111111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5"/>
        <v>40.04</v>
      </c>
      <c r="Q2290" t="str">
        <f t="shared" si="211"/>
        <v>music</v>
      </c>
      <c r="R2290" t="str">
        <f t="shared" si="212"/>
        <v>rock</v>
      </c>
      <c r="S2290" s="10">
        <f t="shared" si="213"/>
        <v>41086.75</v>
      </c>
      <c r="T2290" s="10">
        <f t="shared" si="214"/>
        <v>41067.827418981484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5"/>
        <v>64.44</v>
      </c>
      <c r="Q2291" t="str">
        <f t="shared" si="211"/>
        <v>music</v>
      </c>
      <c r="R2291" t="str">
        <f t="shared" si="212"/>
        <v>rock</v>
      </c>
      <c r="S2291" s="10">
        <f t="shared" si="213"/>
        <v>41614.973611111112</v>
      </c>
      <c r="T2291" s="10">
        <f t="shared" si="214"/>
        <v>41571.998379629629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10">
        <f t="shared" si="213"/>
        <v>40148.708333333336</v>
      </c>
      <c r="T2292" s="10">
        <f t="shared" si="214"/>
        <v>40070.253819444442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10">
        <f t="shared" si="213"/>
        <v>41022.166666666664</v>
      </c>
      <c r="T2293" s="10">
        <f t="shared" si="214"/>
        <v>40987.977060185185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10">
        <f t="shared" si="213"/>
        <v>41017.697638888887</v>
      </c>
      <c r="T2294" s="10">
        <f t="shared" si="214"/>
        <v>40987.697638888887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10">
        <f t="shared" si="213"/>
        <v>41177.165972222225</v>
      </c>
      <c r="T2295" s="10">
        <f t="shared" si="214"/>
        <v>41151.708321759259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10">
        <f t="shared" si="213"/>
        <v>41294.72314814815</v>
      </c>
      <c r="T2296" s="10">
        <f t="shared" si="214"/>
        <v>41264.72314814815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10">
        <f t="shared" si="213"/>
        <v>41300.954351851848</v>
      </c>
      <c r="T2297" s="10">
        <f t="shared" si="214"/>
        <v>41270.954351851848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10">
        <f t="shared" si="213"/>
        <v>40962.731782407405</v>
      </c>
      <c r="T2298" s="10">
        <f t="shared" si="214"/>
        <v>40927.731782407405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10">
        <f t="shared" si="213"/>
        <v>40982.165972222225</v>
      </c>
      <c r="T2299" s="10">
        <f t="shared" si="214"/>
        <v>40948.042233796295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10">
        <f t="shared" si="213"/>
        <v>41724.798993055556</v>
      </c>
      <c r="T2300" s="10">
        <f t="shared" si="214"/>
        <v>41694.84065972222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10">
        <f t="shared" si="213"/>
        <v>40580.032511574071</v>
      </c>
      <c r="T2301" s="10">
        <f t="shared" si="214"/>
        <v>40565.032511574071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10">
        <f t="shared" si="213"/>
        <v>41088.727037037039</v>
      </c>
      <c r="T2302" s="10">
        <f t="shared" si="214"/>
        <v>41074.727037037039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10">
        <f t="shared" si="213"/>
        <v>41446.146944444445</v>
      </c>
      <c r="T2303" s="10">
        <f t="shared" si="214"/>
        <v>41416.146944444445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10">
        <f t="shared" si="213"/>
        <v>41639.291666666664</v>
      </c>
      <c r="T2304" s="10">
        <f t="shared" si="214"/>
        <v>41605.868449074071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10">
        <f t="shared" si="213"/>
        <v>40890.152731481481</v>
      </c>
      <c r="T2305" s="10">
        <f t="shared" si="214"/>
        <v>40850.111064814817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si="215"/>
        <v>53.469203539823013</v>
      </c>
      <c r="Q2306" t="str">
        <f t="shared" ref="Q2306:Q2369" si="217">LEFT(N2306,SEARCH("/",N2306)-1)</f>
        <v>music</v>
      </c>
      <c r="R2306" t="str">
        <f t="shared" ref="R2306:R2369" si="218">RIGHT(N2306,LEN(N2306)-SEARCH("/",N2306))</f>
        <v>indie rock</v>
      </c>
      <c r="S2306" s="10">
        <f t="shared" ref="S2306:S2369" si="219">(((I2306/60)/60)/24)+DATE(1970,1,1)</f>
        <v>40544.207638888889</v>
      </c>
      <c r="T2306" s="10">
        <f t="shared" ref="T2306:T2369" si="220">(((J2306/60)/60)/24)+DATE(1970,1,1)</f>
        <v>40502.815868055557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21">IFERROR(E2307/L2307,0)</f>
        <v>109.10778443113773</v>
      </c>
      <c r="Q2307" t="str">
        <f t="shared" si="217"/>
        <v>music</v>
      </c>
      <c r="R2307" t="str">
        <f t="shared" si="218"/>
        <v>indie rock</v>
      </c>
      <c r="S2307" s="10">
        <f t="shared" si="219"/>
        <v>41859.75</v>
      </c>
      <c r="T2307" s="10">
        <f t="shared" si="220"/>
        <v>41834.695277777777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21"/>
        <v>51.185616438356163</v>
      </c>
      <c r="Q2308" t="str">
        <f t="shared" si="217"/>
        <v>music</v>
      </c>
      <c r="R2308" t="str">
        <f t="shared" si="218"/>
        <v>indie rock</v>
      </c>
      <c r="S2308" s="10">
        <f t="shared" si="219"/>
        <v>40978.16815972222</v>
      </c>
      <c r="T2308" s="10">
        <f t="shared" si="220"/>
        <v>40948.16815972222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21"/>
        <v>27.936800000000002</v>
      </c>
      <c r="Q2309" t="str">
        <f t="shared" si="217"/>
        <v>music</v>
      </c>
      <c r="R2309" t="str">
        <f t="shared" si="218"/>
        <v>indie rock</v>
      </c>
      <c r="S2309" s="10">
        <f t="shared" si="219"/>
        <v>41034.802407407406</v>
      </c>
      <c r="T2309" s="10">
        <f t="shared" si="220"/>
        <v>41004.802465277775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21"/>
        <v>82.496921824104234</v>
      </c>
      <c r="Q2310" t="str">
        <f t="shared" si="217"/>
        <v>music</v>
      </c>
      <c r="R2310" t="str">
        <f t="shared" si="218"/>
        <v>indie rock</v>
      </c>
      <c r="S2310" s="10">
        <f t="shared" si="219"/>
        <v>41880.041666666664</v>
      </c>
      <c r="T2310" s="10">
        <f t="shared" si="220"/>
        <v>41851.962916666671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10">
        <f t="shared" si="219"/>
        <v>41342.987696759257</v>
      </c>
      <c r="T2311" s="10">
        <f t="shared" si="220"/>
        <v>41307.987696759257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10">
        <f t="shared" si="219"/>
        <v>41354.752488425926</v>
      </c>
      <c r="T2312" s="10">
        <f t="shared" si="220"/>
        <v>41324.79415509259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10">
        <f t="shared" si="219"/>
        <v>41766.004502314812</v>
      </c>
      <c r="T2313" s="10">
        <f t="shared" si="220"/>
        <v>41736.004502314812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10">
        <f t="shared" si="219"/>
        <v>41747.958333333336</v>
      </c>
      <c r="T2314" s="10">
        <f t="shared" si="220"/>
        <v>41716.632847222223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10">
        <f t="shared" si="219"/>
        <v>41032.958634259259</v>
      </c>
      <c r="T2315" s="10">
        <f t="shared" si="220"/>
        <v>41002.958634259259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10">
        <f t="shared" si="219"/>
        <v>41067.551585648151</v>
      </c>
      <c r="T2316" s="10">
        <f t="shared" si="220"/>
        <v>41037.551585648151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10">
        <f t="shared" si="219"/>
        <v>41034.72619212963</v>
      </c>
      <c r="T2317" s="10">
        <f t="shared" si="220"/>
        <v>41004.72619212963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10">
        <f t="shared" si="219"/>
        <v>40156.76666666667</v>
      </c>
      <c r="T2318" s="10">
        <f t="shared" si="220"/>
        <v>40079.725115740745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10">
        <f t="shared" si="219"/>
        <v>40224.208333333336</v>
      </c>
      <c r="T2319" s="10">
        <f t="shared" si="220"/>
        <v>40192.542233796295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10">
        <f t="shared" si="219"/>
        <v>40082.165972222225</v>
      </c>
      <c r="T2320" s="10">
        <f t="shared" si="220"/>
        <v>40050.643680555557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10">
        <f t="shared" si="219"/>
        <v>41623.082002314812</v>
      </c>
      <c r="T2321" s="10">
        <f t="shared" si="220"/>
        <v>41593.082002314812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10">
        <f t="shared" si="219"/>
        <v>41731.775462962964</v>
      </c>
      <c r="T2322" s="10">
        <f t="shared" si="220"/>
        <v>41696.817129629628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10">
        <f t="shared" si="219"/>
        <v>42829.21876157407</v>
      </c>
      <c r="T2323" s="10">
        <f t="shared" si="220"/>
        <v>42799.260428240741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10">
        <f t="shared" si="219"/>
        <v>42834.853807870371</v>
      </c>
      <c r="T2324" s="10">
        <f t="shared" si="220"/>
        <v>42804.895474537043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21"/>
        <v>30</v>
      </c>
      <c r="Q2325" t="str">
        <f t="shared" si="217"/>
        <v>food</v>
      </c>
      <c r="R2325" t="str">
        <f t="shared" si="218"/>
        <v>small batch</v>
      </c>
      <c r="S2325" s="10">
        <f t="shared" si="219"/>
        <v>42814.755173611105</v>
      </c>
      <c r="T2325" s="10">
        <f t="shared" si="220"/>
        <v>42807.755173611105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10">
        <f t="shared" si="219"/>
        <v>42820.843576388885</v>
      </c>
      <c r="T2326" s="10">
        <f t="shared" si="220"/>
        <v>42790.885243055556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10">
        <f t="shared" si="219"/>
        <v>42823.980682870373</v>
      </c>
      <c r="T2327" s="10">
        <f t="shared" si="220"/>
        <v>42794.022349537037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21"/>
        <v>108</v>
      </c>
      <c r="Q2328" t="str">
        <f t="shared" si="217"/>
        <v>food</v>
      </c>
      <c r="R2328" t="str">
        <f t="shared" si="218"/>
        <v>small batch</v>
      </c>
      <c r="S2328" s="10">
        <f t="shared" si="219"/>
        <v>42855.708333333328</v>
      </c>
      <c r="T2328" s="10">
        <f t="shared" si="220"/>
        <v>42804.034120370372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10">
        <f t="shared" si="219"/>
        <v>41877.917129629634</v>
      </c>
      <c r="T2329" s="10">
        <f t="shared" si="220"/>
        <v>41842.917129629634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10">
        <f t="shared" si="219"/>
        <v>42169.781678240746</v>
      </c>
      <c r="T2330" s="10">
        <f t="shared" si="220"/>
        <v>42139.781678240746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10">
        <f t="shared" si="219"/>
        <v>41837.624374999999</v>
      </c>
      <c r="T2331" s="10">
        <f t="shared" si="220"/>
        <v>41807.624374999999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10">
        <f t="shared" si="219"/>
        <v>42363</v>
      </c>
      <c r="T2332" s="10">
        <f t="shared" si="220"/>
        <v>42332.89980324074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10">
        <f t="shared" si="219"/>
        <v>41869.005671296298</v>
      </c>
      <c r="T2333" s="10">
        <f t="shared" si="220"/>
        <v>41839.005671296298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10">
        <f t="shared" si="219"/>
        <v>42041.628136574072</v>
      </c>
      <c r="T2334" s="10">
        <f t="shared" si="220"/>
        <v>42011.628136574072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10">
        <f t="shared" si="219"/>
        <v>41788.743055555555</v>
      </c>
      <c r="T2335" s="10">
        <f t="shared" si="220"/>
        <v>41767.650347222225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10">
        <f t="shared" si="219"/>
        <v>41948.731944444444</v>
      </c>
      <c r="T2336" s="10">
        <f t="shared" si="220"/>
        <v>41918.670115740737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10">
        <f t="shared" si="219"/>
        <v>41801.572256944448</v>
      </c>
      <c r="T2337" s="10">
        <f t="shared" si="220"/>
        <v>41771.572256944448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10">
        <f t="shared" si="219"/>
        <v>41706.924710648149</v>
      </c>
      <c r="T2338" s="10">
        <f t="shared" si="220"/>
        <v>41666.924710648149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10">
        <f t="shared" si="219"/>
        <v>41816.640543981484</v>
      </c>
      <c r="T2339" s="10">
        <f t="shared" si="220"/>
        <v>41786.640543981484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10">
        <f t="shared" si="219"/>
        <v>41819.896805555552</v>
      </c>
      <c r="T2340" s="10">
        <f t="shared" si="220"/>
        <v>41789.896805555552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10">
        <f t="shared" si="219"/>
        <v>42723.332638888889</v>
      </c>
      <c r="T2341" s="10">
        <f t="shared" si="220"/>
        <v>42692.79987268518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10">
        <f t="shared" si="219"/>
        <v>42673.642800925925</v>
      </c>
      <c r="T2342" s="10">
        <f t="shared" si="220"/>
        <v>42643.642800925925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21"/>
        <v>0</v>
      </c>
      <c r="Q2343" t="str">
        <f t="shared" si="217"/>
        <v>technology</v>
      </c>
      <c r="R2343" t="str">
        <f t="shared" si="218"/>
        <v>web</v>
      </c>
      <c r="S2343" s="10">
        <f t="shared" si="219"/>
        <v>42197.813703703709</v>
      </c>
      <c r="T2343" s="10">
        <f t="shared" si="220"/>
        <v>42167.813703703709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21"/>
        <v>0</v>
      </c>
      <c r="Q2344" t="str">
        <f t="shared" si="217"/>
        <v>technology</v>
      </c>
      <c r="R2344" t="str">
        <f t="shared" si="218"/>
        <v>web</v>
      </c>
      <c r="S2344" s="10">
        <f t="shared" si="219"/>
        <v>41918.208333333336</v>
      </c>
      <c r="T2344" s="10">
        <f t="shared" si="220"/>
        <v>41897.702199074076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21"/>
        <v>300</v>
      </c>
      <c r="Q2345" t="str">
        <f t="shared" si="217"/>
        <v>technology</v>
      </c>
      <c r="R2345" t="str">
        <f t="shared" si="218"/>
        <v>web</v>
      </c>
      <c r="S2345" s="10">
        <f t="shared" si="219"/>
        <v>42377.82430555555</v>
      </c>
      <c r="T2345" s="10">
        <f t="shared" si="220"/>
        <v>42327.825289351851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21"/>
        <v>1</v>
      </c>
      <c r="Q2346" t="str">
        <f t="shared" si="217"/>
        <v>technology</v>
      </c>
      <c r="R2346" t="str">
        <f t="shared" si="218"/>
        <v>web</v>
      </c>
      <c r="S2346" s="10">
        <f t="shared" si="219"/>
        <v>42545.727650462963</v>
      </c>
      <c r="T2346" s="10">
        <f t="shared" si="220"/>
        <v>42515.727650462963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21"/>
        <v>0</v>
      </c>
      <c r="Q2347" t="str">
        <f t="shared" si="217"/>
        <v>technology</v>
      </c>
      <c r="R2347" t="str">
        <f t="shared" si="218"/>
        <v>web</v>
      </c>
      <c r="S2347" s="10">
        <f t="shared" si="219"/>
        <v>42094.985416666663</v>
      </c>
      <c r="T2347" s="10">
        <f t="shared" si="220"/>
        <v>42060.001805555556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21"/>
        <v>13</v>
      </c>
      <c r="Q2348" t="str">
        <f t="shared" si="217"/>
        <v>technology</v>
      </c>
      <c r="R2348" t="str">
        <f t="shared" si="218"/>
        <v>web</v>
      </c>
      <c r="S2348" s="10">
        <f t="shared" si="219"/>
        <v>42660.79896990741</v>
      </c>
      <c r="T2348" s="10">
        <f t="shared" si="220"/>
        <v>42615.79896990741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21"/>
        <v>15</v>
      </c>
      <c r="Q2349" t="str">
        <f t="shared" si="217"/>
        <v>technology</v>
      </c>
      <c r="R2349" t="str">
        <f t="shared" si="218"/>
        <v>web</v>
      </c>
      <c r="S2349" s="10">
        <f t="shared" si="219"/>
        <v>42607.607361111113</v>
      </c>
      <c r="T2349" s="10">
        <f t="shared" si="220"/>
        <v>42577.607361111113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21"/>
        <v>54</v>
      </c>
      <c r="Q2350" t="str">
        <f t="shared" si="217"/>
        <v>technology</v>
      </c>
      <c r="R2350" t="str">
        <f t="shared" si="218"/>
        <v>web</v>
      </c>
      <c r="S2350" s="10">
        <f t="shared" si="219"/>
        <v>42420.932152777779</v>
      </c>
      <c r="T2350" s="10">
        <f t="shared" si="220"/>
        <v>42360.932152777779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21"/>
        <v>0</v>
      </c>
      <c r="Q2351" t="str">
        <f t="shared" si="217"/>
        <v>technology</v>
      </c>
      <c r="R2351" t="str">
        <f t="shared" si="218"/>
        <v>web</v>
      </c>
      <c r="S2351" s="10">
        <f t="shared" si="219"/>
        <v>42227.775787037041</v>
      </c>
      <c r="T2351" s="10">
        <f t="shared" si="220"/>
        <v>42198.775787037041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21"/>
        <v>0</v>
      </c>
      <c r="Q2352" t="str">
        <f t="shared" si="217"/>
        <v>technology</v>
      </c>
      <c r="R2352" t="str">
        <f t="shared" si="218"/>
        <v>web</v>
      </c>
      <c r="S2352" s="10">
        <f t="shared" si="219"/>
        <v>42738.842245370368</v>
      </c>
      <c r="T2352" s="10">
        <f t="shared" si="220"/>
        <v>42708.842245370368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10">
        <f t="shared" si="219"/>
        <v>42124.101145833338</v>
      </c>
      <c r="T2353" s="10">
        <f t="shared" si="220"/>
        <v>42094.101145833338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21"/>
        <v>0</v>
      </c>
      <c r="Q2354" t="str">
        <f t="shared" si="217"/>
        <v>technology</v>
      </c>
      <c r="R2354" t="str">
        <f t="shared" si="218"/>
        <v>web</v>
      </c>
      <c r="S2354" s="10">
        <f t="shared" si="219"/>
        <v>42161.633703703701</v>
      </c>
      <c r="T2354" s="10">
        <f t="shared" si="220"/>
        <v>42101.633703703701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21"/>
        <v>0</v>
      </c>
      <c r="Q2355" t="str">
        <f t="shared" si="217"/>
        <v>technology</v>
      </c>
      <c r="R2355" t="str">
        <f t="shared" si="218"/>
        <v>web</v>
      </c>
      <c r="S2355" s="10">
        <f t="shared" si="219"/>
        <v>42115.676180555558</v>
      </c>
      <c r="T2355" s="10">
        <f t="shared" si="220"/>
        <v>42103.676180555558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21"/>
        <v>25</v>
      </c>
      <c r="Q2356" t="str">
        <f t="shared" si="217"/>
        <v>technology</v>
      </c>
      <c r="R2356" t="str">
        <f t="shared" si="218"/>
        <v>web</v>
      </c>
      <c r="S2356" s="10">
        <f t="shared" si="219"/>
        <v>42014.722916666666</v>
      </c>
      <c r="T2356" s="10">
        <f t="shared" si="220"/>
        <v>41954.722916666666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21"/>
        <v>27.5</v>
      </c>
      <c r="Q2357" t="str">
        <f t="shared" si="217"/>
        <v>technology</v>
      </c>
      <c r="R2357" t="str">
        <f t="shared" si="218"/>
        <v>web</v>
      </c>
      <c r="S2357" s="10">
        <f t="shared" si="219"/>
        <v>42126.918240740735</v>
      </c>
      <c r="T2357" s="10">
        <f t="shared" si="220"/>
        <v>42096.918240740735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21"/>
        <v>0</v>
      </c>
      <c r="Q2358" t="str">
        <f t="shared" si="217"/>
        <v>technology</v>
      </c>
      <c r="R2358" t="str">
        <f t="shared" si="218"/>
        <v>web</v>
      </c>
      <c r="S2358" s="10">
        <f t="shared" si="219"/>
        <v>42160.78361111111</v>
      </c>
      <c r="T2358" s="10">
        <f t="shared" si="220"/>
        <v>42130.78361111111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21"/>
        <v>0</v>
      </c>
      <c r="Q2359" t="str">
        <f t="shared" si="217"/>
        <v>technology</v>
      </c>
      <c r="R2359" t="str">
        <f t="shared" si="218"/>
        <v>web</v>
      </c>
      <c r="S2359" s="10">
        <f t="shared" si="219"/>
        <v>42294.620115740734</v>
      </c>
      <c r="T2359" s="10">
        <f t="shared" si="220"/>
        <v>42264.620115740734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21"/>
        <v>0</v>
      </c>
      <c r="Q2360" t="str">
        <f t="shared" si="217"/>
        <v>technology</v>
      </c>
      <c r="R2360" t="str">
        <f t="shared" si="218"/>
        <v>web</v>
      </c>
      <c r="S2360" s="10">
        <f t="shared" si="219"/>
        <v>42035.027083333334</v>
      </c>
      <c r="T2360" s="10">
        <f t="shared" si="220"/>
        <v>41978.930972222224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21"/>
        <v>367</v>
      </c>
      <c r="Q2361" t="str">
        <f t="shared" si="217"/>
        <v>technology</v>
      </c>
      <c r="R2361" t="str">
        <f t="shared" si="218"/>
        <v>web</v>
      </c>
      <c r="S2361" s="10">
        <f t="shared" si="219"/>
        <v>42219.649583333332</v>
      </c>
      <c r="T2361" s="10">
        <f t="shared" si="220"/>
        <v>42159.649583333332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21"/>
        <v>2</v>
      </c>
      <c r="Q2362" t="str">
        <f t="shared" si="217"/>
        <v>technology</v>
      </c>
      <c r="R2362" t="str">
        <f t="shared" si="218"/>
        <v>web</v>
      </c>
      <c r="S2362" s="10">
        <f t="shared" si="219"/>
        <v>42407.70694444445</v>
      </c>
      <c r="T2362" s="10">
        <f t="shared" si="220"/>
        <v>42377.70694444445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21"/>
        <v>0</v>
      </c>
      <c r="Q2363" t="str">
        <f t="shared" si="217"/>
        <v>technology</v>
      </c>
      <c r="R2363" t="str">
        <f t="shared" si="218"/>
        <v>web</v>
      </c>
      <c r="S2363" s="10">
        <f t="shared" si="219"/>
        <v>42490.916666666672</v>
      </c>
      <c r="T2363" s="10">
        <f t="shared" si="220"/>
        <v>42466.858888888892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21"/>
        <v>60</v>
      </c>
      <c r="Q2364" t="str">
        <f t="shared" si="217"/>
        <v>technology</v>
      </c>
      <c r="R2364" t="str">
        <f t="shared" si="218"/>
        <v>web</v>
      </c>
      <c r="S2364" s="10">
        <f t="shared" si="219"/>
        <v>41984.688310185185</v>
      </c>
      <c r="T2364" s="10">
        <f t="shared" si="220"/>
        <v>41954.688310185185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21"/>
        <v>0</v>
      </c>
      <c r="Q2365" t="str">
        <f t="shared" si="217"/>
        <v>technology</v>
      </c>
      <c r="R2365" t="str">
        <f t="shared" si="218"/>
        <v>web</v>
      </c>
      <c r="S2365" s="10">
        <f t="shared" si="219"/>
        <v>42367.011574074073</v>
      </c>
      <c r="T2365" s="10">
        <f t="shared" si="220"/>
        <v>42322.011574074073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21"/>
        <v>0</v>
      </c>
      <c r="Q2366" t="str">
        <f t="shared" si="217"/>
        <v>technology</v>
      </c>
      <c r="R2366" t="str">
        <f t="shared" si="218"/>
        <v>web</v>
      </c>
      <c r="S2366" s="10">
        <f t="shared" si="219"/>
        <v>42303.934675925921</v>
      </c>
      <c r="T2366" s="10">
        <f t="shared" si="220"/>
        <v>42248.934675925921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21"/>
        <v>0</v>
      </c>
      <c r="Q2367" t="str">
        <f t="shared" si="217"/>
        <v>technology</v>
      </c>
      <c r="R2367" t="str">
        <f t="shared" si="218"/>
        <v>web</v>
      </c>
      <c r="S2367" s="10">
        <f t="shared" si="219"/>
        <v>42386.958333333328</v>
      </c>
      <c r="T2367" s="10">
        <f t="shared" si="220"/>
        <v>42346.736400462964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10">
        <f t="shared" si="219"/>
        <v>42298.531631944439</v>
      </c>
      <c r="T2368" s="10">
        <f t="shared" si="220"/>
        <v>42268.531631944439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10">
        <f t="shared" si="219"/>
        <v>42485.928425925929</v>
      </c>
      <c r="T2369" s="10">
        <f t="shared" si="220"/>
        <v>42425.970092592594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si="221"/>
        <v>50</v>
      </c>
      <c r="Q2370" t="str">
        <f t="shared" ref="Q2370:Q2433" si="223">LEFT(N2370,SEARCH("/",N2370)-1)</f>
        <v>technology</v>
      </c>
      <c r="R2370" t="str">
        <f t="shared" ref="R2370:R2433" si="224">RIGHT(N2370,LEN(N2370)-SEARCH("/",N2370))</f>
        <v>web</v>
      </c>
      <c r="S2370" s="10">
        <f t="shared" ref="S2370:S2433" si="225">(((I2370/60)/60)/24)+DATE(1970,1,1)</f>
        <v>42108.680150462969</v>
      </c>
      <c r="T2370" s="10">
        <f t="shared" ref="T2370:T2433" si="226">(((J2370/60)/60)/24)+DATE(1970,1,1)</f>
        <v>42063.721817129626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>
        <f t="shared" ref="P2371:P2434" si="227">IFERROR(E2371/L2371,0)</f>
        <v>0</v>
      </c>
      <c r="Q2371" t="str">
        <f t="shared" si="223"/>
        <v>technology</v>
      </c>
      <c r="R2371" t="str">
        <f t="shared" si="224"/>
        <v>web</v>
      </c>
      <c r="S2371" s="10">
        <f t="shared" si="225"/>
        <v>42410.812627314815</v>
      </c>
      <c r="T2371" s="10">
        <f t="shared" si="226"/>
        <v>42380.812627314815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7"/>
        <v>20.5</v>
      </c>
      <c r="Q2372" t="str">
        <f t="shared" si="223"/>
        <v>technology</v>
      </c>
      <c r="R2372" t="str">
        <f t="shared" si="224"/>
        <v>web</v>
      </c>
      <c r="S2372" s="10">
        <f t="shared" si="225"/>
        <v>41991.18913194444</v>
      </c>
      <c r="T2372" s="10">
        <f t="shared" si="226"/>
        <v>41961.18913194444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7"/>
        <v>0</v>
      </c>
      <c r="Q2373" t="str">
        <f t="shared" si="223"/>
        <v>technology</v>
      </c>
      <c r="R2373" t="str">
        <f t="shared" si="224"/>
        <v>web</v>
      </c>
      <c r="S2373" s="10">
        <f t="shared" si="225"/>
        <v>42180.777731481481</v>
      </c>
      <c r="T2373" s="10">
        <f t="shared" si="226"/>
        <v>42150.777731481481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7"/>
        <v>30</v>
      </c>
      <c r="Q2374" t="str">
        <f t="shared" si="223"/>
        <v>technology</v>
      </c>
      <c r="R2374" t="str">
        <f t="shared" si="224"/>
        <v>web</v>
      </c>
      <c r="S2374" s="10">
        <f t="shared" si="225"/>
        <v>42118.069108796291</v>
      </c>
      <c r="T2374" s="10">
        <f t="shared" si="226"/>
        <v>42088.069108796291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7"/>
        <v>50</v>
      </c>
      <c r="Q2375" t="str">
        <f t="shared" si="223"/>
        <v>technology</v>
      </c>
      <c r="R2375" t="str">
        <f t="shared" si="224"/>
        <v>web</v>
      </c>
      <c r="S2375" s="10">
        <f t="shared" si="225"/>
        <v>42245.662314814821</v>
      </c>
      <c r="T2375" s="10">
        <f t="shared" si="226"/>
        <v>42215.662314814821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7"/>
        <v>10</v>
      </c>
      <c r="Q2376" t="str">
        <f t="shared" si="223"/>
        <v>technology</v>
      </c>
      <c r="R2376" t="str">
        <f t="shared" si="224"/>
        <v>web</v>
      </c>
      <c r="S2376" s="10">
        <f t="shared" si="225"/>
        <v>42047.843287037031</v>
      </c>
      <c r="T2376" s="10">
        <f t="shared" si="226"/>
        <v>42017.843287037031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7"/>
        <v>0</v>
      </c>
      <c r="Q2377" t="str">
        <f t="shared" si="223"/>
        <v>technology</v>
      </c>
      <c r="R2377" t="str">
        <f t="shared" si="224"/>
        <v>web</v>
      </c>
      <c r="S2377" s="10">
        <f t="shared" si="225"/>
        <v>42622.836076388892</v>
      </c>
      <c r="T2377" s="10">
        <f t="shared" si="226"/>
        <v>42592.836076388892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10">
        <f t="shared" si="225"/>
        <v>42348.925532407404</v>
      </c>
      <c r="T2378" s="10">
        <f t="shared" si="226"/>
        <v>42318.925532407404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7"/>
        <v>0</v>
      </c>
      <c r="Q2379" t="str">
        <f t="shared" si="223"/>
        <v>technology</v>
      </c>
      <c r="R2379" t="str">
        <f t="shared" si="224"/>
        <v>web</v>
      </c>
      <c r="S2379" s="10">
        <f t="shared" si="225"/>
        <v>42699.911840277782</v>
      </c>
      <c r="T2379" s="10">
        <f t="shared" si="226"/>
        <v>42669.870173611111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7"/>
        <v>0</v>
      </c>
      <c r="Q2380" t="str">
        <f t="shared" si="223"/>
        <v>technology</v>
      </c>
      <c r="R2380" t="str">
        <f t="shared" si="224"/>
        <v>web</v>
      </c>
      <c r="S2380" s="10">
        <f t="shared" si="225"/>
        <v>42242.013078703705</v>
      </c>
      <c r="T2380" s="10">
        <f t="shared" si="226"/>
        <v>42213.013078703705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7"/>
        <v>0</v>
      </c>
      <c r="Q2381" t="str">
        <f t="shared" si="223"/>
        <v>technology</v>
      </c>
      <c r="R2381" t="str">
        <f t="shared" si="224"/>
        <v>web</v>
      </c>
      <c r="S2381" s="10">
        <f t="shared" si="225"/>
        <v>42282.016388888893</v>
      </c>
      <c r="T2381" s="10">
        <f t="shared" si="226"/>
        <v>42237.016388888893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10">
        <f t="shared" si="225"/>
        <v>42278.793310185181</v>
      </c>
      <c r="T2382" s="10">
        <f t="shared" si="226"/>
        <v>42248.793310185181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10">
        <f t="shared" si="225"/>
        <v>42104.935740740737</v>
      </c>
      <c r="T2383" s="10">
        <f t="shared" si="226"/>
        <v>42074.935740740737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7"/>
        <v>37.5</v>
      </c>
      <c r="Q2384" t="str">
        <f t="shared" si="223"/>
        <v>technology</v>
      </c>
      <c r="R2384" t="str">
        <f t="shared" si="224"/>
        <v>web</v>
      </c>
      <c r="S2384" s="10">
        <f t="shared" si="225"/>
        <v>42220.187534722223</v>
      </c>
      <c r="T2384" s="10">
        <f t="shared" si="226"/>
        <v>42195.187534722223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7"/>
        <v>145</v>
      </c>
      <c r="Q2385" t="str">
        <f t="shared" si="223"/>
        <v>technology</v>
      </c>
      <c r="R2385" t="str">
        <f t="shared" si="224"/>
        <v>web</v>
      </c>
      <c r="S2385" s="10">
        <f t="shared" si="225"/>
        <v>42057.056793981479</v>
      </c>
      <c r="T2385" s="10">
        <f t="shared" si="226"/>
        <v>42027.056793981479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7"/>
        <v>1</v>
      </c>
      <c r="Q2386" t="str">
        <f t="shared" si="223"/>
        <v>technology</v>
      </c>
      <c r="R2386" t="str">
        <f t="shared" si="224"/>
        <v>web</v>
      </c>
      <c r="S2386" s="10">
        <f t="shared" si="225"/>
        <v>41957.109293981484</v>
      </c>
      <c r="T2386" s="10">
        <f t="shared" si="226"/>
        <v>41927.067627314813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10">
        <f t="shared" si="225"/>
        <v>42221.70175925926</v>
      </c>
      <c r="T2387" s="10">
        <f t="shared" si="226"/>
        <v>42191.70175925926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7"/>
        <v>0</v>
      </c>
      <c r="Q2388" t="str">
        <f t="shared" si="223"/>
        <v>technology</v>
      </c>
      <c r="R2388" t="str">
        <f t="shared" si="224"/>
        <v>web</v>
      </c>
      <c r="S2388" s="10">
        <f t="shared" si="225"/>
        <v>42014.838240740741</v>
      </c>
      <c r="T2388" s="10">
        <f t="shared" si="226"/>
        <v>41954.838240740741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7"/>
        <v>342</v>
      </c>
      <c r="Q2389" t="str">
        <f t="shared" si="223"/>
        <v>technology</v>
      </c>
      <c r="R2389" t="str">
        <f t="shared" si="224"/>
        <v>web</v>
      </c>
      <c r="S2389" s="10">
        <f t="shared" si="225"/>
        <v>42573.626620370371</v>
      </c>
      <c r="T2389" s="10">
        <f t="shared" si="226"/>
        <v>42528.626620370371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10">
        <f t="shared" si="225"/>
        <v>42019.811805555553</v>
      </c>
      <c r="T2390" s="10">
        <f t="shared" si="226"/>
        <v>41989.853692129633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7"/>
        <v>30</v>
      </c>
      <c r="Q2391" t="str">
        <f t="shared" si="223"/>
        <v>technology</v>
      </c>
      <c r="R2391" t="str">
        <f t="shared" si="224"/>
        <v>web</v>
      </c>
      <c r="S2391" s="10">
        <f t="shared" si="225"/>
        <v>42210.915972222225</v>
      </c>
      <c r="T2391" s="10">
        <f t="shared" si="226"/>
        <v>42179.653379629628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7"/>
        <v>0</v>
      </c>
      <c r="Q2392" t="str">
        <f t="shared" si="223"/>
        <v>technology</v>
      </c>
      <c r="R2392" t="str">
        <f t="shared" si="224"/>
        <v>web</v>
      </c>
      <c r="S2392" s="10">
        <f t="shared" si="225"/>
        <v>42008.262314814812</v>
      </c>
      <c r="T2392" s="10">
        <f t="shared" si="226"/>
        <v>41968.262314814812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7"/>
        <v>25</v>
      </c>
      <c r="Q2393" t="str">
        <f t="shared" si="223"/>
        <v>technology</v>
      </c>
      <c r="R2393" t="str">
        <f t="shared" si="224"/>
        <v>web</v>
      </c>
      <c r="S2393" s="10">
        <f t="shared" si="225"/>
        <v>42094.752824074079</v>
      </c>
      <c r="T2393" s="10">
        <f t="shared" si="226"/>
        <v>42064.794490740736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7"/>
        <v>0</v>
      </c>
      <c r="Q2394" t="str">
        <f t="shared" si="223"/>
        <v>technology</v>
      </c>
      <c r="R2394" t="str">
        <f t="shared" si="224"/>
        <v>web</v>
      </c>
      <c r="S2394" s="10">
        <f t="shared" si="225"/>
        <v>42306.120636574073</v>
      </c>
      <c r="T2394" s="10">
        <f t="shared" si="226"/>
        <v>42276.120636574073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7"/>
        <v>50</v>
      </c>
      <c r="Q2395" t="str">
        <f t="shared" si="223"/>
        <v>technology</v>
      </c>
      <c r="R2395" t="str">
        <f t="shared" si="224"/>
        <v>web</v>
      </c>
      <c r="S2395" s="10">
        <f t="shared" si="225"/>
        <v>42224.648344907408</v>
      </c>
      <c r="T2395" s="10">
        <f t="shared" si="226"/>
        <v>42194.648344907408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7"/>
        <v>1.5</v>
      </c>
      <c r="Q2396" t="str">
        <f t="shared" si="223"/>
        <v>technology</v>
      </c>
      <c r="R2396" t="str">
        <f t="shared" si="224"/>
        <v>web</v>
      </c>
      <c r="S2396" s="10">
        <f t="shared" si="225"/>
        <v>42061.362187499995</v>
      </c>
      <c r="T2396" s="10">
        <f t="shared" si="226"/>
        <v>42031.362187499995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7"/>
        <v>0</v>
      </c>
      <c r="Q2397" t="str">
        <f t="shared" si="223"/>
        <v>technology</v>
      </c>
      <c r="R2397" t="str">
        <f t="shared" si="224"/>
        <v>web</v>
      </c>
      <c r="S2397" s="10">
        <f t="shared" si="225"/>
        <v>42745.372916666667</v>
      </c>
      <c r="T2397" s="10">
        <f t="shared" si="226"/>
        <v>42717.121377314819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7"/>
        <v>10</v>
      </c>
      <c r="Q2398" t="str">
        <f t="shared" si="223"/>
        <v>technology</v>
      </c>
      <c r="R2398" t="str">
        <f t="shared" si="224"/>
        <v>web</v>
      </c>
      <c r="S2398" s="10">
        <f t="shared" si="225"/>
        <v>42292.849050925928</v>
      </c>
      <c r="T2398" s="10">
        <f t="shared" si="226"/>
        <v>42262.849050925928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7"/>
        <v>0</v>
      </c>
      <c r="Q2399" t="str">
        <f t="shared" si="223"/>
        <v>technology</v>
      </c>
      <c r="R2399" t="str">
        <f t="shared" si="224"/>
        <v>web</v>
      </c>
      <c r="S2399" s="10">
        <f t="shared" si="225"/>
        <v>42006.88490740741</v>
      </c>
      <c r="T2399" s="10">
        <f t="shared" si="226"/>
        <v>41976.88490740741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7"/>
        <v>0</v>
      </c>
      <c r="Q2400" t="str">
        <f t="shared" si="223"/>
        <v>technology</v>
      </c>
      <c r="R2400" t="str">
        <f t="shared" si="224"/>
        <v>web</v>
      </c>
      <c r="S2400" s="10">
        <f t="shared" si="225"/>
        <v>42187.916481481487</v>
      </c>
      <c r="T2400" s="10">
        <f t="shared" si="226"/>
        <v>42157.916481481487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7"/>
        <v>0</v>
      </c>
      <c r="Q2401" t="str">
        <f t="shared" si="223"/>
        <v>technology</v>
      </c>
      <c r="R2401" t="str">
        <f t="shared" si="224"/>
        <v>web</v>
      </c>
      <c r="S2401" s="10">
        <f t="shared" si="225"/>
        <v>41991.853078703702</v>
      </c>
      <c r="T2401" s="10">
        <f t="shared" si="226"/>
        <v>41956.853078703702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7"/>
        <v>0</v>
      </c>
      <c r="Q2402" t="str">
        <f t="shared" si="223"/>
        <v>technology</v>
      </c>
      <c r="R2402" t="str">
        <f t="shared" si="224"/>
        <v>web</v>
      </c>
      <c r="S2402" s="10">
        <f t="shared" si="225"/>
        <v>42474.268101851849</v>
      </c>
      <c r="T2402" s="10">
        <f t="shared" si="226"/>
        <v>42444.268101851849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10">
        <f t="shared" si="225"/>
        <v>42434.822870370372</v>
      </c>
      <c r="T2403" s="10">
        <f t="shared" si="226"/>
        <v>42374.822870370372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7"/>
        <v>52</v>
      </c>
      <c r="Q2404" t="str">
        <f t="shared" si="223"/>
        <v>food</v>
      </c>
      <c r="R2404" t="str">
        <f t="shared" si="224"/>
        <v>food trucks</v>
      </c>
      <c r="S2404" s="10">
        <f t="shared" si="225"/>
        <v>42137.679756944446</v>
      </c>
      <c r="T2404" s="10">
        <f t="shared" si="226"/>
        <v>42107.679756944446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10">
        <f t="shared" si="225"/>
        <v>42459.840949074074</v>
      </c>
      <c r="T2405" s="10">
        <f t="shared" si="226"/>
        <v>42399.882615740738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7"/>
        <v>0</v>
      </c>
      <c r="Q2406" t="str">
        <f t="shared" si="223"/>
        <v>food</v>
      </c>
      <c r="R2406" t="str">
        <f t="shared" si="224"/>
        <v>food trucks</v>
      </c>
      <c r="S2406" s="10">
        <f t="shared" si="225"/>
        <v>42372.03943287037</v>
      </c>
      <c r="T2406" s="10">
        <f t="shared" si="226"/>
        <v>42342.03943287037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10">
        <f t="shared" si="225"/>
        <v>42616.585358796292</v>
      </c>
      <c r="T2407" s="10">
        <f t="shared" si="226"/>
        <v>42595.585358796292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10">
        <f t="shared" si="225"/>
        <v>42023.110995370371</v>
      </c>
      <c r="T2408" s="10">
        <f t="shared" si="226"/>
        <v>41983.110995370371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10">
        <f t="shared" si="225"/>
        <v>42105.25</v>
      </c>
      <c r="T2409" s="10">
        <f t="shared" si="226"/>
        <v>42082.575555555552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7"/>
        <v>15</v>
      </c>
      <c r="Q2410" t="str">
        <f t="shared" si="223"/>
        <v>food</v>
      </c>
      <c r="R2410" t="str">
        <f t="shared" si="224"/>
        <v>food trucks</v>
      </c>
      <c r="S2410" s="10">
        <f t="shared" si="225"/>
        <v>41949.182372685187</v>
      </c>
      <c r="T2410" s="10">
        <f t="shared" si="226"/>
        <v>41919.140706018516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10">
        <f t="shared" si="225"/>
        <v>42234.875868055555</v>
      </c>
      <c r="T2411" s="10">
        <f t="shared" si="226"/>
        <v>42204.875868055555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7"/>
        <v>0</v>
      </c>
      <c r="Q2412" t="str">
        <f t="shared" si="223"/>
        <v>food</v>
      </c>
      <c r="R2412" t="str">
        <f t="shared" si="224"/>
        <v>food trucks</v>
      </c>
      <c r="S2412" s="10">
        <f t="shared" si="225"/>
        <v>42254.408275462964</v>
      </c>
      <c r="T2412" s="10">
        <f t="shared" si="226"/>
        <v>42224.408275462964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10">
        <f t="shared" si="225"/>
        <v>42241.732430555552</v>
      </c>
      <c r="T2413" s="10">
        <f t="shared" si="226"/>
        <v>42211.732430555552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7"/>
        <v>0</v>
      </c>
      <c r="Q2414" t="str">
        <f t="shared" si="223"/>
        <v>food</v>
      </c>
      <c r="R2414" t="str">
        <f t="shared" si="224"/>
        <v>food trucks</v>
      </c>
      <c r="S2414" s="10">
        <f t="shared" si="225"/>
        <v>42700.778622685189</v>
      </c>
      <c r="T2414" s="10">
        <f t="shared" si="226"/>
        <v>42655.736956018518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10">
        <f t="shared" si="225"/>
        <v>41790.979166666664</v>
      </c>
      <c r="T2415" s="10">
        <f t="shared" si="226"/>
        <v>41760.10974537037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10">
        <f t="shared" si="225"/>
        <v>42238.165972222225</v>
      </c>
      <c r="T2416" s="10">
        <f t="shared" si="226"/>
        <v>42198.695138888885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10">
        <f t="shared" si="225"/>
        <v>42566.862800925926</v>
      </c>
      <c r="T2417" s="10">
        <f t="shared" si="226"/>
        <v>42536.862800925926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7"/>
        <v>5</v>
      </c>
      <c r="Q2418" t="str">
        <f t="shared" si="223"/>
        <v>food</v>
      </c>
      <c r="R2418" t="str">
        <f t="shared" si="224"/>
        <v>food trucks</v>
      </c>
      <c r="S2418" s="10">
        <f t="shared" si="225"/>
        <v>42077.625</v>
      </c>
      <c r="T2418" s="10">
        <f t="shared" si="226"/>
        <v>42019.737766203703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7"/>
        <v>0</v>
      </c>
      <c r="Q2419" t="str">
        <f t="shared" si="223"/>
        <v>food</v>
      </c>
      <c r="R2419" t="str">
        <f t="shared" si="224"/>
        <v>food trucks</v>
      </c>
      <c r="S2419" s="10">
        <f t="shared" si="225"/>
        <v>41861.884108796294</v>
      </c>
      <c r="T2419" s="10">
        <f t="shared" si="226"/>
        <v>41831.884108796294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7"/>
        <v>1</v>
      </c>
      <c r="Q2420" t="str">
        <f t="shared" si="223"/>
        <v>food</v>
      </c>
      <c r="R2420" t="str">
        <f t="shared" si="224"/>
        <v>food trucks</v>
      </c>
      <c r="S2420" s="10">
        <f t="shared" si="225"/>
        <v>42087.815324074079</v>
      </c>
      <c r="T2420" s="10">
        <f t="shared" si="226"/>
        <v>42027.856990740736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7"/>
        <v>0</v>
      </c>
      <c r="Q2421" t="str">
        <f t="shared" si="223"/>
        <v>food</v>
      </c>
      <c r="R2421" t="str">
        <f t="shared" si="224"/>
        <v>food trucks</v>
      </c>
      <c r="S2421" s="10">
        <f t="shared" si="225"/>
        <v>42053.738298611104</v>
      </c>
      <c r="T2421" s="10">
        <f t="shared" si="226"/>
        <v>41993.738298611104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10">
        <f t="shared" si="225"/>
        <v>41953.070543981477</v>
      </c>
      <c r="T2422" s="10">
        <f t="shared" si="226"/>
        <v>41893.028877314813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7"/>
        <v>1</v>
      </c>
      <c r="Q2423" t="str">
        <f t="shared" si="223"/>
        <v>food</v>
      </c>
      <c r="R2423" t="str">
        <f t="shared" si="224"/>
        <v>food trucks</v>
      </c>
      <c r="S2423" s="10">
        <f t="shared" si="225"/>
        <v>42056.687453703707</v>
      </c>
      <c r="T2423" s="10">
        <f t="shared" si="226"/>
        <v>42026.687453703707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7"/>
        <v>1</v>
      </c>
      <c r="Q2424" t="str">
        <f t="shared" si="223"/>
        <v>food</v>
      </c>
      <c r="R2424" t="str">
        <f t="shared" si="224"/>
        <v>food trucks</v>
      </c>
      <c r="S2424" s="10">
        <f t="shared" si="225"/>
        <v>42074.683287037042</v>
      </c>
      <c r="T2424" s="10">
        <f t="shared" si="226"/>
        <v>42044.724953703699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7"/>
        <v>8</v>
      </c>
      <c r="Q2425" t="str">
        <f t="shared" si="223"/>
        <v>food</v>
      </c>
      <c r="R2425" t="str">
        <f t="shared" si="224"/>
        <v>food trucks</v>
      </c>
      <c r="S2425" s="10">
        <f t="shared" si="225"/>
        <v>42004.704745370371</v>
      </c>
      <c r="T2425" s="10">
        <f t="shared" si="226"/>
        <v>41974.704745370371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10">
        <f t="shared" si="225"/>
        <v>41939.892453703702</v>
      </c>
      <c r="T2426" s="10">
        <f t="shared" si="226"/>
        <v>41909.892453703702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7"/>
        <v>1</v>
      </c>
      <c r="Q2427" t="str">
        <f t="shared" si="223"/>
        <v>food</v>
      </c>
      <c r="R2427" t="str">
        <f t="shared" si="224"/>
        <v>food trucks</v>
      </c>
      <c r="S2427" s="10">
        <f t="shared" si="225"/>
        <v>42517.919444444444</v>
      </c>
      <c r="T2427" s="10">
        <f t="shared" si="226"/>
        <v>42502.913761574076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7"/>
        <v>0</v>
      </c>
      <c r="Q2428" t="str">
        <f t="shared" si="223"/>
        <v>food</v>
      </c>
      <c r="R2428" t="str">
        <f t="shared" si="224"/>
        <v>food trucks</v>
      </c>
      <c r="S2428" s="10">
        <f t="shared" si="225"/>
        <v>42224.170046296291</v>
      </c>
      <c r="T2428" s="10">
        <f t="shared" si="226"/>
        <v>42164.170046296291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7"/>
        <v>1</v>
      </c>
      <c r="Q2429" t="str">
        <f t="shared" si="223"/>
        <v>food</v>
      </c>
      <c r="R2429" t="str">
        <f t="shared" si="224"/>
        <v>food trucks</v>
      </c>
      <c r="S2429" s="10">
        <f t="shared" si="225"/>
        <v>42452.277002314819</v>
      </c>
      <c r="T2429" s="10">
        <f t="shared" si="226"/>
        <v>42412.318668981476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7"/>
        <v>1</v>
      </c>
      <c r="Q2430" t="str">
        <f t="shared" si="223"/>
        <v>food</v>
      </c>
      <c r="R2430" t="str">
        <f t="shared" si="224"/>
        <v>food trucks</v>
      </c>
      <c r="S2430" s="10">
        <f t="shared" si="225"/>
        <v>42075.742488425924</v>
      </c>
      <c r="T2430" s="10">
        <f t="shared" si="226"/>
        <v>42045.784155092595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10">
        <f t="shared" si="225"/>
        <v>42771.697222222225</v>
      </c>
      <c r="T2431" s="10">
        <f t="shared" si="226"/>
        <v>42734.879236111112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10">
        <f t="shared" si="225"/>
        <v>42412.130833333329</v>
      </c>
      <c r="T2432" s="10">
        <f t="shared" si="226"/>
        <v>42382.130833333329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7"/>
        <v>1</v>
      </c>
      <c r="Q2433" t="str">
        <f t="shared" si="223"/>
        <v>food</v>
      </c>
      <c r="R2433" t="str">
        <f t="shared" si="224"/>
        <v>food trucks</v>
      </c>
      <c r="S2433" s="10">
        <f t="shared" si="225"/>
        <v>42549.099687499998</v>
      </c>
      <c r="T2433" s="10">
        <f t="shared" si="226"/>
        <v>42489.099687499998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si="227"/>
        <v>1</v>
      </c>
      <c r="Q2434" t="str">
        <f t="shared" ref="Q2434:Q2497" si="229">LEFT(N2434,SEARCH("/",N2434)-1)</f>
        <v>food</v>
      </c>
      <c r="R2434" t="str">
        <f t="shared" ref="R2434:R2497" si="230">RIGHT(N2434,LEN(N2434)-SEARCH("/",N2434))</f>
        <v>food trucks</v>
      </c>
      <c r="S2434" s="10">
        <f t="shared" ref="S2434:S2497" si="231">(((I2434/60)/60)/24)+DATE(1970,1,1)</f>
        <v>42071.218715277777</v>
      </c>
      <c r="T2434" s="10">
        <f t="shared" ref="T2434:T2497" si="232">(((J2434/60)/60)/24)+DATE(1970,1,1)</f>
        <v>42041.218715277777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>
        <f t="shared" ref="P2435:P2498" si="233">IFERROR(E2435/L2435,0)</f>
        <v>0</v>
      </c>
      <c r="Q2435" t="str">
        <f t="shared" si="229"/>
        <v>food</v>
      </c>
      <c r="R2435" t="str">
        <f t="shared" si="230"/>
        <v>food trucks</v>
      </c>
      <c r="S2435" s="10">
        <f t="shared" si="231"/>
        <v>42427.89980324074</v>
      </c>
      <c r="T2435" s="10">
        <f t="shared" si="232"/>
        <v>42397.89980324074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33"/>
        <v>13</v>
      </c>
      <c r="Q2436" t="str">
        <f t="shared" si="229"/>
        <v>food</v>
      </c>
      <c r="R2436" t="str">
        <f t="shared" si="230"/>
        <v>food trucks</v>
      </c>
      <c r="S2436" s="10">
        <f t="shared" si="231"/>
        <v>42220.18604166666</v>
      </c>
      <c r="T2436" s="10">
        <f t="shared" si="232"/>
        <v>42180.18604166666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33"/>
        <v>306</v>
      </c>
      <c r="Q2437" t="str">
        <f t="shared" si="229"/>
        <v>food</v>
      </c>
      <c r="R2437" t="str">
        <f t="shared" si="230"/>
        <v>food trucks</v>
      </c>
      <c r="S2437" s="10">
        <f t="shared" si="231"/>
        <v>42282.277615740735</v>
      </c>
      <c r="T2437" s="10">
        <f t="shared" si="232"/>
        <v>42252.277615740735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10">
        <f t="shared" si="231"/>
        <v>42398.615393518514</v>
      </c>
      <c r="T2438" s="10">
        <f t="shared" si="232"/>
        <v>42338.615393518514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33"/>
        <v>0</v>
      </c>
      <c r="Q2439" t="str">
        <f t="shared" si="229"/>
        <v>food</v>
      </c>
      <c r="R2439" t="str">
        <f t="shared" si="230"/>
        <v>food trucks</v>
      </c>
      <c r="S2439" s="10">
        <f t="shared" si="231"/>
        <v>42080.75</v>
      </c>
      <c r="T2439" s="10">
        <f t="shared" si="232"/>
        <v>42031.965138888889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33"/>
        <v>50</v>
      </c>
      <c r="Q2440" t="str">
        <f t="shared" si="229"/>
        <v>food</v>
      </c>
      <c r="R2440" t="str">
        <f t="shared" si="230"/>
        <v>food trucks</v>
      </c>
      <c r="S2440" s="10">
        <f t="shared" si="231"/>
        <v>42345.956736111111</v>
      </c>
      <c r="T2440" s="10">
        <f t="shared" si="232"/>
        <v>42285.91506944444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33"/>
        <v>0</v>
      </c>
      <c r="Q2441" t="str">
        <f t="shared" si="229"/>
        <v>food</v>
      </c>
      <c r="R2441" t="str">
        <f t="shared" si="230"/>
        <v>food trucks</v>
      </c>
      <c r="S2441" s="10">
        <f t="shared" si="231"/>
        <v>42295.818622685183</v>
      </c>
      <c r="T2441" s="10">
        <f t="shared" si="232"/>
        <v>42265.818622685183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33"/>
        <v>5</v>
      </c>
      <c r="Q2442" t="str">
        <f t="shared" si="229"/>
        <v>food</v>
      </c>
      <c r="R2442" t="str">
        <f t="shared" si="230"/>
        <v>food trucks</v>
      </c>
      <c r="S2442" s="10">
        <f t="shared" si="231"/>
        <v>42413.899456018517</v>
      </c>
      <c r="T2442" s="10">
        <f t="shared" si="232"/>
        <v>42383.899456018517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10">
        <f t="shared" si="231"/>
        <v>42208.207638888889</v>
      </c>
      <c r="T2443" s="10">
        <f t="shared" si="232"/>
        <v>42187.125625000001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10">
        <f t="shared" si="231"/>
        <v>42082.625324074077</v>
      </c>
      <c r="T2444" s="10">
        <f t="shared" si="232"/>
        <v>42052.666990740734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10">
        <f t="shared" si="231"/>
        <v>41866.625254629631</v>
      </c>
      <c r="T2445" s="10">
        <f t="shared" si="232"/>
        <v>41836.625254629631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10">
        <f t="shared" si="231"/>
        <v>42515.754525462966</v>
      </c>
      <c r="T2446" s="10">
        <f t="shared" si="232"/>
        <v>42485.754525462966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10">
        <f t="shared" si="231"/>
        <v>42273.190057870372</v>
      </c>
      <c r="T2447" s="10">
        <f t="shared" si="232"/>
        <v>42243.190057870372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10">
        <f t="shared" si="231"/>
        <v>42700.64434027778</v>
      </c>
      <c r="T2448" s="10">
        <f t="shared" si="232"/>
        <v>42670.602673611109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10">
        <f t="shared" si="231"/>
        <v>42686.166666666672</v>
      </c>
      <c r="T2449" s="10">
        <f t="shared" si="232"/>
        <v>42654.469826388886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10">
        <f t="shared" si="231"/>
        <v>42613.233333333337</v>
      </c>
      <c r="T2450" s="10">
        <f t="shared" si="232"/>
        <v>42607.316122685181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33"/>
        <v>90</v>
      </c>
      <c r="Q2451" t="str">
        <f t="shared" si="229"/>
        <v>food</v>
      </c>
      <c r="R2451" t="str">
        <f t="shared" si="230"/>
        <v>small batch</v>
      </c>
      <c r="S2451" s="10">
        <f t="shared" si="231"/>
        <v>41973.184201388889</v>
      </c>
      <c r="T2451" s="10">
        <f t="shared" si="232"/>
        <v>41943.142534722225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10">
        <f t="shared" si="231"/>
        <v>41940.132638888892</v>
      </c>
      <c r="T2452" s="10">
        <f t="shared" si="232"/>
        <v>41902.07240740741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10">
        <f t="shared" si="231"/>
        <v>42799.908449074079</v>
      </c>
      <c r="T2453" s="10">
        <f t="shared" si="232"/>
        <v>42779.908449074079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10">
        <f t="shared" si="231"/>
        <v>42367.958333333328</v>
      </c>
      <c r="T2454" s="10">
        <f t="shared" si="232"/>
        <v>42338.84375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10">
        <f t="shared" si="231"/>
        <v>42768.692233796297</v>
      </c>
      <c r="T2455" s="10">
        <f t="shared" si="232"/>
        <v>42738.692233796297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10">
        <f t="shared" si="231"/>
        <v>42805.201481481476</v>
      </c>
      <c r="T2456" s="10">
        <f t="shared" si="232"/>
        <v>42770.201481481476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10">
        <f t="shared" si="231"/>
        <v>42480.781828703708</v>
      </c>
      <c r="T2457" s="10">
        <f t="shared" si="232"/>
        <v>42452.781828703708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10">
        <f t="shared" si="231"/>
        <v>42791.961099537039</v>
      </c>
      <c r="T2458" s="10">
        <f t="shared" si="232"/>
        <v>42761.961099537039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10">
        <f t="shared" si="231"/>
        <v>42453.560833333337</v>
      </c>
      <c r="T2459" s="10">
        <f t="shared" si="232"/>
        <v>42423.602500000001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10">
        <f t="shared" si="231"/>
        <v>42530.791666666672</v>
      </c>
      <c r="T2460" s="10">
        <f t="shared" si="232"/>
        <v>42495.871736111112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10">
        <f t="shared" si="231"/>
        <v>42452.595891203702</v>
      </c>
      <c r="T2461" s="10">
        <f t="shared" si="232"/>
        <v>42407.637557870374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10">
        <f t="shared" si="231"/>
        <v>42738.178472222222</v>
      </c>
      <c r="T2462" s="10">
        <f t="shared" si="232"/>
        <v>42704.187118055561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10">
        <f t="shared" si="231"/>
        <v>40817.125</v>
      </c>
      <c r="T2463" s="10">
        <f t="shared" si="232"/>
        <v>40784.012696759259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10">
        <f t="shared" si="231"/>
        <v>41109.186296296299</v>
      </c>
      <c r="T2464" s="10">
        <f t="shared" si="232"/>
        <v>41089.186296296299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33"/>
        <v>31</v>
      </c>
      <c r="Q2465" t="str">
        <f t="shared" si="229"/>
        <v>music</v>
      </c>
      <c r="R2465" t="str">
        <f t="shared" si="230"/>
        <v>indie rock</v>
      </c>
      <c r="S2465" s="10">
        <f t="shared" si="231"/>
        <v>41380.791666666664</v>
      </c>
      <c r="T2465" s="10">
        <f t="shared" si="232"/>
        <v>41341.111400462964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10">
        <f t="shared" si="231"/>
        <v>42277.811805555553</v>
      </c>
      <c r="T2466" s="10">
        <f t="shared" si="232"/>
        <v>42248.90042824074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10">
        <f t="shared" si="231"/>
        <v>41175.719305555554</v>
      </c>
      <c r="T2467" s="10">
        <f t="shared" si="232"/>
        <v>41145.719305555554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10">
        <f t="shared" si="231"/>
        <v>41403.102465277778</v>
      </c>
      <c r="T2468" s="10">
        <f t="shared" si="232"/>
        <v>41373.102465277778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10">
        <f t="shared" si="231"/>
        <v>41039.708333333336</v>
      </c>
      <c r="T2469" s="10">
        <f t="shared" si="232"/>
        <v>41025.874201388891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10">
        <f t="shared" si="231"/>
        <v>41210.208333333336</v>
      </c>
      <c r="T2470" s="10">
        <f t="shared" si="232"/>
        <v>41174.154178240737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10">
        <f t="shared" si="231"/>
        <v>40582.429733796293</v>
      </c>
      <c r="T2471" s="10">
        <f t="shared" si="232"/>
        <v>40557.429733796293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10">
        <f t="shared" si="231"/>
        <v>41053.07471064815</v>
      </c>
      <c r="T2472" s="10">
        <f t="shared" si="232"/>
        <v>41023.07471064815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10">
        <f t="shared" si="231"/>
        <v>40933.992962962962</v>
      </c>
      <c r="T2473" s="10">
        <f t="shared" si="232"/>
        <v>40893.992962962962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10">
        <f t="shared" si="231"/>
        <v>40425.043749999997</v>
      </c>
      <c r="T2474" s="10">
        <f t="shared" si="232"/>
        <v>40354.11550925926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10">
        <f t="shared" si="231"/>
        <v>41223.790150462963</v>
      </c>
      <c r="T2475" s="10">
        <f t="shared" si="232"/>
        <v>41193.748483796298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10">
        <f t="shared" si="231"/>
        <v>40462.011296296296</v>
      </c>
      <c r="T2476" s="10">
        <f t="shared" si="232"/>
        <v>40417.011296296296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10">
        <f t="shared" si="231"/>
        <v>40369.916666666664</v>
      </c>
      <c r="T2477" s="10">
        <f t="shared" si="232"/>
        <v>40310.287673611114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10">
        <f t="shared" si="231"/>
        <v>41946.370023148149</v>
      </c>
      <c r="T2478" s="10">
        <f t="shared" si="232"/>
        <v>41913.328356481477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10">
        <f t="shared" si="231"/>
        <v>41133.691493055558</v>
      </c>
      <c r="T2479" s="10">
        <f t="shared" si="232"/>
        <v>41088.691493055558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10">
        <f t="shared" si="231"/>
        <v>41287.950381944444</v>
      </c>
      <c r="T2480" s="10">
        <f t="shared" si="232"/>
        <v>41257.950381944444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10">
        <f t="shared" si="231"/>
        <v>41118.083333333336</v>
      </c>
      <c r="T2481" s="10">
        <f t="shared" si="232"/>
        <v>41107.726782407408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33"/>
        <v>250</v>
      </c>
      <c r="Q2482" t="str">
        <f t="shared" si="229"/>
        <v>music</v>
      </c>
      <c r="R2482" t="str">
        <f t="shared" si="230"/>
        <v>indie rock</v>
      </c>
      <c r="S2482" s="10">
        <f t="shared" si="231"/>
        <v>42287.936157407406</v>
      </c>
      <c r="T2482" s="10">
        <f t="shared" si="232"/>
        <v>42227.936157407406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10">
        <f t="shared" si="231"/>
        <v>41029.645925925928</v>
      </c>
      <c r="T2483" s="10">
        <f t="shared" si="232"/>
        <v>40999.645925925928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10">
        <f t="shared" si="231"/>
        <v>40756.782210648147</v>
      </c>
      <c r="T2484" s="10">
        <f t="shared" si="232"/>
        <v>40711.782210648147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10">
        <f t="shared" si="231"/>
        <v>41030.708368055559</v>
      </c>
      <c r="T2485" s="10">
        <f t="shared" si="232"/>
        <v>40970.750034722223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10">
        <f t="shared" si="231"/>
        <v>40801.916701388887</v>
      </c>
      <c r="T2486" s="10">
        <f t="shared" si="232"/>
        <v>40771.916701388887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10">
        <f t="shared" si="231"/>
        <v>40828.998599537037</v>
      </c>
      <c r="T2487" s="10">
        <f t="shared" si="232"/>
        <v>40793.998599537037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10">
        <f t="shared" si="231"/>
        <v>41021.708055555559</v>
      </c>
      <c r="T2488" s="10">
        <f t="shared" si="232"/>
        <v>40991.708055555559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10">
        <f t="shared" si="231"/>
        <v>41056.083298611113</v>
      </c>
      <c r="T2489" s="10">
        <f t="shared" si="232"/>
        <v>41026.083298611113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10">
        <f t="shared" si="231"/>
        <v>40863.674861111111</v>
      </c>
      <c r="T2490" s="10">
        <f t="shared" si="232"/>
        <v>40833.633194444446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10">
        <f t="shared" si="231"/>
        <v>41403.690266203703</v>
      </c>
      <c r="T2491" s="10">
        <f t="shared" si="232"/>
        <v>41373.690266203703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10">
        <f t="shared" si="231"/>
        <v>41083.227731481478</v>
      </c>
      <c r="T2492" s="10">
        <f t="shared" si="232"/>
        <v>41023.227731481478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10">
        <f t="shared" si="231"/>
        <v>40559.07708333333</v>
      </c>
      <c r="T2493" s="10">
        <f t="shared" si="232"/>
        <v>40542.839282407411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10">
        <f t="shared" si="231"/>
        <v>41076.415972222225</v>
      </c>
      <c r="T2494" s="10">
        <f t="shared" si="232"/>
        <v>41024.985972222225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10">
        <f t="shared" si="231"/>
        <v>41393.168287037035</v>
      </c>
      <c r="T2495" s="10">
        <f t="shared" si="232"/>
        <v>41348.168287037035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10">
        <f t="shared" si="231"/>
        <v>41052.645185185182</v>
      </c>
      <c r="T2496" s="10">
        <f t="shared" si="232"/>
        <v>41022.645185185182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10">
        <f t="shared" si="231"/>
        <v>41066.946469907409</v>
      </c>
      <c r="T2497" s="10">
        <f t="shared" si="232"/>
        <v>41036.946469907409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si="233"/>
        <v>600</v>
      </c>
      <c r="Q2498" t="str">
        <f t="shared" ref="Q2498:Q2561" si="235">LEFT(N2498,SEARCH("/",N2498)-1)</f>
        <v>music</v>
      </c>
      <c r="R2498" t="str">
        <f t="shared" ref="R2498:R2561" si="236">RIGHT(N2498,LEN(N2498)-SEARCH("/",N2498))</f>
        <v>indie rock</v>
      </c>
      <c r="S2498" s="10">
        <f t="shared" ref="S2498:S2561" si="237">(((I2498/60)/60)/24)+DATE(1970,1,1)</f>
        <v>41362.954768518517</v>
      </c>
      <c r="T2498" s="10">
        <f t="shared" ref="T2498:T2561" si="238">(((J2498/60)/60)/24)+DATE(1970,1,1)</f>
        <v>41327.996435185189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9">IFERROR(E2499/L2499,0)</f>
        <v>80.551071428571419</v>
      </c>
      <c r="Q2499" t="str">
        <f t="shared" si="235"/>
        <v>music</v>
      </c>
      <c r="R2499" t="str">
        <f t="shared" si="236"/>
        <v>indie rock</v>
      </c>
      <c r="S2499" s="10">
        <f t="shared" si="237"/>
        <v>40760.878912037035</v>
      </c>
      <c r="T2499" s="10">
        <f t="shared" si="238"/>
        <v>40730.878912037035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9"/>
        <v>52.8</v>
      </c>
      <c r="Q2500" t="str">
        <f t="shared" si="235"/>
        <v>music</v>
      </c>
      <c r="R2500" t="str">
        <f t="shared" si="236"/>
        <v>indie rock</v>
      </c>
      <c r="S2500" s="10">
        <f t="shared" si="237"/>
        <v>42031.967442129629</v>
      </c>
      <c r="T2500" s="10">
        <f t="shared" si="238"/>
        <v>42017.967442129629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9"/>
        <v>47.676470588235297</v>
      </c>
      <c r="Q2501" t="str">
        <f t="shared" si="235"/>
        <v>music</v>
      </c>
      <c r="R2501" t="str">
        <f t="shared" si="236"/>
        <v>indie rock</v>
      </c>
      <c r="S2501" s="10">
        <f t="shared" si="237"/>
        <v>41274.75</v>
      </c>
      <c r="T2501" s="10">
        <f t="shared" si="238"/>
        <v>41226.648576388885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9"/>
        <v>23.448275862068964</v>
      </c>
      <c r="Q2502" t="str">
        <f t="shared" si="235"/>
        <v>music</v>
      </c>
      <c r="R2502" t="str">
        <f t="shared" si="236"/>
        <v>indie rock</v>
      </c>
      <c r="S2502" s="10">
        <f t="shared" si="237"/>
        <v>41083.772858796299</v>
      </c>
      <c r="T2502" s="10">
        <f t="shared" si="238"/>
        <v>41053.772858796299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10">
        <f t="shared" si="237"/>
        <v>42274.776666666665</v>
      </c>
      <c r="T2503" s="10">
        <f t="shared" si="238"/>
        <v>42244.776666666665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10">
        <f t="shared" si="237"/>
        <v>41903.825439814813</v>
      </c>
      <c r="T2504" s="10">
        <f t="shared" si="238"/>
        <v>41858.825439814813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9"/>
        <v>0</v>
      </c>
      <c r="Q2505" t="str">
        <f t="shared" si="235"/>
        <v>food</v>
      </c>
      <c r="R2505" t="str">
        <f t="shared" si="236"/>
        <v>restaurants</v>
      </c>
      <c r="S2505" s="10">
        <f t="shared" si="237"/>
        <v>42528.879166666666</v>
      </c>
      <c r="T2505" s="10">
        <f t="shared" si="238"/>
        <v>42498.899398148147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9"/>
        <v>0</v>
      </c>
      <c r="Q2506" t="str">
        <f t="shared" si="235"/>
        <v>food</v>
      </c>
      <c r="R2506" t="str">
        <f t="shared" si="236"/>
        <v>restaurants</v>
      </c>
      <c r="S2506" s="10">
        <f t="shared" si="237"/>
        <v>41958.057106481487</v>
      </c>
      <c r="T2506" s="10">
        <f t="shared" si="238"/>
        <v>41928.015439814815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9"/>
        <v>0</v>
      </c>
      <c r="Q2507" t="str">
        <f t="shared" si="235"/>
        <v>food</v>
      </c>
      <c r="R2507" t="str">
        <f t="shared" si="236"/>
        <v>restaurants</v>
      </c>
      <c r="S2507" s="10">
        <f t="shared" si="237"/>
        <v>42077.014074074075</v>
      </c>
      <c r="T2507" s="10">
        <f t="shared" si="238"/>
        <v>42047.05574074074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9"/>
        <v>15</v>
      </c>
      <c r="Q2508" t="str">
        <f t="shared" si="235"/>
        <v>food</v>
      </c>
      <c r="R2508" t="str">
        <f t="shared" si="236"/>
        <v>restaurants</v>
      </c>
      <c r="S2508" s="10">
        <f t="shared" si="237"/>
        <v>42280.875</v>
      </c>
      <c r="T2508" s="10">
        <f t="shared" si="238"/>
        <v>42258.297094907408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9"/>
        <v>0</v>
      </c>
      <c r="Q2509" t="str">
        <f t="shared" si="235"/>
        <v>food</v>
      </c>
      <c r="R2509" t="str">
        <f t="shared" si="236"/>
        <v>restaurants</v>
      </c>
      <c r="S2509" s="10">
        <f t="shared" si="237"/>
        <v>42135.072962962964</v>
      </c>
      <c r="T2509" s="10">
        <f t="shared" si="238"/>
        <v>42105.072962962964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9"/>
        <v>0</v>
      </c>
      <c r="Q2510" t="str">
        <f t="shared" si="235"/>
        <v>food</v>
      </c>
      <c r="R2510" t="str">
        <f t="shared" si="236"/>
        <v>restaurants</v>
      </c>
      <c r="S2510" s="10">
        <f t="shared" si="237"/>
        <v>41865.951782407406</v>
      </c>
      <c r="T2510" s="10">
        <f t="shared" si="238"/>
        <v>41835.951782407406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10">
        <f t="shared" si="237"/>
        <v>42114.767928240741</v>
      </c>
      <c r="T2511" s="10">
        <f t="shared" si="238"/>
        <v>42058.809594907405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10">
        <f t="shared" si="237"/>
        <v>42138.997361111105</v>
      </c>
      <c r="T2512" s="10">
        <f t="shared" si="238"/>
        <v>42078.997361111105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9"/>
        <v>0</v>
      </c>
      <c r="Q2513" t="str">
        <f t="shared" si="235"/>
        <v>food</v>
      </c>
      <c r="R2513" t="str">
        <f t="shared" si="236"/>
        <v>restaurants</v>
      </c>
      <c r="S2513" s="10">
        <f t="shared" si="237"/>
        <v>42401.446909722217</v>
      </c>
      <c r="T2513" s="10">
        <f t="shared" si="238"/>
        <v>42371.446909722217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9"/>
        <v>0</v>
      </c>
      <c r="Q2514" t="str">
        <f t="shared" si="235"/>
        <v>food</v>
      </c>
      <c r="R2514" t="str">
        <f t="shared" si="236"/>
        <v>restaurants</v>
      </c>
      <c r="S2514" s="10">
        <f t="shared" si="237"/>
        <v>41986.876863425925</v>
      </c>
      <c r="T2514" s="10">
        <f t="shared" si="238"/>
        <v>41971.876863425925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9"/>
        <v>0</v>
      </c>
      <c r="Q2515" t="str">
        <f t="shared" si="235"/>
        <v>food</v>
      </c>
      <c r="R2515" t="str">
        <f t="shared" si="236"/>
        <v>restaurants</v>
      </c>
      <c r="S2515" s="10">
        <f t="shared" si="237"/>
        <v>42792.00681712963</v>
      </c>
      <c r="T2515" s="10">
        <f t="shared" si="238"/>
        <v>42732.00681712963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10">
        <f t="shared" si="237"/>
        <v>41871.389780092592</v>
      </c>
      <c r="T2516" s="10">
        <f t="shared" si="238"/>
        <v>41854.389780092592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10">
        <f t="shared" si="237"/>
        <v>42057.839733796296</v>
      </c>
      <c r="T2517" s="10">
        <f t="shared" si="238"/>
        <v>42027.839733796296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9"/>
        <v>0</v>
      </c>
      <c r="Q2518" t="str">
        <f t="shared" si="235"/>
        <v>food</v>
      </c>
      <c r="R2518" t="str">
        <f t="shared" si="236"/>
        <v>restaurants</v>
      </c>
      <c r="S2518" s="10">
        <f t="shared" si="237"/>
        <v>41972.6950462963</v>
      </c>
      <c r="T2518" s="10">
        <f t="shared" si="238"/>
        <v>41942.653379629628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10">
        <f t="shared" si="237"/>
        <v>42082.760763888888</v>
      </c>
      <c r="T2519" s="10">
        <f t="shared" si="238"/>
        <v>42052.802430555559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9"/>
        <v>0</v>
      </c>
      <c r="Q2520" t="str">
        <f t="shared" si="235"/>
        <v>food</v>
      </c>
      <c r="R2520" t="str">
        <f t="shared" si="236"/>
        <v>restaurants</v>
      </c>
      <c r="S2520" s="10">
        <f t="shared" si="237"/>
        <v>41956.722546296296</v>
      </c>
      <c r="T2520" s="10">
        <f t="shared" si="238"/>
        <v>41926.680879629632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10">
        <f t="shared" si="237"/>
        <v>41839.155138888891</v>
      </c>
      <c r="T2521" s="10">
        <f t="shared" si="238"/>
        <v>41809.155138888891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9"/>
        <v>0</v>
      </c>
      <c r="Q2522" t="str">
        <f t="shared" si="235"/>
        <v>food</v>
      </c>
      <c r="R2522" t="str">
        <f t="shared" si="236"/>
        <v>restaurants</v>
      </c>
      <c r="S2522" s="10">
        <f t="shared" si="237"/>
        <v>42658.806249999994</v>
      </c>
      <c r="T2522" s="10">
        <f t="shared" si="238"/>
        <v>42612.600520833337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10">
        <f t="shared" si="237"/>
        <v>42290.967835648145</v>
      </c>
      <c r="T2523" s="10">
        <f t="shared" si="238"/>
        <v>42269.967835648145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10">
        <f t="shared" si="237"/>
        <v>42482.619444444441</v>
      </c>
      <c r="T2524" s="10">
        <f t="shared" si="238"/>
        <v>42460.573611111111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10">
        <f t="shared" si="237"/>
        <v>41961.017268518524</v>
      </c>
      <c r="T2525" s="10">
        <f t="shared" si="238"/>
        <v>41930.975601851853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10">
        <f t="shared" si="237"/>
        <v>41994.1875</v>
      </c>
      <c r="T2526" s="10">
        <f t="shared" si="238"/>
        <v>41961.807372685187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10">
        <f t="shared" si="237"/>
        <v>41088.844571759262</v>
      </c>
      <c r="T2527" s="10">
        <f t="shared" si="238"/>
        <v>41058.844571759262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10">
        <f t="shared" si="237"/>
        <v>41981.207638888889</v>
      </c>
      <c r="T2528" s="10">
        <f t="shared" si="238"/>
        <v>41953.091134259259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10">
        <f t="shared" si="237"/>
        <v>41565.165972222225</v>
      </c>
      <c r="T2529" s="10">
        <f t="shared" si="238"/>
        <v>41546.75105324074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10">
        <f t="shared" si="237"/>
        <v>42236.458333333328</v>
      </c>
      <c r="T2530" s="10">
        <f t="shared" si="238"/>
        <v>42217.834525462968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10">
        <f t="shared" si="237"/>
        <v>40993.0390625</v>
      </c>
      <c r="T2531" s="10">
        <f t="shared" si="238"/>
        <v>40948.080729166664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10">
        <f t="shared" si="237"/>
        <v>42114.201388888891</v>
      </c>
      <c r="T2532" s="10">
        <f t="shared" si="238"/>
        <v>42081.864641203705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10">
        <f t="shared" si="237"/>
        <v>42231.165972222225</v>
      </c>
      <c r="T2533" s="10">
        <f t="shared" si="238"/>
        <v>42208.680023148147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10">
        <f t="shared" si="237"/>
        <v>41137.849143518521</v>
      </c>
      <c r="T2534" s="10">
        <f t="shared" si="238"/>
        <v>41107.849143518521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10">
        <f t="shared" si="237"/>
        <v>41334.750787037039</v>
      </c>
      <c r="T2535" s="10">
        <f t="shared" si="238"/>
        <v>41304.751284722224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10">
        <f t="shared" si="237"/>
        <v>40179.25</v>
      </c>
      <c r="T2536" s="10">
        <f t="shared" si="238"/>
        <v>40127.700370370374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10">
        <f t="shared" si="237"/>
        <v>41974.832696759258</v>
      </c>
      <c r="T2537" s="10">
        <f t="shared" si="238"/>
        <v>41943.791030092594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10">
        <f t="shared" si="237"/>
        <v>41485.106087962966</v>
      </c>
      <c r="T2538" s="10">
        <f t="shared" si="238"/>
        <v>41464.106087962966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10">
        <f t="shared" si="237"/>
        <v>40756.648784722223</v>
      </c>
      <c r="T2539" s="10">
        <f t="shared" si="238"/>
        <v>40696.648784722223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10">
        <f t="shared" si="237"/>
        <v>41329.207638888889</v>
      </c>
      <c r="T2540" s="10">
        <f t="shared" si="238"/>
        <v>41298.509965277779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10">
        <f t="shared" si="237"/>
        <v>42037.902222222227</v>
      </c>
      <c r="T2541" s="10">
        <f t="shared" si="238"/>
        <v>41977.902222222227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10">
        <f t="shared" si="237"/>
        <v>40845.675011574072</v>
      </c>
      <c r="T2542" s="10">
        <f t="shared" si="238"/>
        <v>40785.675011574072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10">
        <f t="shared" si="237"/>
        <v>41543.449282407404</v>
      </c>
      <c r="T2543" s="10">
        <f t="shared" si="238"/>
        <v>41483.449282407404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10">
        <f t="shared" si="237"/>
        <v>41548.165972222225</v>
      </c>
      <c r="T2544" s="10">
        <f t="shared" si="238"/>
        <v>41509.426585648151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10">
        <f t="shared" si="237"/>
        <v>40545.125</v>
      </c>
      <c r="T2545" s="10">
        <f t="shared" si="238"/>
        <v>40514.107615740737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10">
        <f t="shared" si="237"/>
        <v>41098.520474537036</v>
      </c>
      <c r="T2546" s="10">
        <f t="shared" si="238"/>
        <v>41068.520474537036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10">
        <f t="shared" si="237"/>
        <v>42062.020833333328</v>
      </c>
      <c r="T2547" s="10">
        <f t="shared" si="238"/>
        <v>42027.13817129629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10">
        <f t="shared" si="237"/>
        <v>41552.208333333336</v>
      </c>
      <c r="T2548" s="10">
        <f t="shared" si="238"/>
        <v>41524.858553240738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10">
        <f t="shared" si="237"/>
        <v>41003.731516203705</v>
      </c>
      <c r="T2549" s="10">
        <f t="shared" si="238"/>
        <v>40973.773182870369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10">
        <f t="shared" si="237"/>
        <v>42643.185416666667</v>
      </c>
      <c r="T2550" s="10">
        <f t="shared" si="238"/>
        <v>42618.625428240746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10">
        <f t="shared" si="237"/>
        <v>41425.708333333336</v>
      </c>
      <c r="T2551" s="10">
        <f t="shared" si="238"/>
        <v>41390.757754629631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10">
        <f t="shared" si="237"/>
        <v>42285.165972222225</v>
      </c>
      <c r="T2552" s="10">
        <f t="shared" si="238"/>
        <v>42228.634328703702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10">
        <f t="shared" si="237"/>
        <v>40989.866666666669</v>
      </c>
      <c r="T2553" s="10">
        <f t="shared" si="238"/>
        <v>40961.252141203702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10">
        <f t="shared" si="237"/>
        <v>42799.809965277775</v>
      </c>
      <c r="T2554" s="10">
        <f t="shared" si="238"/>
        <v>42769.809965277775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10">
        <f t="shared" si="237"/>
        <v>41173.199155092596</v>
      </c>
      <c r="T2555" s="10">
        <f t="shared" si="238"/>
        <v>41113.199155092596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10">
        <f t="shared" si="237"/>
        <v>42156.165972222225</v>
      </c>
      <c r="T2556" s="10">
        <f t="shared" si="238"/>
        <v>42125.078275462962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10">
        <f t="shared" si="237"/>
        <v>41057.655011574076</v>
      </c>
      <c r="T2557" s="10">
        <f t="shared" si="238"/>
        <v>41026.655011574076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10">
        <f t="shared" si="237"/>
        <v>41267.991400462961</v>
      </c>
      <c r="T2558" s="10">
        <f t="shared" si="238"/>
        <v>41222.991400462961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10">
        <f t="shared" si="237"/>
        <v>41774.745208333334</v>
      </c>
      <c r="T2559" s="10">
        <f t="shared" si="238"/>
        <v>41744.745208333334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10">
        <f t="shared" si="237"/>
        <v>42125.582638888889</v>
      </c>
      <c r="T2560" s="10">
        <f t="shared" si="238"/>
        <v>42093.860023148154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10">
        <f t="shared" si="237"/>
        <v>40862.817361111112</v>
      </c>
      <c r="T2561" s="10">
        <f t="shared" si="238"/>
        <v>40829.873657407406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si="239"/>
        <v>143</v>
      </c>
      <c r="Q2562" t="str">
        <f t="shared" ref="Q2562:Q2625" si="241">LEFT(N2562,SEARCH("/",N2562)-1)</f>
        <v>music</v>
      </c>
      <c r="R2562" t="str">
        <f t="shared" ref="R2562:R2625" si="242">RIGHT(N2562,LEN(N2562)-SEARCH("/",N2562))</f>
        <v>classical music</v>
      </c>
      <c r="S2562" s="10">
        <f t="shared" ref="S2562:S2625" si="243">(((I2562/60)/60)/24)+DATE(1970,1,1)</f>
        <v>42069.951087962967</v>
      </c>
      <c r="T2562" s="10">
        <f t="shared" ref="T2562:T2625" si="244">(((J2562/60)/60)/24)+DATE(1970,1,1)</f>
        <v>42039.951087962967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>
        <f t="shared" ref="P2563:P2626" si="245">IFERROR(E2563/L2563,0)</f>
        <v>0</v>
      </c>
      <c r="Q2563" t="str">
        <f t="shared" si="241"/>
        <v>food</v>
      </c>
      <c r="R2563" t="str">
        <f t="shared" si="242"/>
        <v>food trucks</v>
      </c>
      <c r="S2563" s="10">
        <f t="shared" si="243"/>
        <v>42290.528807870374</v>
      </c>
      <c r="T2563" s="10">
        <f t="shared" si="244"/>
        <v>42260.528807870374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5"/>
        <v>25</v>
      </c>
      <c r="Q2564" t="str">
        <f t="shared" si="241"/>
        <v>food</v>
      </c>
      <c r="R2564" t="str">
        <f t="shared" si="242"/>
        <v>food trucks</v>
      </c>
      <c r="S2564" s="10">
        <f t="shared" si="243"/>
        <v>42654.524756944447</v>
      </c>
      <c r="T2564" s="10">
        <f t="shared" si="244"/>
        <v>42594.524756944447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5"/>
        <v>0</v>
      </c>
      <c r="Q2565" t="str">
        <f t="shared" si="241"/>
        <v>food</v>
      </c>
      <c r="R2565" t="str">
        <f t="shared" si="242"/>
        <v>food trucks</v>
      </c>
      <c r="S2565" s="10">
        <f t="shared" si="243"/>
        <v>42215.139479166668</v>
      </c>
      <c r="T2565" s="10">
        <f t="shared" si="244"/>
        <v>42155.139479166668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5"/>
        <v>0</v>
      </c>
      <c r="Q2566" t="str">
        <f t="shared" si="241"/>
        <v>food</v>
      </c>
      <c r="R2566" t="str">
        <f t="shared" si="242"/>
        <v>food trucks</v>
      </c>
      <c r="S2566" s="10">
        <f t="shared" si="243"/>
        <v>41852.040497685186</v>
      </c>
      <c r="T2566" s="10">
        <f t="shared" si="244"/>
        <v>41822.040497685186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5"/>
        <v>100</v>
      </c>
      <c r="Q2567" t="str">
        <f t="shared" si="241"/>
        <v>food</v>
      </c>
      <c r="R2567" t="str">
        <f t="shared" si="242"/>
        <v>food trucks</v>
      </c>
      <c r="S2567" s="10">
        <f t="shared" si="243"/>
        <v>42499.868055555555</v>
      </c>
      <c r="T2567" s="10">
        <f t="shared" si="244"/>
        <v>42440.650335648148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5"/>
        <v>0</v>
      </c>
      <c r="Q2568" t="str">
        <f t="shared" si="241"/>
        <v>food</v>
      </c>
      <c r="R2568" t="str">
        <f t="shared" si="242"/>
        <v>food trucks</v>
      </c>
      <c r="S2568" s="10">
        <f t="shared" si="243"/>
        <v>41872.980879629627</v>
      </c>
      <c r="T2568" s="10">
        <f t="shared" si="244"/>
        <v>41842.980879629627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5"/>
        <v>60</v>
      </c>
      <c r="Q2569" t="str">
        <f t="shared" si="241"/>
        <v>food</v>
      </c>
      <c r="R2569" t="str">
        <f t="shared" si="242"/>
        <v>food trucks</v>
      </c>
      <c r="S2569" s="10">
        <f t="shared" si="243"/>
        <v>42117.878912037035</v>
      </c>
      <c r="T2569" s="10">
        <f t="shared" si="244"/>
        <v>42087.878912037035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5"/>
        <v>50</v>
      </c>
      <c r="Q2570" t="str">
        <f t="shared" si="241"/>
        <v>food</v>
      </c>
      <c r="R2570" t="str">
        <f t="shared" si="242"/>
        <v>food trucks</v>
      </c>
      <c r="S2570" s="10">
        <f t="shared" si="243"/>
        <v>42614.666597222225</v>
      </c>
      <c r="T2570" s="10">
        <f t="shared" si="244"/>
        <v>42584.666597222225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10">
        <f t="shared" si="243"/>
        <v>42264.105462962965</v>
      </c>
      <c r="T2571" s="10">
        <f t="shared" si="244"/>
        <v>42234.105462962965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10">
        <f t="shared" si="243"/>
        <v>42774.903182870374</v>
      </c>
      <c r="T2572" s="10">
        <f t="shared" si="244"/>
        <v>42744.903182870374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10">
        <f t="shared" si="243"/>
        <v>42509.341678240744</v>
      </c>
      <c r="T2573" s="10">
        <f t="shared" si="244"/>
        <v>42449.341678240744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5"/>
        <v>0</v>
      </c>
      <c r="Q2574" t="str">
        <f t="shared" si="241"/>
        <v>food</v>
      </c>
      <c r="R2574" t="str">
        <f t="shared" si="242"/>
        <v>food trucks</v>
      </c>
      <c r="S2574" s="10">
        <f t="shared" si="243"/>
        <v>42107.119409722218</v>
      </c>
      <c r="T2574" s="10">
        <f t="shared" si="244"/>
        <v>42077.119409722218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5"/>
        <v>0</v>
      </c>
      <c r="Q2575" t="str">
        <f t="shared" si="241"/>
        <v>food</v>
      </c>
      <c r="R2575" t="str">
        <f t="shared" si="242"/>
        <v>food trucks</v>
      </c>
      <c r="S2575" s="10">
        <f t="shared" si="243"/>
        <v>41874.592002314814</v>
      </c>
      <c r="T2575" s="10">
        <f t="shared" si="244"/>
        <v>41829.592002314814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5"/>
        <v>0</v>
      </c>
      <c r="Q2576" t="str">
        <f t="shared" si="241"/>
        <v>food</v>
      </c>
      <c r="R2576" t="str">
        <f t="shared" si="242"/>
        <v>food trucks</v>
      </c>
      <c r="S2576" s="10">
        <f t="shared" si="243"/>
        <v>42508.825752314813</v>
      </c>
      <c r="T2576" s="10">
        <f t="shared" si="244"/>
        <v>42487.825752314813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5"/>
        <v>0</v>
      </c>
      <c r="Q2577" t="str">
        <f t="shared" si="241"/>
        <v>food</v>
      </c>
      <c r="R2577" t="str">
        <f t="shared" si="242"/>
        <v>food trucks</v>
      </c>
      <c r="S2577" s="10">
        <f t="shared" si="243"/>
        <v>42016.108726851846</v>
      </c>
      <c r="T2577" s="10">
        <f t="shared" si="244"/>
        <v>41986.108726851846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5"/>
        <v>0</v>
      </c>
      <c r="Q2578" t="str">
        <f t="shared" si="241"/>
        <v>food</v>
      </c>
      <c r="R2578" t="str">
        <f t="shared" si="242"/>
        <v>food trucks</v>
      </c>
      <c r="S2578" s="10">
        <f t="shared" si="243"/>
        <v>42104.968136574069</v>
      </c>
      <c r="T2578" s="10">
        <f t="shared" si="244"/>
        <v>42060.00980324074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5"/>
        <v>0</v>
      </c>
      <c r="Q2579" t="str">
        <f t="shared" si="241"/>
        <v>food</v>
      </c>
      <c r="R2579" t="str">
        <f t="shared" si="242"/>
        <v>food trucks</v>
      </c>
      <c r="S2579" s="10">
        <f t="shared" si="243"/>
        <v>41855.820567129631</v>
      </c>
      <c r="T2579" s="10">
        <f t="shared" si="244"/>
        <v>41830.820567129631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5"/>
        <v>0</v>
      </c>
      <c r="Q2580" t="str">
        <f t="shared" si="241"/>
        <v>food</v>
      </c>
      <c r="R2580" t="str">
        <f t="shared" si="242"/>
        <v>food trucks</v>
      </c>
      <c r="S2580" s="10">
        <f t="shared" si="243"/>
        <v>42286.708333333328</v>
      </c>
      <c r="T2580" s="10">
        <f t="shared" si="244"/>
        <v>42238.022905092599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10">
        <f t="shared" si="243"/>
        <v>41897.829895833333</v>
      </c>
      <c r="T2581" s="10">
        <f t="shared" si="244"/>
        <v>41837.829895833333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10">
        <f t="shared" si="243"/>
        <v>42140.125</v>
      </c>
      <c r="T2582" s="10">
        <f t="shared" si="244"/>
        <v>42110.326423611114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10">
        <f t="shared" si="243"/>
        <v>42324.670115740737</v>
      </c>
      <c r="T2583" s="10">
        <f t="shared" si="244"/>
        <v>42294.628449074073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5"/>
        <v>1</v>
      </c>
      <c r="Q2584" t="str">
        <f t="shared" si="241"/>
        <v>food</v>
      </c>
      <c r="R2584" t="str">
        <f t="shared" si="242"/>
        <v>food trucks</v>
      </c>
      <c r="S2584" s="10">
        <f t="shared" si="243"/>
        <v>42672.988819444443</v>
      </c>
      <c r="T2584" s="10">
        <f t="shared" si="244"/>
        <v>42642.988819444443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5"/>
        <v>1</v>
      </c>
      <c r="Q2585" t="str">
        <f t="shared" si="241"/>
        <v>food</v>
      </c>
      <c r="R2585" t="str">
        <f t="shared" si="242"/>
        <v>food trucks</v>
      </c>
      <c r="S2585" s="10">
        <f t="shared" si="243"/>
        <v>42079.727777777778</v>
      </c>
      <c r="T2585" s="10">
        <f t="shared" si="244"/>
        <v>42019.76944444445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5"/>
        <v>0</v>
      </c>
      <c r="Q2586" t="str">
        <f t="shared" si="241"/>
        <v>food</v>
      </c>
      <c r="R2586" t="str">
        <f t="shared" si="242"/>
        <v>food trucks</v>
      </c>
      <c r="S2586" s="10">
        <f t="shared" si="243"/>
        <v>42170.173252314817</v>
      </c>
      <c r="T2586" s="10">
        <f t="shared" si="244"/>
        <v>42140.173252314817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5"/>
        <v>50</v>
      </c>
      <c r="Q2587" t="str">
        <f t="shared" si="241"/>
        <v>food</v>
      </c>
      <c r="R2587" t="str">
        <f t="shared" si="242"/>
        <v>food trucks</v>
      </c>
      <c r="S2587" s="10">
        <f t="shared" si="243"/>
        <v>41825.963333333333</v>
      </c>
      <c r="T2587" s="10">
        <f t="shared" si="244"/>
        <v>41795.963333333333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5"/>
        <v>5</v>
      </c>
      <c r="Q2588" t="str">
        <f t="shared" si="241"/>
        <v>food</v>
      </c>
      <c r="R2588" t="str">
        <f t="shared" si="242"/>
        <v>food trucks</v>
      </c>
      <c r="S2588" s="10">
        <f t="shared" si="243"/>
        <v>42363.330277777779</v>
      </c>
      <c r="T2588" s="10">
        <f t="shared" si="244"/>
        <v>42333.330277777779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10">
        <f t="shared" si="243"/>
        <v>42368.675381944442</v>
      </c>
      <c r="T2589" s="10">
        <f t="shared" si="244"/>
        <v>42338.675381944442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10">
        <f t="shared" si="243"/>
        <v>42094.551388888889</v>
      </c>
      <c r="T2590" s="10">
        <f t="shared" si="244"/>
        <v>42042.676226851851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5"/>
        <v>5</v>
      </c>
      <c r="Q2591" t="str">
        <f t="shared" si="241"/>
        <v>food</v>
      </c>
      <c r="R2591" t="str">
        <f t="shared" si="242"/>
        <v>food trucks</v>
      </c>
      <c r="S2591" s="10">
        <f t="shared" si="243"/>
        <v>42452.494525462964</v>
      </c>
      <c r="T2591" s="10">
        <f t="shared" si="244"/>
        <v>42422.536192129628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5"/>
        <v>0</v>
      </c>
      <c r="Q2592" t="str">
        <f t="shared" si="241"/>
        <v>food</v>
      </c>
      <c r="R2592" t="str">
        <f t="shared" si="242"/>
        <v>food trucks</v>
      </c>
      <c r="S2592" s="10">
        <f t="shared" si="243"/>
        <v>42395.589085648149</v>
      </c>
      <c r="T2592" s="10">
        <f t="shared" si="244"/>
        <v>42388.589085648149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5"/>
        <v>13</v>
      </c>
      <c r="Q2593" t="str">
        <f t="shared" si="241"/>
        <v>food</v>
      </c>
      <c r="R2593" t="str">
        <f t="shared" si="242"/>
        <v>food trucks</v>
      </c>
      <c r="S2593" s="10">
        <f t="shared" si="243"/>
        <v>42442.864861111113</v>
      </c>
      <c r="T2593" s="10">
        <f t="shared" si="244"/>
        <v>42382.906527777777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5"/>
        <v>50</v>
      </c>
      <c r="Q2594" t="str">
        <f t="shared" si="241"/>
        <v>food</v>
      </c>
      <c r="R2594" t="str">
        <f t="shared" si="242"/>
        <v>food trucks</v>
      </c>
      <c r="S2594" s="10">
        <f t="shared" si="243"/>
        <v>41917.801168981481</v>
      </c>
      <c r="T2594" s="10">
        <f t="shared" si="244"/>
        <v>41887.801168981481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5"/>
        <v>0</v>
      </c>
      <c r="Q2595" t="str">
        <f t="shared" si="241"/>
        <v>food</v>
      </c>
      <c r="R2595" t="str">
        <f t="shared" si="242"/>
        <v>food trucks</v>
      </c>
      <c r="S2595" s="10">
        <f t="shared" si="243"/>
        <v>42119.84520833334</v>
      </c>
      <c r="T2595" s="10">
        <f t="shared" si="244"/>
        <v>42089.84520833334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5"/>
        <v>1</v>
      </c>
      <c r="Q2596" t="str">
        <f t="shared" si="241"/>
        <v>food</v>
      </c>
      <c r="R2596" t="str">
        <f t="shared" si="242"/>
        <v>food trucks</v>
      </c>
      <c r="S2596" s="10">
        <f t="shared" si="243"/>
        <v>41858.967916666668</v>
      </c>
      <c r="T2596" s="10">
        <f t="shared" si="244"/>
        <v>41828.967916666668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10">
        <f t="shared" si="243"/>
        <v>42790.244212962964</v>
      </c>
      <c r="T2597" s="10">
        <f t="shared" si="244"/>
        <v>42760.244212962964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10">
        <f t="shared" si="243"/>
        <v>41858.664456018516</v>
      </c>
      <c r="T2598" s="10">
        <f t="shared" si="244"/>
        <v>41828.664456018516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10">
        <f t="shared" si="243"/>
        <v>42540.341631944444</v>
      </c>
      <c r="T2599" s="10">
        <f t="shared" si="244"/>
        <v>42510.341631944444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10">
        <f t="shared" si="243"/>
        <v>42270.840289351851</v>
      </c>
      <c r="T2600" s="10">
        <f t="shared" si="244"/>
        <v>42240.840289351851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5"/>
        <v>18</v>
      </c>
      <c r="Q2601" t="str">
        <f t="shared" si="241"/>
        <v>food</v>
      </c>
      <c r="R2601" t="str">
        <f t="shared" si="242"/>
        <v>food trucks</v>
      </c>
      <c r="S2601" s="10">
        <f t="shared" si="243"/>
        <v>41854.754016203704</v>
      </c>
      <c r="T2601" s="10">
        <f t="shared" si="244"/>
        <v>41809.754016203704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10">
        <f t="shared" si="243"/>
        <v>42454.858796296292</v>
      </c>
      <c r="T2602" s="10">
        <f t="shared" si="244"/>
        <v>42394.900462962964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10">
        <f t="shared" si="243"/>
        <v>41165.165972222225</v>
      </c>
      <c r="T2603" s="10">
        <f t="shared" si="244"/>
        <v>41150.902187499996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10">
        <f t="shared" si="243"/>
        <v>41955.888888888891</v>
      </c>
      <c r="T2604" s="10">
        <f t="shared" si="244"/>
        <v>41915.747314814813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10">
        <f t="shared" si="243"/>
        <v>41631.912662037037</v>
      </c>
      <c r="T2605" s="10">
        <f t="shared" si="244"/>
        <v>41617.912662037037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10">
        <f t="shared" si="243"/>
        <v>41028.051192129627</v>
      </c>
      <c r="T2606" s="10">
        <f t="shared" si="244"/>
        <v>40998.051192129627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10">
        <f t="shared" si="243"/>
        <v>42538.541550925926</v>
      </c>
      <c r="T2607" s="10">
        <f t="shared" si="244"/>
        <v>42508.541550925926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10">
        <f t="shared" si="243"/>
        <v>41758.712754629632</v>
      </c>
      <c r="T2608" s="10">
        <f t="shared" si="244"/>
        <v>41726.712754629632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10">
        <f t="shared" si="243"/>
        <v>42228.083333333328</v>
      </c>
      <c r="T2609" s="10">
        <f t="shared" si="244"/>
        <v>42184.874675925923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10">
        <f t="shared" si="243"/>
        <v>42809</v>
      </c>
      <c r="T2610" s="10">
        <f t="shared" si="244"/>
        <v>42767.801712962959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10">
        <f t="shared" si="243"/>
        <v>41105.237858796296</v>
      </c>
      <c r="T2611" s="10">
        <f t="shared" si="244"/>
        <v>41075.237858796296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10">
        <f t="shared" si="243"/>
        <v>42604.290972222225</v>
      </c>
      <c r="T2612" s="10">
        <f t="shared" si="244"/>
        <v>42564.881076388891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10">
        <f t="shared" si="243"/>
        <v>42737.957638888889</v>
      </c>
      <c r="T2613" s="10">
        <f t="shared" si="244"/>
        <v>42704.335810185185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10">
        <f t="shared" si="243"/>
        <v>42013.143171296295</v>
      </c>
      <c r="T2614" s="10">
        <f t="shared" si="244"/>
        <v>41982.143171296295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10">
        <f t="shared" si="243"/>
        <v>41173.81821759259</v>
      </c>
      <c r="T2615" s="10">
        <f t="shared" si="244"/>
        <v>41143.81821759259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10">
        <f t="shared" si="243"/>
        <v>41759.208333333336</v>
      </c>
      <c r="T2616" s="10">
        <f t="shared" si="244"/>
        <v>41730.708472222221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10">
        <f t="shared" si="243"/>
        <v>42490.5</v>
      </c>
      <c r="T2617" s="10">
        <f t="shared" si="244"/>
        <v>42453.49726851852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10">
        <f t="shared" si="243"/>
        <v>42241.99454861111</v>
      </c>
      <c r="T2618" s="10">
        <f t="shared" si="244"/>
        <v>42211.99454861111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10">
        <f t="shared" si="243"/>
        <v>41932.874432870369</v>
      </c>
      <c r="T2619" s="10">
        <f t="shared" si="244"/>
        <v>41902.874432870369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10">
        <f t="shared" si="243"/>
        <v>42339.834039351852</v>
      </c>
      <c r="T2620" s="10">
        <f t="shared" si="244"/>
        <v>42279.792372685188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10">
        <f t="shared" si="243"/>
        <v>42300.458333333328</v>
      </c>
      <c r="T2621" s="10">
        <f t="shared" si="244"/>
        <v>42273.884305555555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10">
        <f t="shared" si="243"/>
        <v>42288.041666666672</v>
      </c>
      <c r="T2622" s="10">
        <f t="shared" si="244"/>
        <v>42251.16715277778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10">
        <f t="shared" si="243"/>
        <v>42145.74754629629</v>
      </c>
      <c r="T2623" s="10">
        <f t="shared" si="244"/>
        <v>42115.74754629629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10">
        <f t="shared" si="243"/>
        <v>42734.74324074074</v>
      </c>
      <c r="T2624" s="10">
        <f t="shared" si="244"/>
        <v>42689.74324074074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10">
        <f t="shared" si="243"/>
        <v>42706.256550925929</v>
      </c>
      <c r="T2625" s="10">
        <f t="shared" si="244"/>
        <v>42692.256550925929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si="245"/>
        <v>31.820544982698959</v>
      </c>
      <c r="Q2626" t="str">
        <f t="shared" ref="Q2626:Q2689" si="247">LEFT(N2626,SEARCH("/",N2626)-1)</f>
        <v>technology</v>
      </c>
      <c r="R2626" t="str">
        <f t="shared" ref="R2626:R2689" si="248">RIGHT(N2626,LEN(N2626)-SEARCH("/",N2626))</f>
        <v>space exploration</v>
      </c>
      <c r="S2626" s="10">
        <f t="shared" ref="S2626:S2689" si="249">(((I2626/60)/60)/24)+DATE(1970,1,1)</f>
        <v>41165.42155092593</v>
      </c>
      <c r="T2626" s="10">
        <f t="shared" ref="T2626:T2689" si="250">(((J2626/60)/60)/24)+DATE(1970,1,1)</f>
        <v>41144.42155092593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51">IFERROR(E2627/L2627,0)</f>
        <v>27.576923076923077</v>
      </c>
      <c r="Q2627" t="str">
        <f t="shared" si="247"/>
        <v>technology</v>
      </c>
      <c r="R2627" t="str">
        <f t="shared" si="248"/>
        <v>space exploration</v>
      </c>
      <c r="S2627" s="10">
        <f t="shared" si="249"/>
        <v>42683.851944444439</v>
      </c>
      <c r="T2627" s="10">
        <f t="shared" si="250"/>
        <v>42658.810277777782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51"/>
        <v>56</v>
      </c>
      <c r="Q2628" t="str">
        <f t="shared" si="247"/>
        <v>technology</v>
      </c>
      <c r="R2628" t="str">
        <f t="shared" si="248"/>
        <v>space exploration</v>
      </c>
      <c r="S2628" s="10">
        <f t="shared" si="249"/>
        <v>42158.628113425926</v>
      </c>
      <c r="T2628" s="10">
        <f t="shared" si="250"/>
        <v>42128.628113425926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51"/>
        <v>21.555555555555557</v>
      </c>
      <c r="Q2629" t="str">
        <f t="shared" si="247"/>
        <v>technology</v>
      </c>
      <c r="R2629" t="str">
        <f t="shared" si="248"/>
        <v>space exploration</v>
      </c>
      <c r="S2629" s="10">
        <f t="shared" si="249"/>
        <v>42334.871076388896</v>
      </c>
      <c r="T2629" s="10">
        <f t="shared" si="250"/>
        <v>42304.829409722224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51"/>
        <v>44.095238095238095</v>
      </c>
      <c r="Q2630" t="str">
        <f t="shared" si="247"/>
        <v>technology</v>
      </c>
      <c r="R2630" t="str">
        <f t="shared" si="248"/>
        <v>space exploration</v>
      </c>
      <c r="S2630" s="10">
        <f t="shared" si="249"/>
        <v>41973.966053240743</v>
      </c>
      <c r="T2630" s="10">
        <f t="shared" si="250"/>
        <v>41953.966053240743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10">
        <f t="shared" si="249"/>
        <v>42138.538449074069</v>
      </c>
      <c r="T2631" s="10">
        <f t="shared" si="250"/>
        <v>42108.538449074069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10">
        <f t="shared" si="249"/>
        <v>42551.416666666672</v>
      </c>
      <c r="T2632" s="10">
        <f t="shared" si="250"/>
        <v>42524.105462962965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10">
        <f t="shared" si="249"/>
        <v>42246.169293981482</v>
      </c>
      <c r="T2633" s="10">
        <f t="shared" si="250"/>
        <v>42218.169293981482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10">
        <f t="shared" si="249"/>
        <v>42519.061793981484</v>
      </c>
      <c r="T2634" s="10">
        <f t="shared" si="250"/>
        <v>42494.061793981484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10">
        <f t="shared" si="249"/>
        <v>41697.958333333336</v>
      </c>
      <c r="T2635" s="10">
        <f t="shared" si="250"/>
        <v>41667.823287037041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10">
        <f t="shared" si="249"/>
        <v>42642.656493055561</v>
      </c>
      <c r="T2636" s="10">
        <f t="shared" si="250"/>
        <v>42612.656493055561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10">
        <f t="shared" si="249"/>
        <v>42072.909270833334</v>
      </c>
      <c r="T2637" s="10">
        <f t="shared" si="250"/>
        <v>42037.950937500005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10">
        <f t="shared" si="249"/>
        <v>42659.041666666672</v>
      </c>
      <c r="T2638" s="10">
        <f t="shared" si="250"/>
        <v>42636.614745370374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10">
        <f t="shared" si="249"/>
        <v>42655.549479166672</v>
      </c>
      <c r="T2639" s="10">
        <f t="shared" si="250"/>
        <v>42639.549479166672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10">
        <f t="shared" si="249"/>
        <v>42019.913136574076</v>
      </c>
      <c r="T2640" s="10">
        <f t="shared" si="250"/>
        <v>41989.913136574076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10">
        <f t="shared" si="249"/>
        <v>42054.86513888889</v>
      </c>
      <c r="T2641" s="10">
        <f t="shared" si="250"/>
        <v>42024.86513888889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10">
        <f t="shared" si="249"/>
        <v>42163.160578703704</v>
      </c>
      <c r="T2642" s="10">
        <f t="shared" si="250"/>
        <v>42103.160578703704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10">
        <f t="shared" si="249"/>
        <v>41897.839583333334</v>
      </c>
      <c r="T2643" s="10">
        <f t="shared" si="250"/>
        <v>41880.827118055553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51"/>
        <v>0</v>
      </c>
      <c r="Q2644" t="str">
        <f t="shared" si="247"/>
        <v>technology</v>
      </c>
      <c r="R2644" t="str">
        <f t="shared" si="248"/>
        <v>space exploration</v>
      </c>
      <c r="S2644" s="10">
        <f t="shared" si="249"/>
        <v>42566.289583333331</v>
      </c>
      <c r="T2644" s="10">
        <f t="shared" si="250"/>
        <v>42536.246620370366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10">
        <f t="shared" si="249"/>
        <v>42725.332638888889</v>
      </c>
      <c r="T2645" s="10">
        <f t="shared" si="250"/>
        <v>42689.582349537035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10">
        <f t="shared" si="249"/>
        <v>42804.792071759264</v>
      </c>
      <c r="T2646" s="10">
        <f t="shared" si="250"/>
        <v>42774.792071759264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10">
        <f t="shared" si="249"/>
        <v>41951.884293981479</v>
      </c>
      <c r="T2647" s="10">
        <f t="shared" si="250"/>
        <v>41921.842627314814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10">
        <f t="shared" si="249"/>
        <v>42256.313298611116</v>
      </c>
      <c r="T2648" s="10">
        <f t="shared" si="250"/>
        <v>42226.313298611116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10">
        <f t="shared" si="249"/>
        <v>42230.261793981481</v>
      </c>
      <c r="T2649" s="10">
        <f t="shared" si="250"/>
        <v>42200.261793981481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10">
        <f t="shared" si="249"/>
        <v>42438.714814814812</v>
      </c>
      <c r="T2650" s="10">
        <f t="shared" si="250"/>
        <v>42408.714814814812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10">
        <f t="shared" si="249"/>
        <v>42401.99700231482</v>
      </c>
      <c r="T2651" s="10">
        <f t="shared" si="250"/>
        <v>42341.99700231482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10">
        <f t="shared" si="249"/>
        <v>42725.624340277776</v>
      </c>
      <c r="T2652" s="10">
        <f t="shared" si="250"/>
        <v>42695.624340277776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10">
        <f t="shared" si="249"/>
        <v>42355.805659722217</v>
      </c>
      <c r="T2653" s="10">
        <f t="shared" si="250"/>
        <v>42327.805659722217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10">
        <f t="shared" si="249"/>
        <v>41983.158854166672</v>
      </c>
      <c r="T2654" s="10">
        <f t="shared" si="250"/>
        <v>41953.158854166672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10">
        <f t="shared" si="249"/>
        <v>41803.166666666664</v>
      </c>
      <c r="T2655" s="10">
        <f t="shared" si="250"/>
        <v>41771.651932870373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10">
        <f t="shared" si="249"/>
        <v>42115.559328703705</v>
      </c>
      <c r="T2656" s="10">
        <f t="shared" si="250"/>
        <v>42055.600995370376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10">
        <f t="shared" si="249"/>
        <v>42409.833333333328</v>
      </c>
      <c r="T2657" s="10">
        <f t="shared" si="250"/>
        <v>42381.866284722222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10">
        <f t="shared" si="249"/>
        <v>42806.791666666672</v>
      </c>
      <c r="T2658" s="10">
        <f t="shared" si="250"/>
        <v>42767.688518518517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10">
        <f t="shared" si="249"/>
        <v>42585.0625</v>
      </c>
      <c r="T2659" s="10">
        <f t="shared" si="250"/>
        <v>42551.928854166668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10">
        <f t="shared" si="249"/>
        <v>42581.884189814817</v>
      </c>
      <c r="T2660" s="10">
        <f t="shared" si="250"/>
        <v>42551.884189814817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10">
        <f t="shared" si="249"/>
        <v>42112.069560185191</v>
      </c>
      <c r="T2661" s="10">
        <f t="shared" si="250"/>
        <v>42082.069560185191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10">
        <f t="shared" si="249"/>
        <v>42332.754837962959</v>
      </c>
      <c r="T2662" s="10">
        <f t="shared" si="250"/>
        <v>42272.713171296295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10">
        <f t="shared" si="249"/>
        <v>41572.958449074074</v>
      </c>
      <c r="T2663" s="10">
        <f t="shared" si="250"/>
        <v>41542.958449074074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10">
        <f t="shared" si="249"/>
        <v>42237.746678240743</v>
      </c>
      <c r="T2664" s="10">
        <f t="shared" si="250"/>
        <v>42207.746678240743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10">
        <f t="shared" si="249"/>
        <v>42251.625</v>
      </c>
      <c r="T2665" s="10">
        <f t="shared" si="250"/>
        <v>42222.622766203705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10">
        <f t="shared" si="249"/>
        <v>42347.290972222225</v>
      </c>
      <c r="T2666" s="10">
        <f t="shared" si="250"/>
        <v>42313.02542824074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10">
        <f t="shared" si="249"/>
        <v>42128.895532407405</v>
      </c>
      <c r="T2667" s="10">
        <f t="shared" si="250"/>
        <v>42083.895532407405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10">
        <f t="shared" si="249"/>
        <v>42272.875</v>
      </c>
      <c r="T2668" s="10">
        <f t="shared" si="250"/>
        <v>42235.764340277776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10">
        <f t="shared" si="249"/>
        <v>42410.926111111112</v>
      </c>
      <c r="T2669" s="10">
        <f t="shared" si="250"/>
        <v>42380.926111111112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10">
        <f t="shared" si="249"/>
        <v>42317.60555555555</v>
      </c>
      <c r="T2670" s="10">
        <f t="shared" si="250"/>
        <v>42275.588715277772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10">
        <f t="shared" si="249"/>
        <v>42379.035833333335</v>
      </c>
      <c r="T2671" s="10">
        <f t="shared" si="250"/>
        <v>42319.035833333335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10">
        <f t="shared" si="249"/>
        <v>41849.020601851851</v>
      </c>
      <c r="T2672" s="10">
        <f t="shared" si="250"/>
        <v>41821.020601851851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10">
        <f t="shared" si="249"/>
        <v>41992.818055555559</v>
      </c>
      <c r="T2673" s="10">
        <f t="shared" si="250"/>
        <v>41962.749027777783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10">
        <f t="shared" si="249"/>
        <v>42366.25</v>
      </c>
      <c r="T2674" s="10">
        <f t="shared" si="250"/>
        <v>42344.884143518517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10">
        <f t="shared" si="249"/>
        <v>41941.947916666664</v>
      </c>
      <c r="T2675" s="10">
        <f t="shared" si="250"/>
        <v>41912.541655092595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10">
        <f t="shared" si="249"/>
        <v>42556.207638888889</v>
      </c>
      <c r="T2676" s="10">
        <f t="shared" si="250"/>
        <v>42529.632754629631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10">
        <f t="shared" si="249"/>
        <v>41953.899178240739</v>
      </c>
      <c r="T2677" s="10">
        <f t="shared" si="250"/>
        <v>41923.857511574075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10">
        <f t="shared" si="249"/>
        <v>42512.624699074076</v>
      </c>
      <c r="T2678" s="10">
        <f t="shared" si="250"/>
        <v>42482.624699074076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10">
        <f t="shared" si="249"/>
        <v>41823.029432870368</v>
      </c>
      <c r="T2679" s="10">
        <f t="shared" si="250"/>
        <v>41793.029432870368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10">
        <f t="shared" si="249"/>
        <v>42271.798206018517</v>
      </c>
      <c r="T2680" s="10">
        <f t="shared" si="250"/>
        <v>42241.798206018517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10">
        <f t="shared" si="249"/>
        <v>42063.001087962963</v>
      </c>
      <c r="T2681" s="10">
        <f t="shared" si="250"/>
        <v>42033.001087962963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10">
        <f t="shared" si="249"/>
        <v>42466.170034722221</v>
      </c>
      <c r="T2682" s="10">
        <f t="shared" si="250"/>
        <v>42436.211701388893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10">
        <f t="shared" si="249"/>
        <v>41830.895254629628</v>
      </c>
      <c r="T2683" s="10">
        <f t="shared" si="250"/>
        <v>41805.895254629628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10">
        <f t="shared" si="249"/>
        <v>41965.249305555553</v>
      </c>
      <c r="T2684" s="10">
        <f t="shared" si="250"/>
        <v>41932.871990740743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51"/>
        <v>12</v>
      </c>
      <c r="Q2685" t="str">
        <f t="shared" si="247"/>
        <v>food</v>
      </c>
      <c r="R2685" t="str">
        <f t="shared" si="248"/>
        <v>food trucks</v>
      </c>
      <c r="S2685" s="10">
        <f t="shared" si="249"/>
        <v>42064.75509259259</v>
      </c>
      <c r="T2685" s="10">
        <f t="shared" si="250"/>
        <v>42034.75509259259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51"/>
        <v>200</v>
      </c>
      <c r="Q2686" t="str">
        <f t="shared" si="247"/>
        <v>food</v>
      </c>
      <c r="R2686" t="str">
        <f t="shared" si="248"/>
        <v>food trucks</v>
      </c>
      <c r="S2686" s="10">
        <f t="shared" si="249"/>
        <v>41860.914641203701</v>
      </c>
      <c r="T2686" s="10">
        <f t="shared" si="250"/>
        <v>41820.914641203701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51"/>
        <v>10</v>
      </c>
      <c r="Q2687" t="str">
        <f t="shared" si="247"/>
        <v>food</v>
      </c>
      <c r="R2687" t="str">
        <f t="shared" si="248"/>
        <v>food trucks</v>
      </c>
      <c r="S2687" s="10">
        <f t="shared" si="249"/>
        <v>42121.654282407413</v>
      </c>
      <c r="T2687" s="10">
        <f t="shared" si="250"/>
        <v>42061.69594907407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51"/>
        <v>0</v>
      </c>
      <c r="Q2688" t="str">
        <f t="shared" si="247"/>
        <v>food</v>
      </c>
      <c r="R2688" t="str">
        <f t="shared" si="248"/>
        <v>food trucks</v>
      </c>
      <c r="S2688" s="10">
        <f t="shared" si="249"/>
        <v>41912.974803240737</v>
      </c>
      <c r="T2688" s="10">
        <f t="shared" si="250"/>
        <v>41892.974803240737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51"/>
        <v>0</v>
      </c>
      <c r="Q2689" t="str">
        <f t="shared" si="247"/>
        <v>food</v>
      </c>
      <c r="R2689" t="str">
        <f t="shared" si="248"/>
        <v>food trucks</v>
      </c>
      <c r="S2689" s="10">
        <f t="shared" si="249"/>
        <v>42184.64025462963</v>
      </c>
      <c r="T2689" s="10">
        <f t="shared" si="250"/>
        <v>42154.64025462963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si="251"/>
        <v>5.2857142857142856</v>
      </c>
      <c r="Q2690" t="str">
        <f t="shared" ref="Q2690:Q2753" si="253">LEFT(N2690,SEARCH("/",N2690)-1)</f>
        <v>food</v>
      </c>
      <c r="R2690" t="str">
        <f t="shared" ref="R2690:R2753" si="254">RIGHT(N2690,LEN(N2690)-SEARCH("/",N2690))</f>
        <v>food trucks</v>
      </c>
      <c r="S2690" s="10">
        <f t="shared" ref="S2690:S2753" si="255">(((I2690/60)/60)/24)+DATE(1970,1,1)</f>
        <v>42059.125</v>
      </c>
      <c r="T2690" s="10">
        <f t="shared" ref="T2690:T2753" si="256">(((J2690/60)/60)/24)+DATE(1970,1,1)</f>
        <v>42028.118865740747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7">IFERROR(E2691/L2691,0)</f>
        <v>1</v>
      </c>
      <c r="Q2691" t="str">
        <f t="shared" si="253"/>
        <v>food</v>
      </c>
      <c r="R2691" t="str">
        <f t="shared" si="254"/>
        <v>food trucks</v>
      </c>
      <c r="S2691" s="10">
        <f t="shared" si="255"/>
        <v>42581.961689814809</v>
      </c>
      <c r="T2691" s="10">
        <f t="shared" si="256"/>
        <v>42551.961689814809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7"/>
        <v>72.762711864406782</v>
      </c>
      <c r="Q2692" t="str">
        <f t="shared" si="253"/>
        <v>food</v>
      </c>
      <c r="R2692" t="str">
        <f t="shared" si="254"/>
        <v>food trucks</v>
      </c>
      <c r="S2692" s="10">
        <f t="shared" si="255"/>
        <v>42158.105046296296</v>
      </c>
      <c r="T2692" s="10">
        <f t="shared" si="256"/>
        <v>42113.105046296296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7"/>
        <v>17.5</v>
      </c>
      <c r="Q2693" t="str">
        <f t="shared" si="253"/>
        <v>food</v>
      </c>
      <c r="R2693" t="str">
        <f t="shared" si="254"/>
        <v>food trucks</v>
      </c>
      <c r="S2693" s="10">
        <f t="shared" si="255"/>
        <v>42134.724039351851</v>
      </c>
      <c r="T2693" s="10">
        <f t="shared" si="256"/>
        <v>42089.724039351851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7"/>
        <v>25</v>
      </c>
      <c r="Q2694" t="str">
        <f t="shared" si="253"/>
        <v>food</v>
      </c>
      <c r="R2694" t="str">
        <f t="shared" si="254"/>
        <v>food trucks</v>
      </c>
      <c r="S2694" s="10">
        <f t="shared" si="255"/>
        <v>42088.292361111111</v>
      </c>
      <c r="T2694" s="10">
        <f t="shared" si="256"/>
        <v>42058.334027777775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10">
        <f t="shared" si="255"/>
        <v>41864.138495370367</v>
      </c>
      <c r="T2695" s="10">
        <f t="shared" si="256"/>
        <v>41834.138495370367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7"/>
        <v>1</v>
      </c>
      <c r="Q2696" t="str">
        <f t="shared" si="253"/>
        <v>food</v>
      </c>
      <c r="R2696" t="str">
        <f t="shared" si="254"/>
        <v>food trucks</v>
      </c>
      <c r="S2696" s="10">
        <f t="shared" si="255"/>
        <v>41908.140497685185</v>
      </c>
      <c r="T2696" s="10">
        <f t="shared" si="256"/>
        <v>41878.140497685185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10">
        <f t="shared" si="255"/>
        <v>42108.14025462963</v>
      </c>
      <c r="T2697" s="10">
        <f t="shared" si="256"/>
        <v>42048.181921296295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10">
        <f t="shared" si="255"/>
        <v>41998.844444444447</v>
      </c>
      <c r="T2698" s="10">
        <f t="shared" si="256"/>
        <v>41964.844444444447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10">
        <f t="shared" si="255"/>
        <v>42218.916666666672</v>
      </c>
      <c r="T2699" s="10">
        <f t="shared" si="256"/>
        <v>42187.940081018518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10">
        <f t="shared" si="255"/>
        <v>41817.898240740738</v>
      </c>
      <c r="T2700" s="10">
        <f t="shared" si="256"/>
        <v>41787.898240740738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7"/>
        <v>0</v>
      </c>
      <c r="Q2701" t="str">
        <f t="shared" si="253"/>
        <v>food</v>
      </c>
      <c r="R2701" t="str">
        <f t="shared" si="254"/>
        <v>food trucks</v>
      </c>
      <c r="S2701" s="10">
        <f t="shared" si="255"/>
        <v>41859.896562499998</v>
      </c>
      <c r="T2701" s="10">
        <f t="shared" si="256"/>
        <v>41829.896562499998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10">
        <f t="shared" si="255"/>
        <v>41900.87467592593</v>
      </c>
      <c r="T2702" s="10">
        <f t="shared" si="256"/>
        <v>41870.87467592593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10">
        <f t="shared" si="255"/>
        <v>42832.733032407406</v>
      </c>
      <c r="T2703" s="10">
        <f t="shared" si="256"/>
        <v>42801.774699074071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10">
        <f t="shared" si="255"/>
        <v>42830.760150462964</v>
      </c>
      <c r="T2704" s="10">
        <f t="shared" si="256"/>
        <v>42800.801817129628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10">
        <f t="shared" si="255"/>
        <v>42816.648495370369</v>
      </c>
      <c r="T2705" s="10">
        <f t="shared" si="256"/>
        <v>42756.690162037034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10">
        <f t="shared" si="255"/>
        <v>42830.820763888885</v>
      </c>
      <c r="T2706" s="10">
        <f t="shared" si="256"/>
        <v>42787.862430555557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10">
        <f t="shared" si="255"/>
        <v>42818.874513888892</v>
      </c>
      <c r="T2707" s="10">
        <f t="shared" si="256"/>
        <v>42773.916180555556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10">
        <f t="shared" si="255"/>
        <v>41928.290972222225</v>
      </c>
      <c r="T2708" s="10">
        <f t="shared" si="256"/>
        <v>41899.294942129629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10">
        <f t="shared" si="255"/>
        <v>41421.290972222225</v>
      </c>
      <c r="T2709" s="10">
        <f t="shared" si="256"/>
        <v>41391.782905092594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10">
        <f t="shared" si="255"/>
        <v>42572.698217592595</v>
      </c>
      <c r="T2710" s="10">
        <f t="shared" si="256"/>
        <v>42512.698217592595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10">
        <f t="shared" si="255"/>
        <v>42647.165972222225</v>
      </c>
      <c r="T2711" s="10">
        <f t="shared" si="256"/>
        <v>42612.149780092594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10">
        <f t="shared" si="255"/>
        <v>41860.083333333336</v>
      </c>
      <c r="T2712" s="10">
        <f t="shared" si="256"/>
        <v>41828.229490740741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10">
        <f t="shared" si="255"/>
        <v>41810.917361111111</v>
      </c>
      <c r="T2713" s="10">
        <f t="shared" si="256"/>
        <v>41780.745254629634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10">
        <f t="shared" si="255"/>
        <v>41468.75</v>
      </c>
      <c r="T2714" s="10">
        <f t="shared" si="256"/>
        <v>41432.062037037038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10">
        <f t="shared" si="255"/>
        <v>42362.653749999998</v>
      </c>
      <c r="T2715" s="10">
        <f t="shared" si="256"/>
        <v>42322.653749999998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10">
        <f t="shared" si="255"/>
        <v>42657.958333333328</v>
      </c>
      <c r="T2716" s="10">
        <f t="shared" si="256"/>
        <v>42629.655046296291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10">
        <f t="shared" si="255"/>
        <v>42421.398472222223</v>
      </c>
      <c r="T2717" s="10">
        <f t="shared" si="256"/>
        <v>42387.398472222223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10">
        <f t="shared" si="255"/>
        <v>42285.333252314813</v>
      </c>
      <c r="T2718" s="10">
        <f t="shared" si="256"/>
        <v>42255.333252314813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10">
        <f t="shared" si="255"/>
        <v>41979.956585648149</v>
      </c>
      <c r="T2719" s="10">
        <f t="shared" si="256"/>
        <v>41934.914918981485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10">
        <f t="shared" si="255"/>
        <v>42493.958333333328</v>
      </c>
      <c r="T2720" s="10">
        <f t="shared" si="256"/>
        <v>42465.596585648149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10">
        <f t="shared" si="255"/>
        <v>42477.989513888882</v>
      </c>
      <c r="T2721" s="10">
        <f t="shared" si="256"/>
        <v>42418.031180555554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10">
        <f t="shared" si="255"/>
        <v>42685.507557870369</v>
      </c>
      <c r="T2722" s="10">
        <f t="shared" si="256"/>
        <v>42655.465891203698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10">
        <f t="shared" si="255"/>
        <v>41523.791666666664</v>
      </c>
      <c r="T2723" s="10">
        <f t="shared" si="256"/>
        <v>41493.543958333335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10">
        <f t="shared" si="255"/>
        <v>42764.857094907406</v>
      </c>
      <c r="T2724" s="10">
        <f t="shared" si="256"/>
        <v>42704.857094907406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10">
        <f t="shared" si="255"/>
        <v>42004.880648148144</v>
      </c>
      <c r="T2725" s="10">
        <f t="shared" si="256"/>
        <v>41944.83898148148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10">
        <f t="shared" si="255"/>
        <v>42231.32707175926</v>
      </c>
      <c r="T2726" s="10">
        <f t="shared" si="256"/>
        <v>42199.32707175926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10">
        <f t="shared" si="255"/>
        <v>42795.744618055556</v>
      </c>
      <c r="T2727" s="10">
        <f t="shared" si="256"/>
        <v>42745.744618055556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10">
        <f t="shared" si="255"/>
        <v>42482.579988425925</v>
      </c>
      <c r="T2728" s="10">
        <f t="shared" si="256"/>
        <v>42452.579988425925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10">
        <f t="shared" si="255"/>
        <v>42223.676655092597</v>
      </c>
      <c r="T2729" s="10">
        <f t="shared" si="256"/>
        <v>42198.676655092597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10">
        <f t="shared" si="255"/>
        <v>42368.59993055556</v>
      </c>
      <c r="T2730" s="10">
        <f t="shared" si="256"/>
        <v>42333.59993055556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10">
        <f t="shared" si="255"/>
        <v>42125.240706018521</v>
      </c>
      <c r="T2731" s="10">
        <f t="shared" si="256"/>
        <v>42095.240706018521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10">
        <f t="shared" si="255"/>
        <v>41386.541377314818</v>
      </c>
      <c r="T2732" s="10">
        <f t="shared" si="256"/>
        <v>41351.541377314818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10">
        <f t="shared" si="255"/>
        <v>41930.166666666664</v>
      </c>
      <c r="T2733" s="10">
        <f t="shared" si="256"/>
        <v>41872.525717592594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10">
        <f t="shared" si="255"/>
        <v>41422</v>
      </c>
      <c r="T2734" s="10">
        <f t="shared" si="256"/>
        <v>41389.808194444442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10">
        <f t="shared" si="255"/>
        <v>42104.231180555551</v>
      </c>
      <c r="T2735" s="10">
        <f t="shared" si="256"/>
        <v>42044.272847222222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10">
        <f t="shared" si="255"/>
        <v>42656.915972222225</v>
      </c>
      <c r="T2736" s="10">
        <f t="shared" si="256"/>
        <v>42626.668888888889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10">
        <f t="shared" si="255"/>
        <v>41346.833333333336</v>
      </c>
      <c r="T2737" s="10">
        <f t="shared" si="256"/>
        <v>41316.120949074073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10">
        <f t="shared" si="255"/>
        <v>41752.666354166664</v>
      </c>
      <c r="T2738" s="10">
        <f t="shared" si="256"/>
        <v>41722.666354166664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10">
        <f t="shared" si="255"/>
        <v>41654.791666666664</v>
      </c>
      <c r="T2739" s="10">
        <f t="shared" si="256"/>
        <v>41611.917673611111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10">
        <f t="shared" si="255"/>
        <v>42680.143564814818</v>
      </c>
      <c r="T2740" s="10">
        <f t="shared" si="256"/>
        <v>42620.143564814818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10">
        <f t="shared" si="255"/>
        <v>41764.887928240743</v>
      </c>
      <c r="T2741" s="10">
        <f t="shared" si="256"/>
        <v>41719.887928240743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10">
        <f t="shared" si="255"/>
        <v>42074.99018518519</v>
      </c>
      <c r="T2742" s="10">
        <f t="shared" si="256"/>
        <v>42045.031851851847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10">
        <f t="shared" si="255"/>
        <v>41932.088194444441</v>
      </c>
      <c r="T2743" s="10">
        <f t="shared" si="256"/>
        <v>41911.657430555555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10">
        <f t="shared" si="255"/>
        <v>41044.719756944447</v>
      </c>
      <c r="T2744" s="10">
        <f t="shared" si="256"/>
        <v>41030.719756944447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7"/>
        <v>0</v>
      </c>
      <c r="Q2745" t="str">
        <f t="shared" si="253"/>
        <v>publishing</v>
      </c>
      <c r="R2745" t="str">
        <f t="shared" si="254"/>
        <v>children's books</v>
      </c>
      <c r="S2745" s="10">
        <f t="shared" si="255"/>
        <v>42662.328784722224</v>
      </c>
      <c r="T2745" s="10">
        <f t="shared" si="256"/>
        <v>42632.328784722224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10">
        <f t="shared" si="255"/>
        <v>40968.062476851854</v>
      </c>
      <c r="T2746" s="10">
        <f t="shared" si="256"/>
        <v>40938.062476851854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10">
        <f t="shared" si="255"/>
        <v>41104.988055555557</v>
      </c>
      <c r="T2747" s="10">
        <f t="shared" si="256"/>
        <v>41044.988055555557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10">
        <f t="shared" si="255"/>
        <v>41880.781377314815</v>
      </c>
      <c r="T2748" s="10">
        <f t="shared" si="256"/>
        <v>41850.781377314815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10">
        <f t="shared" si="255"/>
        <v>41076.131944444445</v>
      </c>
      <c r="T2749" s="10">
        <f t="shared" si="256"/>
        <v>41044.64811342593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10">
        <f t="shared" si="255"/>
        <v>42615.7106712963</v>
      </c>
      <c r="T2750" s="10">
        <f t="shared" si="256"/>
        <v>42585.7106712963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10">
        <f t="shared" si="255"/>
        <v>42098.757372685184</v>
      </c>
      <c r="T2751" s="10">
        <f t="shared" si="256"/>
        <v>42068.799039351856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7"/>
        <v>0</v>
      </c>
      <c r="Q2752" t="str">
        <f t="shared" si="253"/>
        <v>publishing</v>
      </c>
      <c r="R2752" t="str">
        <f t="shared" si="254"/>
        <v>children's books</v>
      </c>
      <c r="S2752" s="10">
        <f t="shared" si="255"/>
        <v>41090.833333333336</v>
      </c>
      <c r="T2752" s="10">
        <f t="shared" si="256"/>
        <v>41078.899826388886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7"/>
        <v>0</v>
      </c>
      <c r="Q2753" t="str">
        <f t="shared" si="253"/>
        <v>publishing</v>
      </c>
      <c r="R2753" t="str">
        <f t="shared" si="254"/>
        <v>children's books</v>
      </c>
      <c r="S2753" s="10">
        <f t="shared" si="255"/>
        <v>41807.887060185189</v>
      </c>
      <c r="T2753" s="10">
        <f t="shared" si="256"/>
        <v>41747.887060185189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si="257"/>
        <v>39.285714285714285</v>
      </c>
      <c r="Q2754" t="str">
        <f t="shared" ref="Q2754:Q2817" si="259">LEFT(N2754,SEARCH("/",N2754)-1)</f>
        <v>publishing</v>
      </c>
      <c r="R2754" t="str">
        <f t="shared" ref="R2754:R2817" si="260">RIGHT(N2754,LEN(N2754)-SEARCH("/",N2754))</f>
        <v>children's books</v>
      </c>
      <c r="S2754" s="10">
        <f t="shared" ref="S2754:S2817" si="261">(((I2754/60)/60)/24)+DATE(1970,1,1)</f>
        <v>40895.765092592592</v>
      </c>
      <c r="T2754" s="10">
        <f t="shared" ref="T2754:T2817" si="262">(((J2754/60)/60)/24)+DATE(1970,1,1)</f>
        <v>40855.765092592592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63">IFERROR(E2755/L2755,0)</f>
        <v>47.5</v>
      </c>
      <c r="Q2755" t="str">
        <f t="shared" si="259"/>
        <v>publishing</v>
      </c>
      <c r="R2755" t="str">
        <f t="shared" si="260"/>
        <v>children's books</v>
      </c>
      <c r="S2755" s="10">
        <f t="shared" si="261"/>
        <v>41147.900729166664</v>
      </c>
      <c r="T2755" s="10">
        <f t="shared" si="262"/>
        <v>41117.900729166664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63"/>
        <v>0</v>
      </c>
      <c r="Q2756" t="str">
        <f t="shared" si="259"/>
        <v>publishing</v>
      </c>
      <c r="R2756" t="str">
        <f t="shared" si="260"/>
        <v>children's books</v>
      </c>
      <c r="S2756" s="10">
        <f t="shared" si="261"/>
        <v>41893.636006944449</v>
      </c>
      <c r="T2756" s="10">
        <f t="shared" si="262"/>
        <v>41863.636006944449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63"/>
        <v>17.333333333333332</v>
      </c>
      <c r="Q2757" t="str">
        <f t="shared" si="259"/>
        <v>publishing</v>
      </c>
      <c r="R2757" t="str">
        <f t="shared" si="260"/>
        <v>children's books</v>
      </c>
      <c r="S2757" s="10">
        <f t="shared" si="261"/>
        <v>42102.790821759263</v>
      </c>
      <c r="T2757" s="10">
        <f t="shared" si="262"/>
        <v>42072.790821759263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63"/>
        <v>31.757575757575758</v>
      </c>
      <c r="Q2758" t="str">
        <f t="shared" si="259"/>
        <v>publishing</v>
      </c>
      <c r="R2758" t="str">
        <f t="shared" si="260"/>
        <v>children's books</v>
      </c>
      <c r="S2758" s="10">
        <f t="shared" si="261"/>
        <v>41650.90047453704</v>
      </c>
      <c r="T2758" s="10">
        <f t="shared" si="262"/>
        <v>41620.90047453704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10">
        <f t="shared" si="261"/>
        <v>42588.65662037037</v>
      </c>
      <c r="T2759" s="10">
        <f t="shared" si="262"/>
        <v>42573.65662037037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10">
        <f t="shared" si="261"/>
        <v>42653.441932870366</v>
      </c>
      <c r="T2760" s="10">
        <f t="shared" si="262"/>
        <v>42639.441932870366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10">
        <f t="shared" si="261"/>
        <v>42567.36650462963</v>
      </c>
      <c r="T2761" s="10">
        <f t="shared" si="262"/>
        <v>42524.36650462963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63"/>
        <v>0</v>
      </c>
      <c r="Q2762" t="str">
        <f t="shared" si="259"/>
        <v>publishing</v>
      </c>
      <c r="R2762" t="str">
        <f t="shared" si="260"/>
        <v>children's books</v>
      </c>
      <c r="S2762" s="10">
        <f t="shared" si="261"/>
        <v>41445.461319444446</v>
      </c>
      <c r="T2762" s="10">
        <f t="shared" si="262"/>
        <v>41415.461319444446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10">
        <f t="shared" si="261"/>
        <v>41277.063576388886</v>
      </c>
      <c r="T2763" s="10">
        <f t="shared" si="262"/>
        <v>41247.063576388886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10">
        <f t="shared" si="261"/>
        <v>40986.995312500003</v>
      </c>
      <c r="T2764" s="10">
        <f t="shared" si="262"/>
        <v>40927.036979166667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10">
        <f t="shared" si="261"/>
        <v>41418.579675925925</v>
      </c>
      <c r="T2765" s="10">
        <f t="shared" si="262"/>
        <v>41373.579675925925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10">
        <f t="shared" si="261"/>
        <v>41059.791666666664</v>
      </c>
      <c r="T2766" s="10">
        <f t="shared" si="262"/>
        <v>41030.292025462964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63"/>
        <v>0</v>
      </c>
      <c r="Q2767" t="str">
        <f t="shared" si="259"/>
        <v>publishing</v>
      </c>
      <c r="R2767" t="str">
        <f t="shared" si="260"/>
        <v>children's books</v>
      </c>
      <c r="S2767" s="10">
        <f t="shared" si="261"/>
        <v>41210.579027777778</v>
      </c>
      <c r="T2767" s="10">
        <f t="shared" si="262"/>
        <v>41194.579027777778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10">
        <f t="shared" si="261"/>
        <v>40766.668032407404</v>
      </c>
      <c r="T2768" s="10">
        <f t="shared" si="262"/>
        <v>40736.668032407404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10">
        <f t="shared" si="261"/>
        <v>42232.958912037036</v>
      </c>
      <c r="T2769" s="10">
        <f t="shared" si="262"/>
        <v>42172.958912037036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10">
        <f t="shared" si="261"/>
        <v>40997.573182870372</v>
      </c>
      <c r="T2770" s="10">
        <f t="shared" si="262"/>
        <v>40967.614849537036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10">
        <f t="shared" si="261"/>
        <v>41795.826273148145</v>
      </c>
      <c r="T2771" s="10">
        <f t="shared" si="262"/>
        <v>41745.826273148145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10">
        <f t="shared" si="261"/>
        <v>41716.663541666669</v>
      </c>
      <c r="T2772" s="10">
        <f t="shared" si="262"/>
        <v>41686.705208333333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63"/>
        <v>0</v>
      </c>
      <c r="Q2773" t="str">
        <f t="shared" si="259"/>
        <v>publishing</v>
      </c>
      <c r="R2773" t="str">
        <f t="shared" si="260"/>
        <v>children's books</v>
      </c>
      <c r="S2773" s="10">
        <f t="shared" si="261"/>
        <v>41306.708333333336</v>
      </c>
      <c r="T2773" s="10">
        <f t="shared" si="262"/>
        <v>41257.531712962962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63"/>
        <v>0</v>
      </c>
      <c r="Q2774" t="str">
        <f t="shared" si="259"/>
        <v>publishing</v>
      </c>
      <c r="R2774" t="str">
        <f t="shared" si="260"/>
        <v>children's books</v>
      </c>
      <c r="S2774" s="10">
        <f t="shared" si="261"/>
        <v>41552.869143518517</v>
      </c>
      <c r="T2774" s="10">
        <f t="shared" si="262"/>
        <v>41537.869143518517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10">
        <f t="shared" si="261"/>
        <v>42484.86482638889</v>
      </c>
      <c r="T2775" s="10">
        <f t="shared" si="262"/>
        <v>42474.86482638889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10">
        <f t="shared" si="261"/>
        <v>41341.126481481479</v>
      </c>
      <c r="T2776" s="10">
        <f t="shared" si="262"/>
        <v>41311.126481481479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10">
        <f t="shared" si="261"/>
        <v>40893.013356481482</v>
      </c>
      <c r="T2777" s="10">
        <f t="shared" si="262"/>
        <v>40863.013356481482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10">
        <f t="shared" si="261"/>
        <v>42167.297175925924</v>
      </c>
      <c r="T2778" s="10">
        <f t="shared" si="262"/>
        <v>42136.297175925924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10">
        <f t="shared" si="261"/>
        <v>42202.669027777782</v>
      </c>
      <c r="T2779" s="10">
        <f t="shared" si="262"/>
        <v>42172.669027777782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10">
        <f t="shared" si="261"/>
        <v>41876.978078703702</v>
      </c>
      <c r="T2780" s="10">
        <f t="shared" si="262"/>
        <v>41846.978078703702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10">
        <f t="shared" si="261"/>
        <v>42330.627557870372</v>
      </c>
      <c r="T2781" s="10">
        <f t="shared" si="262"/>
        <v>42300.585891203707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63"/>
        <v>0</v>
      </c>
      <c r="Q2782" t="str">
        <f t="shared" si="259"/>
        <v>publishing</v>
      </c>
      <c r="R2782" t="str">
        <f t="shared" si="260"/>
        <v>children's books</v>
      </c>
      <c r="S2782" s="10">
        <f t="shared" si="261"/>
        <v>42804.447777777779</v>
      </c>
      <c r="T2782" s="10">
        <f t="shared" si="262"/>
        <v>42774.447777777779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63"/>
        <v>47</v>
      </c>
      <c r="Q2783" t="str">
        <f t="shared" si="259"/>
        <v>theater</v>
      </c>
      <c r="R2783" t="str">
        <f t="shared" si="260"/>
        <v>plays</v>
      </c>
      <c r="S2783" s="10">
        <f t="shared" si="261"/>
        <v>42047.291666666672</v>
      </c>
      <c r="T2783" s="10">
        <f t="shared" si="262"/>
        <v>42018.94159722222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10">
        <f t="shared" si="261"/>
        <v>42052.207638888889</v>
      </c>
      <c r="T2784" s="10">
        <f t="shared" si="262"/>
        <v>42026.924976851849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10">
        <f t="shared" si="261"/>
        <v>42117.535254629634</v>
      </c>
      <c r="T2785" s="10">
        <f t="shared" si="262"/>
        <v>42103.535254629634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10">
        <f t="shared" si="261"/>
        <v>41941.787534722222</v>
      </c>
      <c r="T2786" s="10">
        <f t="shared" si="262"/>
        <v>41920.787534722222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10">
        <f t="shared" si="261"/>
        <v>42587.875</v>
      </c>
      <c r="T2787" s="10">
        <f t="shared" si="262"/>
        <v>42558.189432870371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10">
        <f t="shared" si="261"/>
        <v>41829.569212962961</v>
      </c>
      <c r="T2788" s="10">
        <f t="shared" si="262"/>
        <v>41815.569212962961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63"/>
        <v>31.5</v>
      </c>
      <c r="Q2789" t="str">
        <f t="shared" si="259"/>
        <v>theater</v>
      </c>
      <c r="R2789" t="str">
        <f t="shared" si="260"/>
        <v>plays</v>
      </c>
      <c r="S2789" s="10">
        <f t="shared" si="261"/>
        <v>41838.198518518519</v>
      </c>
      <c r="T2789" s="10">
        <f t="shared" si="262"/>
        <v>41808.198518518519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63"/>
        <v>102.5</v>
      </c>
      <c r="Q2790" t="str">
        <f t="shared" si="259"/>
        <v>theater</v>
      </c>
      <c r="R2790" t="str">
        <f t="shared" si="260"/>
        <v>plays</v>
      </c>
      <c r="S2790" s="10">
        <f t="shared" si="261"/>
        <v>42580.701886574068</v>
      </c>
      <c r="T2790" s="10">
        <f t="shared" si="262"/>
        <v>42550.701886574068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10">
        <f t="shared" si="261"/>
        <v>42075.166666666672</v>
      </c>
      <c r="T2791" s="10">
        <f t="shared" si="262"/>
        <v>42056.013124999998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10">
        <f t="shared" si="261"/>
        <v>42046.938692129625</v>
      </c>
      <c r="T2792" s="10">
        <f t="shared" si="262"/>
        <v>42016.938692129625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10">
        <f t="shared" si="261"/>
        <v>42622.166666666672</v>
      </c>
      <c r="T2793" s="10">
        <f t="shared" si="262"/>
        <v>42591.899988425925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10">
        <f t="shared" si="261"/>
        <v>42228.231006944443</v>
      </c>
      <c r="T2794" s="10">
        <f t="shared" si="262"/>
        <v>42183.231006944443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10">
        <f t="shared" si="261"/>
        <v>42206.419039351851</v>
      </c>
      <c r="T2795" s="10">
        <f t="shared" si="262"/>
        <v>42176.419039351851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63"/>
        <v>25</v>
      </c>
      <c r="Q2796" t="str">
        <f t="shared" si="259"/>
        <v>theater</v>
      </c>
      <c r="R2796" t="str">
        <f t="shared" si="260"/>
        <v>plays</v>
      </c>
      <c r="S2796" s="10">
        <f t="shared" si="261"/>
        <v>42432.791666666672</v>
      </c>
      <c r="T2796" s="10">
        <f t="shared" si="262"/>
        <v>42416.691655092596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63"/>
        <v>36.5</v>
      </c>
      <c r="Q2797" t="str">
        <f t="shared" si="259"/>
        <v>theater</v>
      </c>
      <c r="R2797" t="str">
        <f t="shared" si="260"/>
        <v>plays</v>
      </c>
      <c r="S2797" s="10">
        <f t="shared" si="261"/>
        <v>41796.958333333336</v>
      </c>
      <c r="T2797" s="10">
        <f t="shared" si="262"/>
        <v>41780.525937500002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63"/>
        <v>44</v>
      </c>
      <c r="Q2798" t="str">
        <f t="shared" si="259"/>
        <v>theater</v>
      </c>
      <c r="R2798" t="str">
        <f t="shared" si="260"/>
        <v>plays</v>
      </c>
      <c r="S2798" s="10">
        <f t="shared" si="261"/>
        <v>41825.528101851851</v>
      </c>
      <c r="T2798" s="10">
        <f t="shared" si="262"/>
        <v>41795.528101851851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10">
        <f t="shared" si="261"/>
        <v>41828.94027777778</v>
      </c>
      <c r="T2799" s="10">
        <f t="shared" si="262"/>
        <v>41798.94027777778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10">
        <f t="shared" si="261"/>
        <v>42216.666666666672</v>
      </c>
      <c r="T2800" s="10">
        <f t="shared" si="262"/>
        <v>42201.675011574072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10">
        <f t="shared" si="261"/>
        <v>42538.666666666672</v>
      </c>
      <c r="T2801" s="10">
        <f t="shared" si="262"/>
        <v>42507.264699074076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10">
        <f t="shared" si="261"/>
        <v>42008.552847222221</v>
      </c>
      <c r="T2802" s="10">
        <f t="shared" si="262"/>
        <v>41948.552847222221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10">
        <f t="shared" si="261"/>
        <v>41922.458333333336</v>
      </c>
      <c r="T2803" s="10">
        <f t="shared" si="262"/>
        <v>41900.243159722224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10">
        <f t="shared" si="261"/>
        <v>42222.64707175926</v>
      </c>
      <c r="T2804" s="10">
        <f t="shared" si="262"/>
        <v>42192.64707175926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10">
        <f t="shared" si="261"/>
        <v>42201</v>
      </c>
      <c r="T2805" s="10">
        <f t="shared" si="262"/>
        <v>42158.065694444449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63"/>
        <v>50</v>
      </c>
      <c r="Q2806" t="str">
        <f t="shared" si="259"/>
        <v>theater</v>
      </c>
      <c r="R2806" t="str">
        <f t="shared" si="260"/>
        <v>plays</v>
      </c>
      <c r="S2806" s="10">
        <f t="shared" si="261"/>
        <v>41911.453587962962</v>
      </c>
      <c r="T2806" s="10">
        <f t="shared" si="262"/>
        <v>41881.453587962962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10">
        <f t="shared" si="261"/>
        <v>42238.505474537036</v>
      </c>
      <c r="T2807" s="10">
        <f t="shared" si="262"/>
        <v>42213.505474537036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63"/>
        <v>44.25</v>
      </c>
      <c r="Q2808" t="str">
        <f t="shared" si="259"/>
        <v>theater</v>
      </c>
      <c r="R2808" t="str">
        <f t="shared" si="260"/>
        <v>plays</v>
      </c>
      <c r="S2808" s="10">
        <f t="shared" si="261"/>
        <v>42221.458333333328</v>
      </c>
      <c r="T2808" s="10">
        <f t="shared" si="262"/>
        <v>42185.267245370371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10">
        <f t="shared" si="261"/>
        <v>42184.873124999998</v>
      </c>
      <c r="T2809" s="10">
        <f t="shared" si="262"/>
        <v>42154.873124999998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10">
        <f t="shared" si="261"/>
        <v>42238.84646990741</v>
      </c>
      <c r="T2810" s="10">
        <f t="shared" si="262"/>
        <v>42208.84646990741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10">
        <f t="shared" si="261"/>
        <v>42459.610416666663</v>
      </c>
      <c r="T2811" s="10">
        <f t="shared" si="262"/>
        <v>42451.496817129635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10">
        <f t="shared" si="261"/>
        <v>41791.165972222225</v>
      </c>
      <c r="T2812" s="10">
        <f t="shared" si="262"/>
        <v>41759.13962962963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10">
        <f t="shared" si="261"/>
        <v>42058.496562500004</v>
      </c>
      <c r="T2813" s="10">
        <f t="shared" si="262"/>
        <v>42028.496562500004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10">
        <f t="shared" si="261"/>
        <v>42100.166666666672</v>
      </c>
      <c r="T2814" s="10">
        <f t="shared" si="262"/>
        <v>42054.74418981481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10">
        <f t="shared" si="261"/>
        <v>42718.742604166662</v>
      </c>
      <c r="T2815" s="10">
        <f t="shared" si="262"/>
        <v>42693.742604166662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63"/>
        <v>25.25</v>
      </c>
      <c r="Q2816" t="str">
        <f t="shared" si="259"/>
        <v>theater</v>
      </c>
      <c r="R2816" t="str">
        <f t="shared" si="260"/>
        <v>plays</v>
      </c>
      <c r="S2816" s="10">
        <f t="shared" si="261"/>
        <v>42133.399479166663</v>
      </c>
      <c r="T2816" s="10">
        <f t="shared" si="262"/>
        <v>42103.399479166663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10">
        <f t="shared" si="261"/>
        <v>42589.776724537034</v>
      </c>
      <c r="T2817" s="10">
        <f t="shared" si="262"/>
        <v>42559.776724537034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si="263"/>
        <v>25.130177514792898</v>
      </c>
      <c r="Q2818" t="str">
        <f t="shared" ref="Q2818:Q2881" si="265">LEFT(N2818,SEARCH("/",N2818)-1)</f>
        <v>theater</v>
      </c>
      <c r="R2818" t="str">
        <f t="shared" ref="R2818:R2881" si="266">RIGHT(N2818,LEN(N2818)-SEARCH("/",N2818))</f>
        <v>plays</v>
      </c>
      <c r="S2818" s="10">
        <f t="shared" ref="S2818:S2881" si="267">(((I2818/60)/60)/24)+DATE(1970,1,1)</f>
        <v>42218.666666666672</v>
      </c>
      <c r="T2818" s="10">
        <f t="shared" ref="T2818:T2881" si="268">(((J2818/60)/60)/24)+DATE(1970,1,1)</f>
        <v>42188.467499999999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9">IFERROR(E2819/L2819,0)</f>
        <v>23.636363636363637</v>
      </c>
      <c r="Q2819" t="str">
        <f t="shared" si="265"/>
        <v>theater</v>
      </c>
      <c r="R2819" t="str">
        <f t="shared" si="266"/>
        <v>plays</v>
      </c>
      <c r="S2819" s="10">
        <f t="shared" si="267"/>
        <v>42063.634976851856</v>
      </c>
      <c r="T2819" s="10">
        <f t="shared" si="268"/>
        <v>42023.634976851856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9"/>
        <v>103.95098039215686</v>
      </c>
      <c r="Q2820" t="str">
        <f t="shared" si="265"/>
        <v>theater</v>
      </c>
      <c r="R2820" t="str">
        <f t="shared" si="266"/>
        <v>plays</v>
      </c>
      <c r="S2820" s="10">
        <f t="shared" si="267"/>
        <v>42270.598217592589</v>
      </c>
      <c r="T2820" s="10">
        <f t="shared" si="268"/>
        <v>42250.598217592589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9"/>
        <v>50.384615384615387</v>
      </c>
      <c r="Q2821" t="str">
        <f t="shared" si="265"/>
        <v>theater</v>
      </c>
      <c r="R2821" t="str">
        <f t="shared" si="266"/>
        <v>plays</v>
      </c>
      <c r="S2821" s="10">
        <f t="shared" si="267"/>
        <v>42169.525567129633</v>
      </c>
      <c r="T2821" s="10">
        <f t="shared" si="268"/>
        <v>42139.525567129633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9"/>
        <v>13.6</v>
      </c>
      <c r="Q2822" t="str">
        <f t="shared" si="265"/>
        <v>theater</v>
      </c>
      <c r="R2822" t="str">
        <f t="shared" si="266"/>
        <v>plays</v>
      </c>
      <c r="S2822" s="10">
        <f t="shared" si="267"/>
        <v>42426</v>
      </c>
      <c r="T2822" s="10">
        <f t="shared" si="268"/>
        <v>42401.610983796301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10">
        <f t="shared" si="267"/>
        <v>41905.922858796301</v>
      </c>
      <c r="T2823" s="10">
        <f t="shared" si="268"/>
        <v>41875.922858796301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10">
        <f t="shared" si="267"/>
        <v>42090.642268518524</v>
      </c>
      <c r="T2824" s="10">
        <f t="shared" si="268"/>
        <v>42060.683935185181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10">
        <f t="shared" si="267"/>
        <v>42094.957638888889</v>
      </c>
      <c r="T2825" s="10">
        <f t="shared" si="268"/>
        <v>42067.011643518519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10">
        <f t="shared" si="267"/>
        <v>42168.071527777778</v>
      </c>
      <c r="T2826" s="10">
        <f t="shared" si="268"/>
        <v>42136.270787037036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10">
        <f t="shared" si="267"/>
        <v>42342.792662037042</v>
      </c>
      <c r="T2827" s="10">
        <f t="shared" si="268"/>
        <v>42312.792662037042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10">
        <f t="shared" si="267"/>
        <v>42195.291666666672</v>
      </c>
      <c r="T2828" s="10">
        <f t="shared" si="268"/>
        <v>42171.034861111111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10">
        <f t="shared" si="267"/>
        <v>42524.6875</v>
      </c>
      <c r="T2829" s="10">
        <f t="shared" si="268"/>
        <v>42494.683634259258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10">
        <f t="shared" si="267"/>
        <v>42279.958333333328</v>
      </c>
      <c r="T2830" s="10">
        <f t="shared" si="268"/>
        <v>42254.264687499999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10">
        <f t="shared" si="267"/>
        <v>42523.434236111112</v>
      </c>
      <c r="T2831" s="10">
        <f t="shared" si="268"/>
        <v>42495.434236111112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10">
        <f t="shared" si="267"/>
        <v>41771.165972222225</v>
      </c>
      <c r="T2832" s="10">
        <f t="shared" si="268"/>
        <v>41758.839675925927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10">
        <f t="shared" si="267"/>
        <v>42201.824884259258</v>
      </c>
      <c r="T2833" s="10">
        <f t="shared" si="268"/>
        <v>42171.824884259258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10">
        <f t="shared" si="267"/>
        <v>41966.916666666672</v>
      </c>
      <c r="T2834" s="10">
        <f t="shared" si="268"/>
        <v>41938.709421296298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10">
        <f t="shared" si="267"/>
        <v>42288.083333333328</v>
      </c>
      <c r="T2835" s="10">
        <f t="shared" si="268"/>
        <v>42268.127696759257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10">
        <f t="shared" si="267"/>
        <v>42034.959837962961</v>
      </c>
      <c r="T2836" s="10">
        <f t="shared" si="268"/>
        <v>42019.959837962961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10">
        <f t="shared" si="267"/>
        <v>42343</v>
      </c>
      <c r="T2837" s="10">
        <f t="shared" si="268"/>
        <v>42313.703900462962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10">
        <f t="shared" si="267"/>
        <v>42784.207638888889</v>
      </c>
      <c r="T2838" s="10">
        <f t="shared" si="268"/>
        <v>42746.261782407411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10">
        <f t="shared" si="267"/>
        <v>42347.950046296297</v>
      </c>
      <c r="T2839" s="10">
        <f t="shared" si="268"/>
        <v>42307.908379629633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10">
        <f t="shared" si="267"/>
        <v>41864.916666666664</v>
      </c>
      <c r="T2840" s="10">
        <f t="shared" si="268"/>
        <v>41842.607592592591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10">
        <f t="shared" si="267"/>
        <v>41876.207638888889</v>
      </c>
      <c r="T2841" s="10">
        <f t="shared" si="268"/>
        <v>41853.240208333329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10">
        <f t="shared" si="267"/>
        <v>42081.708333333328</v>
      </c>
      <c r="T2842" s="10">
        <f t="shared" si="268"/>
        <v>42060.035636574074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9"/>
        <v>10</v>
      </c>
      <c r="Q2843" t="str">
        <f t="shared" si="265"/>
        <v>theater</v>
      </c>
      <c r="R2843" t="str">
        <f t="shared" si="266"/>
        <v>plays</v>
      </c>
      <c r="S2843" s="10">
        <f t="shared" si="267"/>
        <v>42351.781215277777</v>
      </c>
      <c r="T2843" s="10">
        <f t="shared" si="268"/>
        <v>42291.739548611105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9"/>
        <v>0</v>
      </c>
      <c r="Q2844" t="str">
        <f t="shared" si="265"/>
        <v>theater</v>
      </c>
      <c r="R2844" t="str">
        <f t="shared" si="266"/>
        <v>plays</v>
      </c>
      <c r="S2844" s="10">
        <f t="shared" si="267"/>
        <v>41811.458333333336</v>
      </c>
      <c r="T2844" s="10">
        <f t="shared" si="268"/>
        <v>41784.952488425923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9"/>
        <v>0</v>
      </c>
      <c r="Q2845" t="str">
        <f t="shared" si="265"/>
        <v>theater</v>
      </c>
      <c r="R2845" t="str">
        <f t="shared" si="266"/>
        <v>plays</v>
      </c>
      <c r="S2845" s="10">
        <f t="shared" si="267"/>
        <v>42534.166666666672</v>
      </c>
      <c r="T2845" s="10">
        <f t="shared" si="268"/>
        <v>42492.737847222219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9"/>
        <v>30</v>
      </c>
      <c r="Q2846" t="str">
        <f t="shared" si="265"/>
        <v>theater</v>
      </c>
      <c r="R2846" t="str">
        <f t="shared" si="266"/>
        <v>plays</v>
      </c>
      <c r="S2846" s="10">
        <f t="shared" si="267"/>
        <v>42739.546064814815</v>
      </c>
      <c r="T2846" s="10">
        <f t="shared" si="268"/>
        <v>42709.546064814815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10">
        <f t="shared" si="267"/>
        <v>42163.016585648147</v>
      </c>
      <c r="T2847" s="10">
        <f t="shared" si="268"/>
        <v>42103.016585648147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9"/>
        <v>0</v>
      </c>
      <c r="Q2848" t="str">
        <f t="shared" si="265"/>
        <v>theater</v>
      </c>
      <c r="R2848" t="str">
        <f t="shared" si="266"/>
        <v>plays</v>
      </c>
      <c r="S2848" s="10">
        <f t="shared" si="267"/>
        <v>42153.692060185189</v>
      </c>
      <c r="T2848" s="10">
        <f t="shared" si="268"/>
        <v>42108.692060185189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9"/>
        <v>0</v>
      </c>
      <c r="Q2849" t="str">
        <f t="shared" si="265"/>
        <v>theater</v>
      </c>
      <c r="R2849" t="str">
        <f t="shared" si="266"/>
        <v>plays</v>
      </c>
      <c r="S2849" s="10">
        <f t="shared" si="267"/>
        <v>42513.806307870371</v>
      </c>
      <c r="T2849" s="10">
        <f t="shared" si="268"/>
        <v>42453.806307870371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10">
        <f t="shared" si="267"/>
        <v>42153.648831018523</v>
      </c>
      <c r="T2850" s="10">
        <f t="shared" si="268"/>
        <v>42123.648831018523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9"/>
        <v>5</v>
      </c>
      <c r="Q2851" t="str">
        <f t="shared" si="265"/>
        <v>theater</v>
      </c>
      <c r="R2851" t="str">
        <f t="shared" si="266"/>
        <v>plays</v>
      </c>
      <c r="S2851" s="10">
        <f t="shared" si="267"/>
        <v>42483.428240740745</v>
      </c>
      <c r="T2851" s="10">
        <f t="shared" si="268"/>
        <v>42453.428240740745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10">
        <f t="shared" si="267"/>
        <v>41888.007071759261</v>
      </c>
      <c r="T2852" s="10">
        <f t="shared" si="268"/>
        <v>41858.007071759261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9"/>
        <v>0</v>
      </c>
      <c r="Q2853" t="str">
        <f t="shared" si="265"/>
        <v>theater</v>
      </c>
      <c r="R2853" t="str">
        <f t="shared" si="266"/>
        <v>plays</v>
      </c>
      <c r="S2853" s="10">
        <f t="shared" si="267"/>
        <v>42398.970138888893</v>
      </c>
      <c r="T2853" s="10">
        <f t="shared" si="268"/>
        <v>42390.002650462964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10">
        <f t="shared" si="267"/>
        <v>41811.045173611114</v>
      </c>
      <c r="T2854" s="10">
        <f t="shared" si="268"/>
        <v>41781.045173611114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9"/>
        <v>0</v>
      </c>
      <c r="Q2855" t="str">
        <f t="shared" si="265"/>
        <v>theater</v>
      </c>
      <c r="R2855" t="str">
        <f t="shared" si="266"/>
        <v>plays</v>
      </c>
      <c r="S2855" s="10">
        <f t="shared" si="267"/>
        <v>41896.190937499996</v>
      </c>
      <c r="T2855" s="10">
        <f t="shared" si="268"/>
        <v>41836.190937499996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10">
        <f t="shared" si="267"/>
        <v>42131.71665509259</v>
      </c>
      <c r="T2856" s="10">
        <f t="shared" si="268"/>
        <v>42111.71665509259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9"/>
        <v>60</v>
      </c>
      <c r="Q2857" t="str">
        <f t="shared" si="265"/>
        <v>theater</v>
      </c>
      <c r="R2857" t="str">
        <f t="shared" si="266"/>
        <v>plays</v>
      </c>
      <c r="S2857" s="10">
        <f t="shared" si="267"/>
        <v>42398.981944444444</v>
      </c>
      <c r="T2857" s="10">
        <f t="shared" si="268"/>
        <v>42370.007766203707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10">
        <f t="shared" si="267"/>
        <v>42224.898611111115</v>
      </c>
      <c r="T2858" s="10">
        <f t="shared" si="268"/>
        <v>42165.037581018521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9"/>
        <v>500</v>
      </c>
      <c r="Q2859" t="str">
        <f t="shared" si="265"/>
        <v>theater</v>
      </c>
      <c r="R2859" t="str">
        <f t="shared" si="266"/>
        <v>plays</v>
      </c>
      <c r="S2859" s="10">
        <f t="shared" si="267"/>
        <v>42786.75</v>
      </c>
      <c r="T2859" s="10">
        <f t="shared" si="268"/>
        <v>42726.920081018514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9"/>
        <v>0</v>
      </c>
      <c r="Q2860" t="str">
        <f t="shared" si="265"/>
        <v>theater</v>
      </c>
      <c r="R2860" t="str">
        <f t="shared" si="266"/>
        <v>plays</v>
      </c>
      <c r="S2860" s="10">
        <f t="shared" si="267"/>
        <v>41978.477777777778</v>
      </c>
      <c r="T2860" s="10">
        <f t="shared" si="268"/>
        <v>41954.545081018514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9"/>
        <v>35</v>
      </c>
      <c r="Q2861" t="str">
        <f t="shared" si="265"/>
        <v>theater</v>
      </c>
      <c r="R2861" t="str">
        <f t="shared" si="266"/>
        <v>plays</v>
      </c>
      <c r="S2861" s="10">
        <f t="shared" si="267"/>
        <v>42293.362314814818</v>
      </c>
      <c r="T2861" s="10">
        <f t="shared" si="268"/>
        <v>42233.362314814818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10">
        <f t="shared" si="267"/>
        <v>42540.800648148142</v>
      </c>
      <c r="T2862" s="10">
        <f t="shared" si="268"/>
        <v>42480.800648148142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10">
        <f t="shared" si="267"/>
        <v>42271.590833333335</v>
      </c>
      <c r="T2863" s="10">
        <f t="shared" si="268"/>
        <v>42257.590833333335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10">
        <f t="shared" si="267"/>
        <v>41814.789687500001</v>
      </c>
      <c r="T2864" s="10">
        <f t="shared" si="268"/>
        <v>41784.789687500001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9"/>
        <v>20</v>
      </c>
      <c r="Q2865" t="str">
        <f t="shared" si="265"/>
        <v>theater</v>
      </c>
      <c r="R2865" t="str">
        <f t="shared" si="266"/>
        <v>plays</v>
      </c>
      <c r="S2865" s="10">
        <f t="shared" si="267"/>
        <v>41891.675034722226</v>
      </c>
      <c r="T2865" s="10">
        <f t="shared" si="268"/>
        <v>41831.675034722226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10">
        <f t="shared" si="267"/>
        <v>42202.554166666669</v>
      </c>
      <c r="T2866" s="10">
        <f t="shared" si="268"/>
        <v>42172.613506944443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9"/>
        <v>0</v>
      </c>
      <c r="Q2867" t="str">
        <f t="shared" si="265"/>
        <v>theater</v>
      </c>
      <c r="R2867" t="str">
        <f t="shared" si="266"/>
        <v>plays</v>
      </c>
      <c r="S2867" s="10">
        <f t="shared" si="267"/>
        <v>42010.114108796297</v>
      </c>
      <c r="T2867" s="10">
        <f t="shared" si="268"/>
        <v>41950.114108796297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9"/>
        <v>22.5</v>
      </c>
      <c r="Q2868" t="str">
        <f t="shared" si="265"/>
        <v>theater</v>
      </c>
      <c r="R2868" t="str">
        <f t="shared" si="266"/>
        <v>plays</v>
      </c>
      <c r="S2868" s="10">
        <f t="shared" si="267"/>
        <v>42657.916666666672</v>
      </c>
      <c r="T2868" s="10">
        <f t="shared" si="268"/>
        <v>42627.955104166671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9"/>
        <v>50.4</v>
      </c>
      <c r="Q2869" t="str">
        <f t="shared" si="265"/>
        <v>theater</v>
      </c>
      <c r="R2869" t="str">
        <f t="shared" si="266"/>
        <v>plays</v>
      </c>
      <c r="S2869" s="10">
        <f t="shared" si="267"/>
        <v>42555.166666666672</v>
      </c>
      <c r="T2869" s="10">
        <f t="shared" si="268"/>
        <v>42531.195277777777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10">
        <f t="shared" si="267"/>
        <v>42648.827013888891</v>
      </c>
      <c r="T2870" s="10">
        <f t="shared" si="268"/>
        <v>42618.827013888891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9"/>
        <v>35.4</v>
      </c>
      <c r="Q2871" t="str">
        <f t="shared" si="265"/>
        <v>theater</v>
      </c>
      <c r="R2871" t="str">
        <f t="shared" si="266"/>
        <v>plays</v>
      </c>
      <c r="S2871" s="10">
        <f t="shared" si="267"/>
        <v>42570.593530092592</v>
      </c>
      <c r="T2871" s="10">
        <f t="shared" si="268"/>
        <v>42540.593530092592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10">
        <f t="shared" si="267"/>
        <v>41776.189409722225</v>
      </c>
      <c r="T2872" s="10">
        <f t="shared" si="268"/>
        <v>41746.189409722225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10">
        <f t="shared" si="267"/>
        <v>41994.738576388889</v>
      </c>
      <c r="T2873" s="10">
        <f t="shared" si="268"/>
        <v>41974.738576388889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9"/>
        <v>0</v>
      </c>
      <c r="Q2874" t="str">
        <f t="shared" si="265"/>
        <v>theater</v>
      </c>
      <c r="R2874" t="str">
        <f t="shared" si="266"/>
        <v>plays</v>
      </c>
      <c r="S2874" s="10">
        <f t="shared" si="267"/>
        <v>42175.11618055556</v>
      </c>
      <c r="T2874" s="10">
        <f t="shared" si="268"/>
        <v>42115.11618055556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10">
        <f t="shared" si="267"/>
        <v>42032.817488425921</v>
      </c>
      <c r="T2875" s="10">
        <f t="shared" si="268"/>
        <v>42002.817488425921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10">
        <f t="shared" si="267"/>
        <v>42752.84474537037</v>
      </c>
      <c r="T2876" s="10">
        <f t="shared" si="268"/>
        <v>42722.84474537037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10">
        <f t="shared" si="267"/>
        <v>42495.128391203703</v>
      </c>
      <c r="T2877" s="10">
        <f t="shared" si="268"/>
        <v>42465.128391203703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9"/>
        <v>0</v>
      </c>
      <c r="Q2878" t="str">
        <f t="shared" si="265"/>
        <v>theater</v>
      </c>
      <c r="R2878" t="str">
        <f t="shared" si="266"/>
        <v>plays</v>
      </c>
      <c r="S2878" s="10">
        <f t="shared" si="267"/>
        <v>42201.743969907402</v>
      </c>
      <c r="T2878" s="10">
        <f t="shared" si="268"/>
        <v>42171.743969907402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10">
        <f t="shared" si="267"/>
        <v>42704.708333333328</v>
      </c>
      <c r="T2879" s="10">
        <f t="shared" si="268"/>
        <v>42672.955138888887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9"/>
        <v>15.75</v>
      </c>
      <c r="Q2880" t="str">
        <f t="shared" si="265"/>
        <v>theater</v>
      </c>
      <c r="R2880" t="str">
        <f t="shared" si="266"/>
        <v>plays</v>
      </c>
      <c r="S2880" s="10">
        <f t="shared" si="267"/>
        <v>42188.615682870368</v>
      </c>
      <c r="T2880" s="10">
        <f t="shared" si="268"/>
        <v>42128.615682870368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9"/>
        <v>29</v>
      </c>
      <c r="Q2881" t="str">
        <f t="shared" si="265"/>
        <v>theater</v>
      </c>
      <c r="R2881" t="str">
        <f t="shared" si="266"/>
        <v>plays</v>
      </c>
      <c r="S2881" s="10">
        <f t="shared" si="267"/>
        <v>42389.725243055553</v>
      </c>
      <c r="T2881" s="10">
        <f t="shared" si="268"/>
        <v>42359.725243055553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si="269"/>
        <v>96.551724137931032</v>
      </c>
      <c r="Q2882" t="str">
        <f t="shared" ref="Q2882:Q2945" si="271">LEFT(N2882,SEARCH("/",N2882)-1)</f>
        <v>theater</v>
      </c>
      <c r="R2882" t="str">
        <f t="shared" ref="R2882:R2945" si="272">RIGHT(N2882,LEN(N2882)-SEARCH("/",N2882))</f>
        <v>plays</v>
      </c>
      <c r="S2882" s="10">
        <f t="shared" ref="S2882:S2945" si="273">(((I2882/60)/60)/24)+DATE(1970,1,1)</f>
        <v>42236.711805555555</v>
      </c>
      <c r="T2882" s="10">
        <f t="shared" ref="T2882:T2945" si="274">(((J2882/60)/60)/24)+DATE(1970,1,1)</f>
        <v>42192.905694444446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>
        <f t="shared" ref="P2883:P2946" si="275">IFERROR(E2883/L2883,0)</f>
        <v>0</v>
      </c>
      <c r="Q2883" t="str">
        <f t="shared" si="271"/>
        <v>theater</v>
      </c>
      <c r="R2883" t="str">
        <f t="shared" si="272"/>
        <v>plays</v>
      </c>
      <c r="S2883" s="10">
        <f t="shared" si="273"/>
        <v>41976.639305555553</v>
      </c>
      <c r="T2883" s="10">
        <f t="shared" si="274"/>
        <v>41916.597638888888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5"/>
        <v>63</v>
      </c>
      <c r="Q2884" t="str">
        <f t="shared" si="271"/>
        <v>theater</v>
      </c>
      <c r="R2884" t="str">
        <f t="shared" si="272"/>
        <v>plays</v>
      </c>
      <c r="S2884" s="10">
        <f t="shared" si="273"/>
        <v>42491.596273148149</v>
      </c>
      <c r="T2884" s="10">
        <f t="shared" si="274"/>
        <v>42461.596273148149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5"/>
        <v>381.6</v>
      </c>
      <c r="Q2885" t="str">
        <f t="shared" si="271"/>
        <v>theater</v>
      </c>
      <c r="R2885" t="str">
        <f t="shared" si="272"/>
        <v>plays</v>
      </c>
      <c r="S2885" s="10">
        <f t="shared" si="273"/>
        <v>42406.207638888889</v>
      </c>
      <c r="T2885" s="10">
        <f t="shared" si="274"/>
        <v>42370.90320601852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5"/>
        <v>46.25</v>
      </c>
      <c r="Q2886" t="str">
        <f t="shared" si="271"/>
        <v>theater</v>
      </c>
      <c r="R2886" t="str">
        <f t="shared" si="272"/>
        <v>plays</v>
      </c>
      <c r="S2886" s="10">
        <f t="shared" si="273"/>
        <v>41978.727256944447</v>
      </c>
      <c r="T2886" s="10">
        <f t="shared" si="274"/>
        <v>41948.727256944447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5"/>
        <v>26</v>
      </c>
      <c r="Q2887" t="str">
        <f t="shared" si="271"/>
        <v>theater</v>
      </c>
      <c r="R2887" t="str">
        <f t="shared" si="272"/>
        <v>plays</v>
      </c>
      <c r="S2887" s="10">
        <f t="shared" si="273"/>
        <v>42077.034733796296</v>
      </c>
      <c r="T2887" s="10">
        <f t="shared" si="274"/>
        <v>42047.07640046296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5"/>
        <v>10</v>
      </c>
      <c r="Q2888" t="str">
        <f t="shared" si="271"/>
        <v>theater</v>
      </c>
      <c r="R2888" t="str">
        <f t="shared" si="272"/>
        <v>plays</v>
      </c>
      <c r="S2888" s="10">
        <f t="shared" si="273"/>
        <v>42266.165972222225</v>
      </c>
      <c r="T2888" s="10">
        <f t="shared" si="274"/>
        <v>42261.632916666669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5"/>
        <v>5</v>
      </c>
      <c r="Q2889" t="str">
        <f t="shared" si="271"/>
        <v>theater</v>
      </c>
      <c r="R2889" t="str">
        <f t="shared" si="272"/>
        <v>plays</v>
      </c>
      <c r="S2889" s="10">
        <f t="shared" si="273"/>
        <v>42015.427361111113</v>
      </c>
      <c r="T2889" s="10">
        <f t="shared" si="274"/>
        <v>41985.427361111113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5"/>
        <v>0</v>
      </c>
      <c r="Q2890" t="str">
        <f t="shared" si="271"/>
        <v>theater</v>
      </c>
      <c r="R2890" t="str">
        <f t="shared" si="272"/>
        <v>plays</v>
      </c>
      <c r="S2890" s="10">
        <f t="shared" si="273"/>
        <v>41930.207638888889</v>
      </c>
      <c r="T2890" s="10">
        <f t="shared" si="274"/>
        <v>41922.535185185188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10">
        <f t="shared" si="273"/>
        <v>41880.863252314812</v>
      </c>
      <c r="T2891" s="10">
        <f t="shared" si="274"/>
        <v>41850.863252314812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5"/>
        <v>7</v>
      </c>
      <c r="Q2892" t="str">
        <f t="shared" si="271"/>
        <v>theater</v>
      </c>
      <c r="R2892" t="str">
        <f t="shared" si="272"/>
        <v>plays</v>
      </c>
      <c r="S2892" s="10">
        <f t="shared" si="273"/>
        <v>41860.125</v>
      </c>
      <c r="T2892" s="10">
        <f t="shared" si="274"/>
        <v>41831.742962962962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5"/>
        <v>27.3</v>
      </c>
      <c r="Q2893" t="str">
        <f t="shared" si="271"/>
        <v>theater</v>
      </c>
      <c r="R2893" t="str">
        <f t="shared" si="272"/>
        <v>plays</v>
      </c>
      <c r="S2893" s="10">
        <f t="shared" si="273"/>
        <v>42475.84175925926</v>
      </c>
      <c r="T2893" s="10">
        <f t="shared" si="274"/>
        <v>42415.883425925931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10">
        <f t="shared" si="273"/>
        <v>41876.875</v>
      </c>
      <c r="T2894" s="10">
        <f t="shared" si="274"/>
        <v>41869.714166666665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5"/>
        <v>12.5</v>
      </c>
      <c r="Q2895" t="str">
        <f t="shared" si="271"/>
        <v>theater</v>
      </c>
      <c r="R2895" t="str">
        <f t="shared" si="272"/>
        <v>plays</v>
      </c>
      <c r="S2895" s="10">
        <f t="shared" si="273"/>
        <v>42013.083333333328</v>
      </c>
      <c r="T2895" s="10">
        <f t="shared" si="274"/>
        <v>41953.773090277777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5"/>
        <v>0</v>
      </c>
      <c r="Q2896" t="str">
        <f t="shared" si="271"/>
        <v>theater</v>
      </c>
      <c r="R2896" t="str">
        <f t="shared" si="272"/>
        <v>plays</v>
      </c>
      <c r="S2896" s="10">
        <f t="shared" si="273"/>
        <v>42097.944618055553</v>
      </c>
      <c r="T2896" s="10">
        <f t="shared" si="274"/>
        <v>42037.986284722225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5"/>
        <v>5.75</v>
      </c>
      <c r="Q2897" t="str">
        <f t="shared" si="271"/>
        <v>theater</v>
      </c>
      <c r="R2897" t="str">
        <f t="shared" si="272"/>
        <v>plays</v>
      </c>
      <c r="S2897" s="10">
        <f t="shared" si="273"/>
        <v>41812.875</v>
      </c>
      <c r="T2897" s="10">
        <f t="shared" si="274"/>
        <v>41811.555462962962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10">
        <f t="shared" si="273"/>
        <v>42716.25</v>
      </c>
      <c r="T2898" s="10">
        <f t="shared" si="274"/>
        <v>42701.908807870372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10">
        <f t="shared" si="273"/>
        <v>42288.645196759258</v>
      </c>
      <c r="T2899" s="10">
        <f t="shared" si="274"/>
        <v>42258.646504629629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10">
        <f t="shared" si="273"/>
        <v>42308.664965277778</v>
      </c>
      <c r="T2900" s="10">
        <f t="shared" si="274"/>
        <v>42278.664965277778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5"/>
        <v>0</v>
      </c>
      <c r="Q2901" t="str">
        <f t="shared" si="271"/>
        <v>theater</v>
      </c>
      <c r="R2901" t="str">
        <f t="shared" si="272"/>
        <v>plays</v>
      </c>
      <c r="S2901" s="10">
        <f t="shared" si="273"/>
        <v>42575.078217592592</v>
      </c>
      <c r="T2901" s="10">
        <f t="shared" si="274"/>
        <v>42515.078217592592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10">
        <f t="shared" si="273"/>
        <v>41860.234166666669</v>
      </c>
      <c r="T2902" s="10">
        <f t="shared" si="274"/>
        <v>41830.234166666669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5"/>
        <v>3</v>
      </c>
      <c r="Q2903" t="str">
        <f t="shared" si="271"/>
        <v>theater</v>
      </c>
      <c r="R2903" t="str">
        <f t="shared" si="272"/>
        <v>plays</v>
      </c>
      <c r="S2903" s="10">
        <f t="shared" si="273"/>
        <v>42042.904386574075</v>
      </c>
      <c r="T2903" s="10">
        <f t="shared" si="274"/>
        <v>41982.904386574075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5"/>
        <v>25</v>
      </c>
      <c r="Q2904" t="str">
        <f t="shared" si="271"/>
        <v>theater</v>
      </c>
      <c r="R2904" t="str">
        <f t="shared" si="272"/>
        <v>plays</v>
      </c>
      <c r="S2904" s="10">
        <f t="shared" si="273"/>
        <v>42240.439768518518</v>
      </c>
      <c r="T2904" s="10">
        <f t="shared" si="274"/>
        <v>42210.439768518518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5"/>
        <v>9.75</v>
      </c>
      <c r="Q2905" t="str">
        <f t="shared" si="271"/>
        <v>theater</v>
      </c>
      <c r="R2905" t="str">
        <f t="shared" si="272"/>
        <v>plays</v>
      </c>
      <c r="S2905" s="10">
        <f t="shared" si="273"/>
        <v>42256.166874999995</v>
      </c>
      <c r="T2905" s="10">
        <f t="shared" si="274"/>
        <v>42196.166874999995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5"/>
        <v>18.75</v>
      </c>
      <c r="Q2906" t="str">
        <f t="shared" si="271"/>
        <v>theater</v>
      </c>
      <c r="R2906" t="str">
        <f t="shared" si="272"/>
        <v>plays</v>
      </c>
      <c r="S2906" s="10">
        <f t="shared" si="273"/>
        <v>41952.5</v>
      </c>
      <c r="T2906" s="10">
        <f t="shared" si="274"/>
        <v>41940.967951388891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10">
        <f t="shared" si="273"/>
        <v>42620.056863425925</v>
      </c>
      <c r="T2907" s="10">
        <f t="shared" si="274"/>
        <v>42606.056863425925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10">
        <f t="shared" si="273"/>
        <v>42217.041666666672</v>
      </c>
      <c r="T2908" s="10">
        <f t="shared" si="274"/>
        <v>42199.648912037039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5"/>
        <v>1</v>
      </c>
      <c r="Q2909" t="str">
        <f t="shared" si="271"/>
        <v>theater</v>
      </c>
      <c r="R2909" t="str">
        <f t="shared" si="272"/>
        <v>plays</v>
      </c>
      <c r="S2909" s="10">
        <f t="shared" si="273"/>
        <v>42504.877743055549</v>
      </c>
      <c r="T2909" s="10">
        <f t="shared" si="274"/>
        <v>42444.877743055549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5"/>
        <v>52.8</v>
      </c>
      <c r="Q2910" t="str">
        <f t="shared" si="271"/>
        <v>theater</v>
      </c>
      <c r="R2910" t="str">
        <f t="shared" si="272"/>
        <v>plays</v>
      </c>
      <c r="S2910" s="10">
        <f t="shared" si="273"/>
        <v>42529.731701388882</v>
      </c>
      <c r="T2910" s="10">
        <f t="shared" si="274"/>
        <v>42499.731701388882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5"/>
        <v>20</v>
      </c>
      <c r="Q2911" t="str">
        <f t="shared" si="271"/>
        <v>theater</v>
      </c>
      <c r="R2911" t="str">
        <f t="shared" si="272"/>
        <v>plays</v>
      </c>
      <c r="S2911" s="10">
        <f t="shared" si="273"/>
        <v>41968.823611111111</v>
      </c>
      <c r="T2911" s="10">
        <f t="shared" si="274"/>
        <v>41929.266215277778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5"/>
        <v>1</v>
      </c>
      <c r="Q2912" t="str">
        <f t="shared" si="271"/>
        <v>theater</v>
      </c>
      <c r="R2912" t="str">
        <f t="shared" si="272"/>
        <v>plays</v>
      </c>
      <c r="S2912" s="10">
        <f t="shared" si="273"/>
        <v>42167.841284722221</v>
      </c>
      <c r="T2912" s="10">
        <f t="shared" si="274"/>
        <v>42107.841284722221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10">
        <f t="shared" si="273"/>
        <v>42182.768819444449</v>
      </c>
      <c r="T2913" s="10">
        <f t="shared" si="274"/>
        <v>42142.768819444449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10">
        <f t="shared" si="273"/>
        <v>42384.131643518514</v>
      </c>
      <c r="T2914" s="10">
        <f t="shared" si="274"/>
        <v>42354.131643518514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5"/>
        <v>1</v>
      </c>
      <c r="Q2915" t="str">
        <f t="shared" si="271"/>
        <v>theater</v>
      </c>
      <c r="R2915" t="str">
        <f t="shared" si="272"/>
        <v>plays</v>
      </c>
      <c r="S2915" s="10">
        <f t="shared" si="273"/>
        <v>41888.922905092593</v>
      </c>
      <c r="T2915" s="10">
        <f t="shared" si="274"/>
        <v>41828.922905092593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5"/>
        <v>1</v>
      </c>
      <c r="Q2916" t="str">
        <f t="shared" si="271"/>
        <v>theater</v>
      </c>
      <c r="R2916" t="str">
        <f t="shared" si="272"/>
        <v>plays</v>
      </c>
      <c r="S2916" s="10">
        <f t="shared" si="273"/>
        <v>42077.865671296298</v>
      </c>
      <c r="T2916" s="10">
        <f t="shared" si="274"/>
        <v>42017.907337962963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10">
        <f t="shared" si="273"/>
        <v>42445.356365740736</v>
      </c>
      <c r="T2917" s="10">
        <f t="shared" si="274"/>
        <v>42415.398032407407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10">
        <f t="shared" si="273"/>
        <v>41778.476724537039</v>
      </c>
      <c r="T2918" s="10">
        <f t="shared" si="274"/>
        <v>41755.476724537039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10">
        <f t="shared" si="273"/>
        <v>42263.234340277777</v>
      </c>
      <c r="T2919" s="10">
        <f t="shared" si="274"/>
        <v>42245.234340277777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10">
        <f t="shared" si="273"/>
        <v>42306.629710648151</v>
      </c>
      <c r="T2920" s="10">
        <f t="shared" si="274"/>
        <v>42278.629710648151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5"/>
        <v>8.5</v>
      </c>
      <c r="Q2921" t="str">
        <f t="shared" si="271"/>
        <v>theater</v>
      </c>
      <c r="R2921" t="str">
        <f t="shared" si="272"/>
        <v>plays</v>
      </c>
      <c r="S2921" s="10">
        <f t="shared" si="273"/>
        <v>41856.61954861111</v>
      </c>
      <c r="T2921" s="10">
        <f t="shared" si="274"/>
        <v>41826.61954861111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10">
        <f t="shared" si="273"/>
        <v>42088.750810185185</v>
      </c>
      <c r="T2922" s="10">
        <f t="shared" si="274"/>
        <v>42058.792476851857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5"/>
        <v>43</v>
      </c>
      <c r="Q2923" t="str">
        <f t="shared" si="271"/>
        <v>theater</v>
      </c>
      <c r="R2923" t="str">
        <f t="shared" si="272"/>
        <v>musical</v>
      </c>
      <c r="S2923" s="10">
        <f t="shared" si="273"/>
        <v>41907.886620370373</v>
      </c>
      <c r="T2923" s="10">
        <f t="shared" si="274"/>
        <v>41877.886620370373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10">
        <f t="shared" si="273"/>
        <v>42142.874155092592</v>
      </c>
      <c r="T2924" s="10">
        <f t="shared" si="274"/>
        <v>42097.874155092592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5"/>
        <v>30</v>
      </c>
      <c r="Q2925" t="str">
        <f t="shared" si="271"/>
        <v>theater</v>
      </c>
      <c r="R2925" t="str">
        <f t="shared" si="272"/>
        <v>musical</v>
      </c>
      <c r="S2925" s="10">
        <f t="shared" si="273"/>
        <v>42028.125</v>
      </c>
      <c r="T2925" s="10">
        <f t="shared" si="274"/>
        <v>42013.15253472222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10">
        <f t="shared" si="273"/>
        <v>42133.165972222225</v>
      </c>
      <c r="T2926" s="10">
        <f t="shared" si="274"/>
        <v>42103.556828703702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10">
        <f t="shared" si="273"/>
        <v>41893.584120370368</v>
      </c>
      <c r="T2927" s="10">
        <f t="shared" si="274"/>
        <v>41863.584120370368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5"/>
        <v>75</v>
      </c>
      <c r="Q2928" t="str">
        <f t="shared" si="271"/>
        <v>theater</v>
      </c>
      <c r="R2928" t="str">
        <f t="shared" si="272"/>
        <v>musical</v>
      </c>
      <c r="S2928" s="10">
        <f t="shared" si="273"/>
        <v>42058.765960648147</v>
      </c>
      <c r="T2928" s="10">
        <f t="shared" si="274"/>
        <v>42044.765960648147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10">
        <f t="shared" si="273"/>
        <v>41835.208333333336</v>
      </c>
      <c r="T2929" s="10">
        <f t="shared" si="274"/>
        <v>41806.669317129628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10">
        <f t="shared" si="273"/>
        <v>42433.998217592598</v>
      </c>
      <c r="T2930" s="10">
        <f t="shared" si="274"/>
        <v>42403.998217592598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10">
        <f t="shared" si="273"/>
        <v>41784.564328703702</v>
      </c>
      <c r="T2931" s="10">
        <f t="shared" si="274"/>
        <v>41754.564328703702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10">
        <f t="shared" si="273"/>
        <v>42131.584074074075</v>
      </c>
      <c r="T2932" s="10">
        <f t="shared" si="274"/>
        <v>42101.584074074075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10">
        <f t="shared" si="273"/>
        <v>41897.255555555559</v>
      </c>
      <c r="T2933" s="10">
        <f t="shared" si="274"/>
        <v>41872.291238425925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10">
        <f t="shared" si="273"/>
        <v>42056.458333333328</v>
      </c>
      <c r="T2934" s="10">
        <f t="shared" si="274"/>
        <v>42025.164780092593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10">
        <f t="shared" si="273"/>
        <v>42525.956631944442</v>
      </c>
      <c r="T2935" s="10">
        <f t="shared" si="274"/>
        <v>42495.956631944442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10">
        <f t="shared" si="273"/>
        <v>41805.636157407411</v>
      </c>
      <c r="T2936" s="10">
        <f t="shared" si="274"/>
        <v>41775.636157407411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10">
        <f t="shared" si="273"/>
        <v>42611.708333333328</v>
      </c>
      <c r="T2937" s="10">
        <f t="shared" si="274"/>
        <v>42553.583425925928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10">
        <f t="shared" si="273"/>
        <v>41925.207638888889</v>
      </c>
      <c r="T2938" s="10">
        <f t="shared" si="274"/>
        <v>41912.650729166664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10">
        <f t="shared" si="273"/>
        <v>41833.457326388889</v>
      </c>
      <c r="T2939" s="10">
        <f t="shared" si="274"/>
        <v>41803.457326388889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10">
        <f t="shared" si="273"/>
        <v>42034.703865740739</v>
      </c>
      <c r="T2940" s="10">
        <f t="shared" si="274"/>
        <v>42004.703865740739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10">
        <f t="shared" si="273"/>
        <v>41879.041666666664</v>
      </c>
      <c r="T2941" s="10">
        <f t="shared" si="274"/>
        <v>41845.809166666666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10">
        <f t="shared" si="273"/>
        <v>42022.773356481484</v>
      </c>
      <c r="T2942" s="10">
        <f t="shared" si="274"/>
        <v>41982.773356481484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5"/>
        <v>1</v>
      </c>
      <c r="Q2943" t="str">
        <f t="shared" si="271"/>
        <v>theater</v>
      </c>
      <c r="R2943" t="str">
        <f t="shared" si="272"/>
        <v>spaces</v>
      </c>
      <c r="S2943" s="10">
        <f t="shared" si="273"/>
        <v>42064.960127314815</v>
      </c>
      <c r="T2943" s="10">
        <f t="shared" si="274"/>
        <v>42034.960127314815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10">
        <f t="shared" si="273"/>
        <v>42354.845833333333</v>
      </c>
      <c r="T2944" s="10">
        <f t="shared" si="274"/>
        <v>42334.803923611107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5"/>
        <v>0</v>
      </c>
      <c r="Q2945" t="str">
        <f t="shared" si="271"/>
        <v>theater</v>
      </c>
      <c r="R2945" t="str">
        <f t="shared" si="272"/>
        <v>spaces</v>
      </c>
      <c r="S2945" s="10">
        <f t="shared" si="273"/>
        <v>42107.129398148143</v>
      </c>
      <c r="T2945" s="10">
        <f t="shared" si="274"/>
        <v>42077.129398148143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si="275"/>
        <v>100</v>
      </c>
      <c r="Q2946" t="str">
        <f t="shared" ref="Q2946:Q3009" si="277">LEFT(N2946,SEARCH("/",N2946)-1)</f>
        <v>theater</v>
      </c>
      <c r="R2946" t="str">
        <f t="shared" ref="R2946:R3009" si="278">RIGHT(N2946,LEN(N2946)-SEARCH("/",N2946))</f>
        <v>spaces</v>
      </c>
      <c r="S2946" s="10">
        <f t="shared" ref="S2946:S3009" si="279">(((I2946/60)/60)/24)+DATE(1970,1,1)</f>
        <v>42162.9143287037</v>
      </c>
      <c r="T2946" s="10">
        <f t="shared" ref="T2946:T3009" si="280">(((J2946/60)/60)/24)+DATE(1970,1,1)</f>
        <v>42132.9143287037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>
        <f t="shared" ref="P2947:P3010" si="281">IFERROR(E2947/L2947,0)</f>
        <v>0</v>
      </c>
      <c r="Q2947" t="str">
        <f t="shared" si="277"/>
        <v>theater</v>
      </c>
      <c r="R2947" t="str">
        <f t="shared" si="278"/>
        <v>spaces</v>
      </c>
      <c r="S2947" s="10">
        <f t="shared" si="279"/>
        <v>42148.139583333337</v>
      </c>
      <c r="T2947" s="10">
        <f t="shared" si="280"/>
        <v>42118.139583333337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81"/>
        <v>1</v>
      </c>
      <c r="Q2948" t="str">
        <f t="shared" si="277"/>
        <v>theater</v>
      </c>
      <c r="R2948" t="str">
        <f t="shared" si="278"/>
        <v>spaces</v>
      </c>
      <c r="S2948" s="10">
        <f t="shared" si="279"/>
        <v>42597.531157407408</v>
      </c>
      <c r="T2948" s="10">
        <f t="shared" si="280"/>
        <v>42567.531157407408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10">
        <f t="shared" si="279"/>
        <v>42698.715972222228</v>
      </c>
      <c r="T2949" s="10">
        <f t="shared" si="280"/>
        <v>42649.562118055561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10">
        <f t="shared" si="279"/>
        <v>42157.649224537032</v>
      </c>
      <c r="T2950" s="10">
        <f t="shared" si="280"/>
        <v>42097.649224537032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81"/>
        <v>12.5</v>
      </c>
      <c r="Q2951" t="str">
        <f t="shared" si="277"/>
        <v>theater</v>
      </c>
      <c r="R2951" t="str">
        <f t="shared" si="278"/>
        <v>spaces</v>
      </c>
      <c r="S2951" s="10">
        <f t="shared" si="279"/>
        <v>42327.864780092597</v>
      </c>
      <c r="T2951" s="10">
        <f t="shared" si="280"/>
        <v>42297.823113425926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81"/>
        <v>0</v>
      </c>
      <c r="Q2952" t="str">
        <f t="shared" si="277"/>
        <v>theater</v>
      </c>
      <c r="R2952" t="str">
        <f t="shared" si="278"/>
        <v>spaces</v>
      </c>
      <c r="S2952" s="10">
        <f t="shared" si="279"/>
        <v>42392.36518518519</v>
      </c>
      <c r="T2952" s="10">
        <f t="shared" si="280"/>
        <v>42362.36518518519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10">
        <f t="shared" si="279"/>
        <v>41917.802928240737</v>
      </c>
      <c r="T2953" s="10">
        <f t="shared" si="280"/>
        <v>41872.802928240737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10">
        <f t="shared" si="279"/>
        <v>42660.166666666672</v>
      </c>
      <c r="T2954" s="10">
        <f t="shared" si="280"/>
        <v>42628.690266203703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10">
        <f t="shared" si="279"/>
        <v>42285.791909722218</v>
      </c>
      <c r="T2955" s="10">
        <f t="shared" si="280"/>
        <v>42255.791909722218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81"/>
        <v>0</v>
      </c>
      <c r="Q2956" t="str">
        <f t="shared" si="277"/>
        <v>theater</v>
      </c>
      <c r="R2956" t="str">
        <f t="shared" si="278"/>
        <v>spaces</v>
      </c>
      <c r="S2956" s="10">
        <f t="shared" si="279"/>
        <v>42810.541701388895</v>
      </c>
      <c r="T2956" s="10">
        <f t="shared" si="280"/>
        <v>42790.583368055552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81"/>
        <v>65</v>
      </c>
      <c r="Q2957" t="str">
        <f t="shared" si="277"/>
        <v>theater</v>
      </c>
      <c r="R2957" t="str">
        <f t="shared" si="278"/>
        <v>spaces</v>
      </c>
      <c r="S2957" s="10">
        <f t="shared" si="279"/>
        <v>42171.741307870368</v>
      </c>
      <c r="T2957" s="10">
        <f t="shared" si="280"/>
        <v>42141.741307870368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10">
        <f t="shared" si="279"/>
        <v>42494.958912037036</v>
      </c>
      <c r="T2958" s="10">
        <f t="shared" si="280"/>
        <v>42464.958912037036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10">
        <f t="shared" si="279"/>
        <v>42090.969583333332</v>
      </c>
      <c r="T2959" s="10">
        <f t="shared" si="280"/>
        <v>42031.011249999996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81"/>
        <v>0</v>
      </c>
      <c r="Q2960" t="str">
        <f t="shared" si="277"/>
        <v>theater</v>
      </c>
      <c r="R2960" t="str">
        <f t="shared" si="278"/>
        <v>spaces</v>
      </c>
      <c r="S2960" s="10">
        <f t="shared" si="279"/>
        <v>42498.73746527778</v>
      </c>
      <c r="T2960" s="10">
        <f t="shared" si="280"/>
        <v>42438.779131944444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81"/>
        <v>0</v>
      </c>
      <c r="Q2961" t="str">
        <f t="shared" si="277"/>
        <v>theater</v>
      </c>
      <c r="R2961" t="str">
        <f t="shared" si="278"/>
        <v>spaces</v>
      </c>
      <c r="S2961" s="10">
        <f t="shared" si="279"/>
        <v>42528.008391203708</v>
      </c>
      <c r="T2961" s="10">
        <f t="shared" si="280"/>
        <v>42498.008391203708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81"/>
        <v>0</v>
      </c>
      <c r="Q2962" t="str">
        <f t="shared" si="277"/>
        <v>theater</v>
      </c>
      <c r="R2962" t="str">
        <f t="shared" si="278"/>
        <v>spaces</v>
      </c>
      <c r="S2962" s="10">
        <f t="shared" si="279"/>
        <v>41893.757210648146</v>
      </c>
      <c r="T2962" s="10">
        <f t="shared" si="280"/>
        <v>41863.757210648146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81"/>
        <v>50.75</v>
      </c>
      <c r="Q2963" t="str">
        <f t="shared" si="277"/>
        <v>theater</v>
      </c>
      <c r="R2963" t="str">
        <f t="shared" si="278"/>
        <v>plays</v>
      </c>
      <c r="S2963" s="10">
        <f t="shared" si="279"/>
        <v>42089.166666666672</v>
      </c>
      <c r="T2963" s="10">
        <f t="shared" si="280"/>
        <v>42061.212488425925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81"/>
        <v>60.9</v>
      </c>
      <c r="Q2964" t="str">
        <f t="shared" si="277"/>
        <v>theater</v>
      </c>
      <c r="R2964" t="str">
        <f t="shared" si="278"/>
        <v>plays</v>
      </c>
      <c r="S2964" s="10">
        <f t="shared" si="279"/>
        <v>42064.290972222225</v>
      </c>
      <c r="T2964" s="10">
        <f t="shared" si="280"/>
        <v>42036.24428240741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10">
        <f t="shared" si="279"/>
        <v>42187.470185185186</v>
      </c>
      <c r="T2965" s="10">
        <f t="shared" si="280"/>
        <v>42157.470185185186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10">
        <f t="shared" si="279"/>
        <v>41857.897222222222</v>
      </c>
      <c r="T2966" s="10">
        <f t="shared" si="280"/>
        <v>41827.909942129627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10">
        <f t="shared" si="279"/>
        <v>42192.729548611111</v>
      </c>
      <c r="T2967" s="10">
        <f t="shared" si="280"/>
        <v>42162.729548611111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10">
        <f t="shared" si="279"/>
        <v>42263.738564814819</v>
      </c>
      <c r="T2968" s="10">
        <f t="shared" si="280"/>
        <v>42233.738564814819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10">
        <f t="shared" si="279"/>
        <v>42072.156157407408</v>
      </c>
      <c r="T2969" s="10">
        <f t="shared" si="280"/>
        <v>42042.197824074072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10">
        <f t="shared" si="279"/>
        <v>42599.165972222225</v>
      </c>
      <c r="T2970" s="10">
        <f t="shared" si="280"/>
        <v>42585.523842592593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10">
        <f t="shared" si="279"/>
        <v>42127.952083333337</v>
      </c>
      <c r="T2971" s="10">
        <f t="shared" si="280"/>
        <v>42097.786493055552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10">
        <f t="shared" si="279"/>
        <v>41838.669571759259</v>
      </c>
      <c r="T2972" s="10">
        <f t="shared" si="280"/>
        <v>41808.669571759259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10">
        <f t="shared" si="279"/>
        <v>41882.658310185187</v>
      </c>
      <c r="T2973" s="10">
        <f t="shared" si="280"/>
        <v>41852.658310185187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10">
        <f t="shared" si="279"/>
        <v>42709.041666666672</v>
      </c>
      <c r="T2974" s="10">
        <f t="shared" si="280"/>
        <v>42694.110185185185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10">
        <f t="shared" si="279"/>
        <v>42370.166666666672</v>
      </c>
      <c r="T2975" s="10">
        <f t="shared" si="280"/>
        <v>42341.818379629629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10">
        <f t="shared" si="279"/>
        <v>41908.065972222219</v>
      </c>
      <c r="T2976" s="10">
        <f t="shared" si="280"/>
        <v>41880.061006944445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10">
        <f t="shared" si="279"/>
        <v>41970.125</v>
      </c>
      <c r="T2977" s="10">
        <f t="shared" si="280"/>
        <v>41941.683865740742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10">
        <f t="shared" si="279"/>
        <v>42442.5</v>
      </c>
      <c r="T2978" s="10">
        <f t="shared" si="280"/>
        <v>42425.730671296296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10">
        <f t="shared" si="279"/>
        <v>42086.093055555553</v>
      </c>
      <c r="T2979" s="10">
        <f t="shared" si="280"/>
        <v>42026.88118055556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10">
        <f t="shared" si="279"/>
        <v>41932.249305555553</v>
      </c>
      <c r="T2980" s="10">
        <f t="shared" si="280"/>
        <v>41922.640590277777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10">
        <f t="shared" si="279"/>
        <v>42010.25</v>
      </c>
      <c r="T2981" s="10">
        <f t="shared" si="280"/>
        <v>41993.824340277773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10">
        <f t="shared" si="279"/>
        <v>42240.083333333328</v>
      </c>
      <c r="T2982" s="10">
        <f t="shared" si="280"/>
        <v>42219.915856481486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10">
        <f t="shared" si="279"/>
        <v>42270.559675925921</v>
      </c>
      <c r="T2983" s="10">
        <f t="shared" si="280"/>
        <v>42225.559675925921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10">
        <f t="shared" si="279"/>
        <v>42411.686840277776</v>
      </c>
      <c r="T2984" s="10">
        <f t="shared" si="280"/>
        <v>42381.686840277776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10">
        <f t="shared" si="279"/>
        <v>41954.674027777779</v>
      </c>
      <c r="T2985" s="10">
        <f t="shared" si="280"/>
        <v>41894.632361111115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10">
        <f t="shared" si="279"/>
        <v>42606.278715277775</v>
      </c>
      <c r="T2986" s="10">
        <f t="shared" si="280"/>
        <v>42576.278715277775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10">
        <f t="shared" si="279"/>
        <v>42674.166666666672</v>
      </c>
      <c r="T2987" s="10">
        <f t="shared" si="280"/>
        <v>42654.973703703698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10">
        <f t="shared" si="279"/>
        <v>42491.458402777775</v>
      </c>
      <c r="T2988" s="10">
        <f t="shared" si="280"/>
        <v>42431.500069444446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10">
        <f t="shared" si="279"/>
        <v>42656</v>
      </c>
      <c r="T2989" s="10">
        <f t="shared" si="280"/>
        <v>42627.307303240741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10">
        <f t="shared" si="279"/>
        <v>42541.362048611118</v>
      </c>
      <c r="T2990" s="10">
        <f t="shared" si="280"/>
        <v>42511.362048611118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10">
        <f t="shared" si="279"/>
        <v>42359.207638888889</v>
      </c>
      <c r="T2991" s="10">
        <f t="shared" si="280"/>
        <v>42337.02039351852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10">
        <f t="shared" si="279"/>
        <v>42376.57430555555</v>
      </c>
      <c r="T2992" s="10">
        <f t="shared" si="280"/>
        <v>42341.57430555555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10">
        <f t="shared" si="279"/>
        <v>42762.837152777778</v>
      </c>
      <c r="T2993" s="10">
        <f t="shared" si="280"/>
        <v>42740.837152777778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10">
        <f t="shared" si="279"/>
        <v>42652.767476851848</v>
      </c>
      <c r="T2994" s="10">
        <f t="shared" si="280"/>
        <v>42622.767476851848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10">
        <f t="shared" si="279"/>
        <v>42420.838738425926</v>
      </c>
      <c r="T2995" s="10">
        <f t="shared" si="280"/>
        <v>42390.838738425926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10">
        <f t="shared" si="279"/>
        <v>41915.478842592594</v>
      </c>
      <c r="T2996" s="10">
        <f t="shared" si="280"/>
        <v>41885.478842592594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10">
        <f t="shared" si="279"/>
        <v>42754.665173611109</v>
      </c>
      <c r="T2997" s="10">
        <f t="shared" si="280"/>
        <v>42724.665173611109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10">
        <f t="shared" si="279"/>
        <v>42150.912500000006</v>
      </c>
      <c r="T2998" s="10">
        <f t="shared" si="280"/>
        <v>42090.912500000006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81"/>
        <v>90.2</v>
      </c>
      <c r="Q2999" t="str">
        <f t="shared" si="277"/>
        <v>theater</v>
      </c>
      <c r="R2999" t="str">
        <f t="shared" si="278"/>
        <v>spaces</v>
      </c>
      <c r="S2999" s="10">
        <f t="shared" si="279"/>
        <v>42793.207638888889</v>
      </c>
      <c r="T2999" s="10">
        <f t="shared" si="280"/>
        <v>42775.733715277776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10">
        <f t="shared" si="279"/>
        <v>41806.184027777781</v>
      </c>
      <c r="T3000" s="10">
        <f t="shared" si="280"/>
        <v>41778.193622685183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81"/>
        <v>80.25</v>
      </c>
      <c r="Q3001" t="str">
        <f t="shared" si="277"/>
        <v>theater</v>
      </c>
      <c r="R3001" t="str">
        <f t="shared" si="278"/>
        <v>spaces</v>
      </c>
      <c r="S3001" s="10">
        <f t="shared" si="279"/>
        <v>42795.083333333328</v>
      </c>
      <c r="T3001" s="10">
        <f t="shared" si="280"/>
        <v>42780.740277777775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81"/>
        <v>62.5</v>
      </c>
      <c r="Q3002" t="str">
        <f t="shared" si="277"/>
        <v>theater</v>
      </c>
      <c r="R3002" t="str">
        <f t="shared" si="278"/>
        <v>spaces</v>
      </c>
      <c r="S3002" s="10">
        <f t="shared" si="279"/>
        <v>42766.75</v>
      </c>
      <c r="T3002" s="10">
        <f t="shared" si="280"/>
        <v>42752.827199074076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10">
        <f t="shared" si="279"/>
        <v>42564.895625000005</v>
      </c>
      <c r="T3003" s="10">
        <f t="shared" si="280"/>
        <v>42534.895625000005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10">
        <f t="shared" si="279"/>
        <v>41269.83625</v>
      </c>
      <c r="T3004" s="10">
        <f t="shared" si="280"/>
        <v>41239.83625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10">
        <f t="shared" si="279"/>
        <v>42430.249305555553</v>
      </c>
      <c r="T3005" s="10">
        <f t="shared" si="280"/>
        <v>42398.849259259259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10">
        <f t="shared" si="279"/>
        <v>41958.922731481478</v>
      </c>
      <c r="T3006" s="10">
        <f t="shared" si="280"/>
        <v>41928.881064814814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10">
        <f t="shared" si="279"/>
        <v>41918.674826388888</v>
      </c>
      <c r="T3007" s="10">
        <f t="shared" si="280"/>
        <v>41888.674826388888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10">
        <f t="shared" si="279"/>
        <v>41987.756840277783</v>
      </c>
      <c r="T3008" s="10">
        <f t="shared" si="280"/>
        <v>41957.756840277783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81"/>
        <v>54</v>
      </c>
      <c r="Q3009" t="str">
        <f t="shared" si="277"/>
        <v>theater</v>
      </c>
      <c r="R3009" t="str">
        <f t="shared" si="278"/>
        <v>spaces</v>
      </c>
      <c r="S3009" s="10">
        <f t="shared" si="279"/>
        <v>42119.216238425928</v>
      </c>
      <c r="T3009" s="10">
        <f t="shared" si="280"/>
        <v>42098.216238425928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si="281"/>
        <v>116.73076923076923</v>
      </c>
      <c r="Q3010" t="str">
        <f t="shared" ref="Q3010:Q3073" si="283">LEFT(N3010,SEARCH("/",N3010)-1)</f>
        <v>theater</v>
      </c>
      <c r="R3010" t="str">
        <f t="shared" ref="R3010:R3073" si="284">RIGHT(N3010,LEN(N3010)-SEARCH("/",N3010))</f>
        <v>spaces</v>
      </c>
      <c r="S3010" s="10">
        <f t="shared" ref="S3010:S3073" si="285">(((I3010/60)/60)/24)+DATE(1970,1,1)</f>
        <v>42390.212025462963</v>
      </c>
      <c r="T3010" s="10">
        <f t="shared" ref="T3010:T3073" si="286">(((J3010/60)/60)/24)+DATE(1970,1,1)</f>
        <v>42360.212025462963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7">IFERROR(E3011/L3011,0)</f>
        <v>233.8984375</v>
      </c>
      <c r="Q3011" t="str">
        <f t="shared" si="283"/>
        <v>theater</v>
      </c>
      <c r="R3011" t="str">
        <f t="shared" si="284"/>
        <v>spaces</v>
      </c>
      <c r="S3011" s="10">
        <f t="shared" si="285"/>
        <v>41969.611574074079</v>
      </c>
      <c r="T3011" s="10">
        <f t="shared" si="286"/>
        <v>41939.569907407407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7"/>
        <v>158</v>
      </c>
      <c r="Q3012" t="str">
        <f t="shared" si="283"/>
        <v>theater</v>
      </c>
      <c r="R3012" t="str">
        <f t="shared" si="284"/>
        <v>spaces</v>
      </c>
      <c r="S3012" s="10">
        <f t="shared" si="285"/>
        <v>42056.832395833335</v>
      </c>
      <c r="T3012" s="10">
        <f t="shared" si="286"/>
        <v>41996.832395833335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7"/>
        <v>14.84</v>
      </c>
      <c r="Q3013" t="str">
        <f t="shared" si="283"/>
        <v>theater</v>
      </c>
      <c r="R3013" t="str">
        <f t="shared" si="284"/>
        <v>spaces</v>
      </c>
      <c r="S3013" s="10">
        <f t="shared" si="285"/>
        <v>42361.957638888889</v>
      </c>
      <c r="T3013" s="10">
        <f t="shared" si="286"/>
        <v>42334.468935185185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10">
        <f t="shared" si="285"/>
        <v>42045.702893518523</v>
      </c>
      <c r="T3014" s="10">
        <f t="shared" si="286"/>
        <v>42024.702893518523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10">
        <f t="shared" si="285"/>
        <v>42176.836215277777</v>
      </c>
      <c r="T3015" s="10">
        <f t="shared" si="286"/>
        <v>42146.836215277777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10">
        <f t="shared" si="285"/>
        <v>41948.208333333336</v>
      </c>
      <c r="T3016" s="10">
        <f t="shared" si="286"/>
        <v>41920.123611111114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7"/>
        <v>87.7</v>
      </c>
      <c r="Q3017" t="str">
        <f t="shared" si="283"/>
        <v>theater</v>
      </c>
      <c r="R3017" t="str">
        <f t="shared" si="284"/>
        <v>spaces</v>
      </c>
      <c r="S3017" s="10">
        <f t="shared" si="285"/>
        <v>41801.166666666664</v>
      </c>
      <c r="T3017" s="10">
        <f t="shared" si="286"/>
        <v>41785.72729166667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10">
        <f t="shared" si="285"/>
        <v>41838.548055555555</v>
      </c>
      <c r="T3018" s="10">
        <f t="shared" si="286"/>
        <v>41778.548055555555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10">
        <f t="shared" si="285"/>
        <v>41871.850034722222</v>
      </c>
      <c r="T3019" s="10">
        <f t="shared" si="286"/>
        <v>41841.850034722222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10">
        <f t="shared" si="285"/>
        <v>42205.916666666672</v>
      </c>
      <c r="T3020" s="10">
        <f t="shared" si="286"/>
        <v>42163.29833333334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10">
        <f t="shared" si="285"/>
        <v>41786.125</v>
      </c>
      <c r="T3021" s="10">
        <f t="shared" si="286"/>
        <v>41758.833564814813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10">
        <f t="shared" si="285"/>
        <v>42230.846446759257</v>
      </c>
      <c r="T3022" s="10">
        <f t="shared" si="286"/>
        <v>42170.846446759257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10">
        <f t="shared" si="285"/>
        <v>42696.249305555553</v>
      </c>
      <c r="T3023" s="10">
        <f t="shared" si="286"/>
        <v>42660.618854166663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10">
        <f t="shared" si="285"/>
        <v>42609.95380787037</v>
      </c>
      <c r="T3024" s="10">
        <f t="shared" si="286"/>
        <v>42564.95380787037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10">
        <f t="shared" si="285"/>
        <v>42166.675763888896</v>
      </c>
      <c r="T3025" s="10">
        <f t="shared" si="286"/>
        <v>42121.675763888896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10">
        <f t="shared" si="285"/>
        <v>41188.993923611109</v>
      </c>
      <c r="T3026" s="10">
        <f t="shared" si="286"/>
        <v>41158.993923611109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10">
        <f t="shared" si="285"/>
        <v>41789.666666666664</v>
      </c>
      <c r="T3027" s="10">
        <f t="shared" si="286"/>
        <v>41761.509409722225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7"/>
        <v>51.6</v>
      </c>
      <c r="Q3028" t="str">
        <f t="shared" si="283"/>
        <v>theater</v>
      </c>
      <c r="R3028" t="str">
        <f t="shared" si="284"/>
        <v>spaces</v>
      </c>
      <c r="S3028" s="10">
        <f t="shared" si="285"/>
        <v>42797.459398148145</v>
      </c>
      <c r="T3028" s="10">
        <f t="shared" si="286"/>
        <v>42783.459398148145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7"/>
        <v>164.3</v>
      </c>
      <c r="Q3029" t="str">
        <f t="shared" si="283"/>
        <v>theater</v>
      </c>
      <c r="R3029" t="str">
        <f t="shared" si="284"/>
        <v>spaces</v>
      </c>
      <c r="S3029" s="10">
        <f t="shared" si="285"/>
        <v>42083.662627314814</v>
      </c>
      <c r="T3029" s="10">
        <f t="shared" si="286"/>
        <v>42053.704293981486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10">
        <f t="shared" si="285"/>
        <v>42597.264178240745</v>
      </c>
      <c r="T3030" s="10">
        <f t="shared" si="286"/>
        <v>42567.264178240745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10">
        <f t="shared" si="285"/>
        <v>41961.190972222219</v>
      </c>
      <c r="T3031" s="10">
        <f t="shared" si="286"/>
        <v>41932.708877314813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10">
        <f t="shared" si="285"/>
        <v>42263.747349537036</v>
      </c>
      <c r="T3032" s="10">
        <f t="shared" si="286"/>
        <v>42233.747349537036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10">
        <f t="shared" si="285"/>
        <v>42657.882488425923</v>
      </c>
      <c r="T3033" s="10">
        <f t="shared" si="286"/>
        <v>42597.882488425923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7"/>
        <v>50.88</v>
      </c>
      <c r="Q3034" t="str">
        <f t="shared" si="283"/>
        <v>theater</v>
      </c>
      <c r="R3034" t="str">
        <f t="shared" si="284"/>
        <v>spaces</v>
      </c>
      <c r="S3034" s="10">
        <f t="shared" si="285"/>
        <v>42258.044664351852</v>
      </c>
      <c r="T3034" s="10">
        <f t="shared" si="286"/>
        <v>42228.044664351852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10">
        <f t="shared" si="285"/>
        <v>42600.110243055555</v>
      </c>
      <c r="T3035" s="10">
        <f t="shared" si="286"/>
        <v>42570.110243055555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10">
        <f t="shared" si="285"/>
        <v>42675.165972222225</v>
      </c>
      <c r="T3036" s="10">
        <f t="shared" si="286"/>
        <v>42644.535358796296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10">
        <f t="shared" si="285"/>
        <v>41398.560289351852</v>
      </c>
      <c r="T3037" s="10">
        <f t="shared" si="286"/>
        <v>41368.560289351852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10">
        <f t="shared" si="285"/>
        <v>41502.499305555553</v>
      </c>
      <c r="T3038" s="10">
        <f t="shared" si="286"/>
        <v>41466.785231481481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10">
        <f t="shared" si="285"/>
        <v>40453.207638888889</v>
      </c>
      <c r="T3039" s="10">
        <f t="shared" si="286"/>
        <v>40378.893206018518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10">
        <f t="shared" si="285"/>
        <v>42433.252280092594</v>
      </c>
      <c r="T3040" s="10">
        <f t="shared" si="286"/>
        <v>42373.252280092594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10">
        <f t="shared" si="285"/>
        <v>41637.332638888889</v>
      </c>
      <c r="T3041" s="10">
        <f t="shared" si="286"/>
        <v>41610.794421296298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10">
        <f t="shared" si="285"/>
        <v>42181.958333333328</v>
      </c>
      <c r="T3042" s="10">
        <f t="shared" si="286"/>
        <v>42177.791909722218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10">
        <f t="shared" si="285"/>
        <v>42389.868611111116</v>
      </c>
      <c r="T3043" s="10">
        <f t="shared" si="286"/>
        <v>42359.868611111116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10">
        <f t="shared" si="285"/>
        <v>42283.688043981485</v>
      </c>
      <c r="T3044" s="10">
        <f t="shared" si="286"/>
        <v>42253.688043981485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10">
        <f t="shared" si="285"/>
        <v>42110.118055555555</v>
      </c>
      <c r="T3045" s="10">
        <f t="shared" si="286"/>
        <v>42083.070590277777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10">
        <f t="shared" si="285"/>
        <v>42402.7268287037</v>
      </c>
      <c r="T3046" s="10">
        <f t="shared" si="286"/>
        <v>42387.7268287037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10">
        <f t="shared" si="285"/>
        <v>41873.155729166669</v>
      </c>
      <c r="T3047" s="10">
        <f t="shared" si="286"/>
        <v>41843.155729166669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10">
        <f t="shared" si="285"/>
        <v>41892.202777777777</v>
      </c>
      <c r="T3048" s="10">
        <f t="shared" si="286"/>
        <v>41862.803078703706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7"/>
        <v>37.25</v>
      </c>
      <c r="Q3049" t="str">
        <f t="shared" si="283"/>
        <v>theater</v>
      </c>
      <c r="R3049" t="str">
        <f t="shared" si="284"/>
        <v>spaces</v>
      </c>
      <c r="S3049" s="10">
        <f t="shared" si="285"/>
        <v>42487.552777777775</v>
      </c>
      <c r="T3049" s="10">
        <f t="shared" si="286"/>
        <v>42443.989050925928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10">
        <f t="shared" si="285"/>
        <v>42004.890277777777</v>
      </c>
      <c r="T3050" s="10">
        <f t="shared" si="286"/>
        <v>41975.901180555549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10">
        <f t="shared" si="285"/>
        <v>42169.014525462961</v>
      </c>
      <c r="T3051" s="10">
        <f t="shared" si="286"/>
        <v>42139.014525462961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10">
        <f t="shared" si="285"/>
        <v>42495.16851851852</v>
      </c>
      <c r="T3052" s="10">
        <f t="shared" si="286"/>
        <v>42465.16851851852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10">
        <f t="shared" si="285"/>
        <v>42774.416030092587</v>
      </c>
      <c r="T3053" s="10">
        <f t="shared" si="286"/>
        <v>42744.416030092587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7"/>
        <v>37.5</v>
      </c>
      <c r="Q3054" t="str">
        <f t="shared" si="283"/>
        <v>theater</v>
      </c>
      <c r="R3054" t="str">
        <f t="shared" si="284"/>
        <v>spaces</v>
      </c>
      <c r="S3054" s="10">
        <f t="shared" si="285"/>
        <v>42152.665972222225</v>
      </c>
      <c r="T3054" s="10">
        <f t="shared" si="286"/>
        <v>42122.670069444444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10">
        <f t="shared" si="285"/>
        <v>41914.165972222225</v>
      </c>
      <c r="T3055" s="10">
        <f t="shared" si="286"/>
        <v>41862.761724537035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7"/>
        <v>0</v>
      </c>
      <c r="Q3056" t="str">
        <f t="shared" si="283"/>
        <v>theater</v>
      </c>
      <c r="R3056" t="str">
        <f t="shared" si="284"/>
        <v>spaces</v>
      </c>
      <c r="S3056" s="10">
        <f t="shared" si="285"/>
        <v>42065.044444444444</v>
      </c>
      <c r="T3056" s="10">
        <f t="shared" si="286"/>
        <v>42027.832800925928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7"/>
        <v>1</v>
      </c>
      <c r="Q3057" t="str">
        <f t="shared" si="283"/>
        <v>theater</v>
      </c>
      <c r="R3057" t="str">
        <f t="shared" si="284"/>
        <v>spaces</v>
      </c>
      <c r="S3057" s="10">
        <f t="shared" si="285"/>
        <v>42013.95821759259</v>
      </c>
      <c r="T3057" s="10">
        <f t="shared" si="286"/>
        <v>41953.95821759259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7"/>
        <v>0</v>
      </c>
      <c r="Q3058" t="str">
        <f t="shared" si="283"/>
        <v>theater</v>
      </c>
      <c r="R3058" t="str">
        <f t="shared" si="284"/>
        <v>spaces</v>
      </c>
      <c r="S3058" s="10">
        <f t="shared" si="285"/>
        <v>41911.636388888888</v>
      </c>
      <c r="T3058" s="10">
        <f t="shared" si="286"/>
        <v>41851.636388888888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7"/>
        <v>0</v>
      </c>
      <c r="Q3059" t="str">
        <f t="shared" si="283"/>
        <v>theater</v>
      </c>
      <c r="R3059" t="str">
        <f t="shared" si="284"/>
        <v>spaces</v>
      </c>
      <c r="S3059" s="10">
        <f t="shared" si="285"/>
        <v>42463.608923611115</v>
      </c>
      <c r="T3059" s="10">
        <f t="shared" si="286"/>
        <v>42433.650590277779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7"/>
        <v>1</v>
      </c>
      <c r="Q3060" t="str">
        <f t="shared" si="283"/>
        <v>theater</v>
      </c>
      <c r="R3060" t="str">
        <f t="shared" si="284"/>
        <v>spaces</v>
      </c>
      <c r="S3060" s="10">
        <f t="shared" si="285"/>
        <v>42510.374305555553</v>
      </c>
      <c r="T3060" s="10">
        <f t="shared" si="286"/>
        <v>42460.374305555553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7"/>
        <v>41</v>
      </c>
      <c r="Q3061" t="str">
        <f t="shared" si="283"/>
        <v>theater</v>
      </c>
      <c r="R3061" t="str">
        <f t="shared" si="284"/>
        <v>spaces</v>
      </c>
      <c r="S3061" s="10">
        <f t="shared" si="285"/>
        <v>41859.935717592591</v>
      </c>
      <c r="T3061" s="10">
        <f t="shared" si="286"/>
        <v>41829.935717592591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10">
        <f t="shared" si="285"/>
        <v>42275.274699074071</v>
      </c>
      <c r="T3062" s="10">
        <f t="shared" si="286"/>
        <v>42245.274699074071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7"/>
        <v>0</v>
      </c>
      <c r="Q3063" t="str">
        <f t="shared" si="283"/>
        <v>theater</v>
      </c>
      <c r="R3063" t="str">
        <f t="shared" si="284"/>
        <v>spaces</v>
      </c>
      <c r="S3063" s="10">
        <f t="shared" si="285"/>
        <v>41864.784120370372</v>
      </c>
      <c r="T3063" s="10">
        <f t="shared" si="286"/>
        <v>41834.784120370372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10">
        <f t="shared" si="285"/>
        <v>42277.75</v>
      </c>
      <c r="T3064" s="10">
        <f t="shared" si="286"/>
        <v>42248.535787037035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10">
        <f t="shared" si="285"/>
        <v>42665.922893518517</v>
      </c>
      <c r="T3065" s="10">
        <f t="shared" si="286"/>
        <v>42630.922893518517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10">
        <f t="shared" si="285"/>
        <v>42330.290972222225</v>
      </c>
      <c r="T3066" s="10">
        <f t="shared" si="286"/>
        <v>42299.130162037036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7"/>
        <v>5</v>
      </c>
      <c r="Q3067" t="str">
        <f t="shared" si="283"/>
        <v>theater</v>
      </c>
      <c r="R3067" t="str">
        <f t="shared" si="284"/>
        <v>spaces</v>
      </c>
      <c r="S3067" s="10">
        <f t="shared" si="285"/>
        <v>41850.055231481485</v>
      </c>
      <c r="T3067" s="10">
        <f t="shared" si="286"/>
        <v>41825.055231481485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10">
        <f t="shared" si="285"/>
        <v>42561.228437500002</v>
      </c>
      <c r="T3068" s="10">
        <f t="shared" si="286"/>
        <v>42531.228437500002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7"/>
        <v>200</v>
      </c>
      <c r="Q3069" t="str">
        <f t="shared" si="283"/>
        <v>theater</v>
      </c>
      <c r="R3069" t="str">
        <f t="shared" si="284"/>
        <v>spaces</v>
      </c>
      <c r="S3069" s="10">
        <f t="shared" si="285"/>
        <v>42256.938414351855</v>
      </c>
      <c r="T3069" s="10">
        <f t="shared" si="286"/>
        <v>42226.938414351855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7"/>
        <v>87.5</v>
      </c>
      <c r="Q3070" t="str">
        <f t="shared" si="283"/>
        <v>theater</v>
      </c>
      <c r="R3070" t="str">
        <f t="shared" si="284"/>
        <v>spaces</v>
      </c>
      <c r="S3070" s="10">
        <f t="shared" si="285"/>
        <v>42293.691574074073</v>
      </c>
      <c r="T3070" s="10">
        <f t="shared" si="286"/>
        <v>42263.691574074073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10">
        <f t="shared" si="285"/>
        <v>41987.833726851852</v>
      </c>
      <c r="T3071" s="10">
        <f t="shared" si="286"/>
        <v>41957.833726851852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10">
        <f t="shared" si="285"/>
        <v>42711.733437499999</v>
      </c>
      <c r="T3072" s="10">
        <f t="shared" si="286"/>
        <v>42690.733437499999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10">
        <f t="shared" si="285"/>
        <v>42115.249305555553</v>
      </c>
      <c r="T3073" s="10">
        <f t="shared" si="286"/>
        <v>42097.732418981483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si="287"/>
        <v>1</v>
      </c>
      <c r="Q3074" t="str">
        <f t="shared" ref="Q3074:Q3137" si="289">LEFT(N3074,SEARCH("/",N3074)-1)</f>
        <v>theater</v>
      </c>
      <c r="R3074" t="str">
        <f t="shared" ref="R3074:R3137" si="290">RIGHT(N3074,LEN(N3074)-SEARCH("/",N3074))</f>
        <v>spaces</v>
      </c>
      <c r="S3074" s="10">
        <f t="shared" ref="S3074:S3137" si="291">(((I3074/60)/60)/24)+DATE(1970,1,1)</f>
        <v>42673.073611111111</v>
      </c>
      <c r="T3074" s="10">
        <f t="shared" ref="T3074:T3137" si="292">(((J3074/60)/60)/24)+DATE(1970,1,1)</f>
        <v>42658.690532407403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93">IFERROR(E3075/L3075,0)</f>
        <v>92.142857142857139</v>
      </c>
      <c r="Q3075" t="str">
        <f t="shared" si="289"/>
        <v>theater</v>
      </c>
      <c r="R3075" t="str">
        <f t="shared" si="290"/>
        <v>spaces</v>
      </c>
      <c r="S3075" s="10">
        <f t="shared" si="291"/>
        <v>42169.804861111115</v>
      </c>
      <c r="T3075" s="10">
        <f t="shared" si="292"/>
        <v>42111.684027777781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93"/>
        <v>7.333333333333333</v>
      </c>
      <c r="Q3076" t="str">
        <f t="shared" si="289"/>
        <v>theater</v>
      </c>
      <c r="R3076" t="str">
        <f t="shared" si="290"/>
        <v>spaces</v>
      </c>
      <c r="S3076" s="10">
        <f t="shared" si="291"/>
        <v>42439.571284722217</v>
      </c>
      <c r="T3076" s="10">
        <f t="shared" si="292"/>
        <v>42409.571284722217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93"/>
        <v>64.8</v>
      </c>
      <c r="Q3077" t="str">
        <f t="shared" si="289"/>
        <v>theater</v>
      </c>
      <c r="R3077" t="str">
        <f t="shared" si="290"/>
        <v>spaces</v>
      </c>
      <c r="S3077" s="10">
        <f t="shared" si="291"/>
        <v>42601.102314814809</v>
      </c>
      <c r="T3077" s="10">
        <f t="shared" si="292"/>
        <v>42551.102314814809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93"/>
        <v>30.12</v>
      </c>
      <c r="Q3078" t="str">
        <f t="shared" si="289"/>
        <v>theater</v>
      </c>
      <c r="R3078" t="str">
        <f t="shared" si="290"/>
        <v>spaces</v>
      </c>
      <c r="S3078" s="10">
        <f t="shared" si="291"/>
        <v>42286.651886574073</v>
      </c>
      <c r="T3078" s="10">
        <f t="shared" si="292"/>
        <v>42226.651886574073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93"/>
        <v>52.5</v>
      </c>
      <c r="Q3079" t="str">
        <f t="shared" si="289"/>
        <v>theater</v>
      </c>
      <c r="R3079" t="str">
        <f t="shared" si="290"/>
        <v>spaces</v>
      </c>
      <c r="S3079" s="10">
        <f t="shared" si="291"/>
        <v>42796.956921296296</v>
      </c>
      <c r="T3079" s="10">
        <f t="shared" si="292"/>
        <v>42766.956921296296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10">
        <f t="shared" si="291"/>
        <v>42061.138831018514</v>
      </c>
      <c r="T3080" s="10">
        <f t="shared" si="292"/>
        <v>42031.138831018514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10">
        <f t="shared" si="291"/>
        <v>42085.671701388885</v>
      </c>
      <c r="T3081" s="10">
        <f t="shared" si="292"/>
        <v>42055.713368055556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10">
        <f t="shared" si="291"/>
        <v>42000.0699537037</v>
      </c>
      <c r="T3082" s="10">
        <f t="shared" si="292"/>
        <v>41940.028287037036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93"/>
        <v>420.6</v>
      </c>
      <c r="Q3083" t="str">
        <f t="shared" si="289"/>
        <v>theater</v>
      </c>
      <c r="R3083" t="str">
        <f t="shared" si="290"/>
        <v>spaces</v>
      </c>
      <c r="S3083" s="10">
        <f t="shared" si="291"/>
        <v>42267.181608796294</v>
      </c>
      <c r="T3083" s="10">
        <f t="shared" si="292"/>
        <v>42237.181608796294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93"/>
        <v>0</v>
      </c>
      <c r="Q3084" t="str">
        <f t="shared" si="289"/>
        <v>theater</v>
      </c>
      <c r="R3084" t="str">
        <f t="shared" si="290"/>
        <v>spaces</v>
      </c>
      <c r="S3084" s="10">
        <f t="shared" si="291"/>
        <v>42323.96465277778</v>
      </c>
      <c r="T3084" s="10">
        <f t="shared" si="292"/>
        <v>42293.922986111109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10">
        <f t="shared" si="291"/>
        <v>41883.208333333336</v>
      </c>
      <c r="T3085" s="10">
        <f t="shared" si="292"/>
        <v>41853.563402777778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10">
        <f t="shared" si="291"/>
        <v>42129.783333333333</v>
      </c>
      <c r="T3086" s="10">
        <f t="shared" si="292"/>
        <v>42100.723738425921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10">
        <f t="shared" si="291"/>
        <v>42276.883784722217</v>
      </c>
      <c r="T3087" s="10">
        <f t="shared" si="292"/>
        <v>42246.883784722217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10">
        <f t="shared" si="291"/>
        <v>42233.67082175926</v>
      </c>
      <c r="T3088" s="10">
        <f t="shared" si="292"/>
        <v>42173.67082175926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93"/>
        <v>62.5</v>
      </c>
      <c r="Q3089" t="str">
        <f t="shared" si="289"/>
        <v>theater</v>
      </c>
      <c r="R3089" t="str">
        <f t="shared" si="290"/>
        <v>spaces</v>
      </c>
      <c r="S3089" s="10">
        <f t="shared" si="291"/>
        <v>42725.192013888889</v>
      </c>
      <c r="T3089" s="10">
        <f t="shared" si="292"/>
        <v>42665.150347222225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93"/>
        <v>42</v>
      </c>
      <c r="Q3090" t="str">
        <f t="shared" si="289"/>
        <v>theater</v>
      </c>
      <c r="R3090" t="str">
        <f t="shared" si="290"/>
        <v>spaces</v>
      </c>
      <c r="S3090" s="10">
        <f t="shared" si="291"/>
        <v>42012.570138888885</v>
      </c>
      <c r="T3090" s="10">
        <f t="shared" si="292"/>
        <v>41981.57230324074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10">
        <f t="shared" si="291"/>
        <v>42560.082638888889</v>
      </c>
      <c r="T3091" s="10">
        <f t="shared" si="292"/>
        <v>42528.542627314819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10">
        <f t="shared" si="291"/>
        <v>42125.777141203704</v>
      </c>
      <c r="T3092" s="10">
        <f t="shared" si="292"/>
        <v>42065.818807870368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10">
        <f t="shared" si="291"/>
        <v>42596.948414351849</v>
      </c>
      <c r="T3093" s="10">
        <f t="shared" si="292"/>
        <v>42566.948414351849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10">
        <f t="shared" si="291"/>
        <v>42292.916666666672</v>
      </c>
      <c r="T3094" s="10">
        <f t="shared" si="292"/>
        <v>42255.619351851856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10">
        <f t="shared" si="291"/>
        <v>41791.165972222225</v>
      </c>
      <c r="T3095" s="10">
        <f t="shared" si="292"/>
        <v>41760.909039351849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93"/>
        <v>25</v>
      </c>
      <c r="Q3096" t="str">
        <f t="shared" si="289"/>
        <v>theater</v>
      </c>
      <c r="R3096" t="str">
        <f t="shared" si="290"/>
        <v>spaces</v>
      </c>
      <c r="S3096" s="10">
        <f t="shared" si="291"/>
        <v>42267.795787037037</v>
      </c>
      <c r="T3096" s="10">
        <f t="shared" si="292"/>
        <v>42207.795787037037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93"/>
        <v>50</v>
      </c>
      <c r="Q3097" t="str">
        <f t="shared" si="289"/>
        <v>theater</v>
      </c>
      <c r="R3097" t="str">
        <f t="shared" si="290"/>
        <v>spaces</v>
      </c>
      <c r="S3097" s="10">
        <f t="shared" si="291"/>
        <v>42583.025231481486</v>
      </c>
      <c r="T3097" s="10">
        <f t="shared" si="292"/>
        <v>42523.025231481486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10">
        <f t="shared" si="291"/>
        <v>42144.825532407413</v>
      </c>
      <c r="T3098" s="10">
        <f t="shared" si="292"/>
        <v>42114.825532407413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10">
        <f t="shared" si="291"/>
        <v>42650.583333333328</v>
      </c>
      <c r="T3099" s="10">
        <f t="shared" si="292"/>
        <v>42629.503483796296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10">
        <f t="shared" si="291"/>
        <v>42408.01180555555</v>
      </c>
      <c r="T3100" s="10">
        <f t="shared" si="292"/>
        <v>42359.792233796295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93"/>
        <v>55.6</v>
      </c>
      <c r="Q3101" t="str">
        <f t="shared" si="289"/>
        <v>theater</v>
      </c>
      <c r="R3101" t="str">
        <f t="shared" si="290"/>
        <v>spaces</v>
      </c>
      <c r="S3101" s="10">
        <f t="shared" si="291"/>
        <v>42412.189710648148</v>
      </c>
      <c r="T3101" s="10">
        <f t="shared" si="292"/>
        <v>42382.189710648148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10">
        <f t="shared" si="291"/>
        <v>41932.622395833336</v>
      </c>
      <c r="T3102" s="10">
        <f t="shared" si="292"/>
        <v>41902.622395833336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93"/>
        <v>25</v>
      </c>
      <c r="Q3103" t="str">
        <f t="shared" si="289"/>
        <v>theater</v>
      </c>
      <c r="R3103" t="str">
        <f t="shared" si="290"/>
        <v>spaces</v>
      </c>
      <c r="S3103" s="10">
        <f t="shared" si="291"/>
        <v>42201.330555555556</v>
      </c>
      <c r="T3103" s="10">
        <f t="shared" si="292"/>
        <v>42171.383530092593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10">
        <f t="shared" si="291"/>
        <v>42605.340486111112</v>
      </c>
      <c r="T3104" s="10">
        <f t="shared" si="292"/>
        <v>42555.340486111112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93"/>
        <v>5.5</v>
      </c>
      <c r="Q3105" t="str">
        <f t="shared" si="289"/>
        <v>theater</v>
      </c>
      <c r="R3105" t="str">
        <f t="shared" si="290"/>
        <v>spaces</v>
      </c>
      <c r="S3105" s="10">
        <f t="shared" si="291"/>
        <v>42167.156319444446</v>
      </c>
      <c r="T3105" s="10">
        <f t="shared" si="292"/>
        <v>42107.156319444446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93"/>
        <v>237</v>
      </c>
      <c r="Q3106" t="str">
        <f t="shared" si="289"/>
        <v>theater</v>
      </c>
      <c r="R3106" t="str">
        <f t="shared" si="290"/>
        <v>spaces</v>
      </c>
      <c r="S3106" s="10">
        <f t="shared" si="291"/>
        <v>42038.083333333328</v>
      </c>
      <c r="T3106" s="10">
        <f t="shared" si="292"/>
        <v>42006.908692129626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10">
        <f t="shared" si="291"/>
        <v>41931.208333333336</v>
      </c>
      <c r="T3107" s="10">
        <f t="shared" si="292"/>
        <v>41876.718935185185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93"/>
        <v>10.25</v>
      </c>
      <c r="Q3108" t="str">
        <f t="shared" si="289"/>
        <v>theater</v>
      </c>
      <c r="R3108" t="str">
        <f t="shared" si="290"/>
        <v>spaces</v>
      </c>
      <c r="S3108" s="10">
        <f t="shared" si="291"/>
        <v>42263.916666666672</v>
      </c>
      <c r="T3108" s="10">
        <f t="shared" si="292"/>
        <v>42241.429120370376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10">
        <f t="shared" si="291"/>
        <v>42135.814247685179</v>
      </c>
      <c r="T3109" s="10">
        <f t="shared" si="292"/>
        <v>42128.814247685179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93"/>
        <v>13</v>
      </c>
      <c r="Q3110" t="str">
        <f t="shared" si="289"/>
        <v>theater</v>
      </c>
      <c r="R3110" t="str">
        <f t="shared" si="290"/>
        <v>spaces</v>
      </c>
      <c r="S3110" s="10">
        <f t="shared" si="291"/>
        <v>42122.638819444444</v>
      </c>
      <c r="T3110" s="10">
        <f t="shared" si="292"/>
        <v>42062.680486111116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10">
        <f t="shared" si="291"/>
        <v>41879.125115740739</v>
      </c>
      <c r="T3111" s="10">
        <f t="shared" si="292"/>
        <v>41844.125115740739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93"/>
        <v>10</v>
      </c>
      <c r="Q3112" t="str">
        <f t="shared" si="289"/>
        <v>theater</v>
      </c>
      <c r="R3112" t="str">
        <f t="shared" si="290"/>
        <v>spaces</v>
      </c>
      <c r="S3112" s="10">
        <f t="shared" si="291"/>
        <v>42785.031469907408</v>
      </c>
      <c r="T3112" s="10">
        <f t="shared" si="292"/>
        <v>42745.031469907408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10">
        <f t="shared" si="291"/>
        <v>41916.595138888886</v>
      </c>
      <c r="T3113" s="10">
        <f t="shared" si="292"/>
        <v>41885.595138888886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10">
        <f t="shared" si="291"/>
        <v>42675.121921296297</v>
      </c>
      <c r="T3114" s="10">
        <f t="shared" si="292"/>
        <v>42615.121921296297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10">
        <f t="shared" si="291"/>
        <v>42111.731273148151</v>
      </c>
      <c r="T3115" s="10">
        <f t="shared" si="292"/>
        <v>42081.731273148151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93"/>
        <v>0</v>
      </c>
      <c r="Q3116" t="str">
        <f t="shared" si="289"/>
        <v>theater</v>
      </c>
      <c r="R3116" t="str">
        <f t="shared" si="290"/>
        <v>spaces</v>
      </c>
      <c r="S3116" s="10">
        <f t="shared" si="291"/>
        <v>41903.632523148146</v>
      </c>
      <c r="T3116" s="10">
        <f t="shared" si="292"/>
        <v>41843.632523148146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93"/>
        <v>300</v>
      </c>
      <c r="Q3117" t="str">
        <f t="shared" si="289"/>
        <v>theater</v>
      </c>
      <c r="R3117" t="str">
        <f t="shared" si="290"/>
        <v>spaces</v>
      </c>
      <c r="S3117" s="10">
        <f t="shared" si="291"/>
        <v>42526.447071759263</v>
      </c>
      <c r="T3117" s="10">
        <f t="shared" si="292"/>
        <v>42496.447071759263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93"/>
        <v>43</v>
      </c>
      <c r="Q3118" t="str">
        <f t="shared" si="289"/>
        <v>theater</v>
      </c>
      <c r="R3118" t="str">
        <f t="shared" si="290"/>
        <v>spaces</v>
      </c>
      <c r="S3118" s="10">
        <f t="shared" si="291"/>
        <v>42095.515335648146</v>
      </c>
      <c r="T3118" s="10">
        <f t="shared" si="292"/>
        <v>42081.515335648146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93"/>
        <v>1</v>
      </c>
      <c r="Q3119" t="str">
        <f t="shared" si="289"/>
        <v>theater</v>
      </c>
      <c r="R3119" t="str">
        <f t="shared" si="290"/>
        <v>spaces</v>
      </c>
      <c r="S3119" s="10">
        <f t="shared" si="291"/>
        <v>42517.55</v>
      </c>
      <c r="T3119" s="10">
        <f t="shared" si="292"/>
        <v>42509.374537037031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93"/>
        <v>775</v>
      </c>
      <c r="Q3120" t="str">
        <f t="shared" si="289"/>
        <v>theater</v>
      </c>
      <c r="R3120" t="str">
        <f t="shared" si="290"/>
        <v>spaces</v>
      </c>
      <c r="S3120" s="10">
        <f t="shared" si="291"/>
        <v>42553.649571759262</v>
      </c>
      <c r="T3120" s="10">
        <f t="shared" si="292"/>
        <v>42534.649571759262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93"/>
        <v>5</v>
      </c>
      <c r="Q3121" t="str">
        <f t="shared" si="289"/>
        <v>theater</v>
      </c>
      <c r="R3121" t="str">
        <f t="shared" si="290"/>
        <v>spaces</v>
      </c>
      <c r="S3121" s="10">
        <f t="shared" si="291"/>
        <v>42090.003842592589</v>
      </c>
      <c r="T3121" s="10">
        <f t="shared" si="292"/>
        <v>42060.04550925926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93"/>
        <v>12.8</v>
      </c>
      <c r="Q3122" t="str">
        <f t="shared" si="289"/>
        <v>theater</v>
      </c>
      <c r="R3122" t="str">
        <f t="shared" si="290"/>
        <v>spaces</v>
      </c>
      <c r="S3122" s="10">
        <f t="shared" si="291"/>
        <v>42495.900416666671</v>
      </c>
      <c r="T3122" s="10">
        <f t="shared" si="292"/>
        <v>42435.942083333335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93"/>
        <v>10</v>
      </c>
      <c r="Q3123" t="str">
        <f t="shared" si="289"/>
        <v>theater</v>
      </c>
      <c r="R3123" t="str">
        <f t="shared" si="290"/>
        <v>spaces</v>
      </c>
      <c r="S3123" s="10">
        <f t="shared" si="291"/>
        <v>41908.679803240739</v>
      </c>
      <c r="T3123" s="10">
        <f t="shared" si="292"/>
        <v>41848.679803240739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93"/>
        <v>58</v>
      </c>
      <c r="Q3124" t="str">
        <f t="shared" si="289"/>
        <v>theater</v>
      </c>
      <c r="R3124" t="str">
        <f t="shared" si="290"/>
        <v>spaces</v>
      </c>
      <c r="S3124" s="10">
        <f t="shared" si="291"/>
        <v>42683.973750000005</v>
      </c>
      <c r="T3124" s="10">
        <f t="shared" si="292"/>
        <v>42678.932083333333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10">
        <f t="shared" si="291"/>
        <v>42560.993032407408</v>
      </c>
      <c r="T3125" s="10">
        <f t="shared" si="292"/>
        <v>42530.993032407408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93"/>
        <v>6.5</v>
      </c>
      <c r="Q3126" t="str">
        <f t="shared" si="289"/>
        <v>theater</v>
      </c>
      <c r="R3126" t="str">
        <f t="shared" si="290"/>
        <v>spaces</v>
      </c>
      <c r="S3126" s="10">
        <f t="shared" si="291"/>
        <v>42037.780104166668</v>
      </c>
      <c r="T3126" s="10">
        <f t="shared" si="292"/>
        <v>41977.780104166668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93"/>
        <v>0</v>
      </c>
      <c r="Q3127" t="str">
        <f t="shared" si="289"/>
        <v>theater</v>
      </c>
      <c r="R3127" t="str">
        <f t="shared" si="290"/>
        <v>spaces</v>
      </c>
      <c r="S3127" s="10">
        <f t="shared" si="291"/>
        <v>42376.20685185185</v>
      </c>
      <c r="T3127" s="10">
        <f t="shared" si="292"/>
        <v>42346.20685185185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10">
        <f t="shared" si="291"/>
        <v>42456.976412037038</v>
      </c>
      <c r="T3128" s="10">
        <f t="shared" si="292"/>
        <v>42427.01807870371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93"/>
        <v>0</v>
      </c>
      <c r="Q3129" t="str">
        <f t="shared" si="289"/>
        <v>theater</v>
      </c>
      <c r="R3129" t="str">
        <f t="shared" si="290"/>
        <v>spaces</v>
      </c>
      <c r="S3129" s="10">
        <f t="shared" si="291"/>
        <v>42064.856817129628</v>
      </c>
      <c r="T3129" s="10">
        <f t="shared" si="292"/>
        <v>42034.856817129628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10">
        <f t="shared" si="291"/>
        <v>42810.784039351856</v>
      </c>
      <c r="T3130" s="10">
        <f t="shared" si="292"/>
        <v>42780.825706018513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93"/>
        <v>10</v>
      </c>
      <c r="Q3131" t="str">
        <f t="shared" si="289"/>
        <v>theater</v>
      </c>
      <c r="R3131" t="str">
        <f t="shared" si="290"/>
        <v>plays</v>
      </c>
      <c r="S3131" s="10">
        <f t="shared" si="291"/>
        <v>42843.801145833335</v>
      </c>
      <c r="T3131" s="10">
        <f t="shared" si="292"/>
        <v>42803.842812499999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93"/>
        <v>93.75</v>
      </c>
      <c r="Q3132" t="str">
        <f t="shared" si="289"/>
        <v>theater</v>
      </c>
      <c r="R3132" t="str">
        <f t="shared" si="290"/>
        <v>plays</v>
      </c>
      <c r="S3132" s="10">
        <f t="shared" si="291"/>
        <v>42839.207638888889</v>
      </c>
      <c r="T3132" s="10">
        <f t="shared" si="292"/>
        <v>42808.640231481477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93"/>
        <v>53.75</v>
      </c>
      <c r="Q3133" t="str">
        <f t="shared" si="289"/>
        <v>theater</v>
      </c>
      <c r="R3133" t="str">
        <f t="shared" si="290"/>
        <v>plays</v>
      </c>
      <c r="S3133" s="10">
        <f t="shared" si="291"/>
        <v>42833.537557870368</v>
      </c>
      <c r="T3133" s="10">
        <f t="shared" si="292"/>
        <v>42803.579224537039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93"/>
        <v>10</v>
      </c>
      <c r="Q3134" t="str">
        <f t="shared" si="289"/>
        <v>theater</v>
      </c>
      <c r="R3134" t="str">
        <f t="shared" si="290"/>
        <v>plays</v>
      </c>
      <c r="S3134" s="10">
        <f t="shared" si="291"/>
        <v>42846.308564814812</v>
      </c>
      <c r="T3134" s="10">
        <f t="shared" si="292"/>
        <v>42786.350231481483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93"/>
        <v>33.75</v>
      </c>
      <c r="Q3135" t="str">
        <f t="shared" si="289"/>
        <v>theater</v>
      </c>
      <c r="R3135" t="str">
        <f t="shared" si="290"/>
        <v>plays</v>
      </c>
      <c r="S3135" s="10">
        <f t="shared" si="291"/>
        <v>42818.523541666669</v>
      </c>
      <c r="T3135" s="10">
        <f t="shared" si="292"/>
        <v>42788.565208333333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93"/>
        <v>18.75</v>
      </c>
      <c r="Q3136" t="str">
        <f t="shared" si="289"/>
        <v>theater</v>
      </c>
      <c r="R3136" t="str">
        <f t="shared" si="290"/>
        <v>plays</v>
      </c>
      <c r="S3136" s="10">
        <f t="shared" si="291"/>
        <v>42821.678460648152</v>
      </c>
      <c r="T3136" s="10">
        <f t="shared" si="292"/>
        <v>42800.720127314817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10">
        <f t="shared" si="291"/>
        <v>42829.151863425926</v>
      </c>
      <c r="T3137" s="10">
        <f t="shared" si="292"/>
        <v>42807.151863425926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si="293"/>
        <v>29.045454545454547</v>
      </c>
      <c r="Q3138" t="str">
        <f t="shared" ref="Q3138:Q3201" si="295">LEFT(N3138,SEARCH("/",N3138)-1)</f>
        <v>theater</v>
      </c>
      <c r="R3138" t="str">
        <f t="shared" ref="R3138:R3201" si="296">RIGHT(N3138,LEN(N3138)-SEARCH("/",N3138))</f>
        <v>plays</v>
      </c>
      <c r="S3138" s="10">
        <f t="shared" ref="S3138:S3201" si="297">(((I3138/60)/60)/24)+DATE(1970,1,1)</f>
        <v>42825.957638888889</v>
      </c>
      <c r="T3138" s="10">
        <f t="shared" ref="T3138:T3201" si="298">(((J3138/60)/60)/24)+DATE(1970,1,1)</f>
        <v>42789.462430555555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9">IFERROR(E3139/L3139,0)</f>
        <v>50</v>
      </c>
      <c r="Q3139" t="str">
        <f t="shared" si="295"/>
        <v>theater</v>
      </c>
      <c r="R3139" t="str">
        <f t="shared" si="296"/>
        <v>plays</v>
      </c>
      <c r="S3139" s="10">
        <f t="shared" si="297"/>
        <v>42858.8</v>
      </c>
      <c r="T3139" s="10">
        <f t="shared" si="298"/>
        <v>42807.885057870371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9"/>
        <v>0</v>
      </c>
      <c r="Q3140" t="str">
        <f t="shared" si="295"/>
        <v>theater</v>
      </c>
      <c r="R3140" t="str">
        <f t="shared" si="296"/>
        <v>plays</v>
      </c>
      <c r="S3140" s="10">
        <f t="shared" si="297"/>
        <v>42828.645914351851</v>
      </c>
      <c r="T3140" s="10">
        <f t="shared" si="298"/>
        <v>42809.645914351851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9"/>
        <v>450</v>
      </c>
      <c r="Q3141" t="str">
        <f t="shared" si="295"/>
        <v>theater</v>
      </c>
      <c r="R3141" t="str">
        <f t="shared" si="296"/>
        <v>plays</v>
      </c>
      <c r="S3141" s="10">
        <f t="shared" si="297"/>
        <v>42819.189583333333</v>
      </c>
      <c r="T3141" s="10">
        <f t="shared" si="298"/>
        <v>42785.270370370374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9"/>
        <v>24</v>
      </c>
      <c r="Q3142" t="str">
        <f t="shared" si="295"/>
        <v>theater</v>
      </c>
      <c r="R3142" t="str">
        <f t="shared" si="296"/>
        <v>plays</v>
      </c>
      <c r="S3142" s="10">
        <f t="shared" si="297"/>
        <v>42832.677118055552</v>
      </c>
      <c r="T3142" s="10">
        <f t="shared" si="298"/>
        <v>42802.718784722223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9"/>
        <v>32.25</v>
      </c>
      <c r="Q3143" t="str">
        <f t="shared" si="295"/>
        <v>theater</v>
      </c>
      <c r="R3143" t="str">
        <f t="shared" si="296"/>
        <v>plays</v>
      </c>
      <c r="S3143" s="10">
        <f t="shared" si="297"/>
        <v>42841.833333333328</v>
      </c>
      <c r="T3143" s="10">
        <f t="shared" si="298"/>
        <v>42800.753333333334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9"/>
        <v>15</v>
      </c>
      <c r="Q3144" t="str">
        <f t="shared" si="295"/>
        <v>theater</v>
      </c>
      <c r="R3144" t="str">
        <f t="shared" si="296"/>
        <v>plays</v>
      </c>
      <c r="S3144" s="10">
        <f t="shared" si="297"/>
        <v>42813.471516203703</v>
      </c>
      <c r="T3144" s="10">
        <f t="shared" si="298"/>
        <v>42783.513182870374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9"/>
        <v>0</v>
      </c>
      <c r="Q3145" t="str">
        <f t="shared" si="295"/>
        <v>theater</v>
      </c>
      <c r="R3145" t="str">
        <f t="shared" si="296"/>
        <v>plays</v>
      </c>
      <c r="S3145" s="10">
        <f t="shared" si="297"/>
        <v>42834.358287037037</v>
      </c>
      <c r="T3145" s="10">
        <f t="shared" si="298"/>
        <v>42808.358287037037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10">
        <f t="shared" si="297"/>
        <v>42813.25</v>
      </c>
      <c r="T3146" s="10">
        <f t="shared" si="298"/>
        <v>42796.538275462968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9"/>
        <v>0</v>
      </c>
      <c r="Q3147" t="str">
        <f t="shared" si="295"/>
        <v>theater</v>
      </c>
      <c r="R3147" t="str">
        <f t="shared" si="296"/>
        <v>plays</v>
      </c>
      <c r="S3147" s="10">
        <f t="shared" si="297"/>
        <v>42821.999236111107</v>
      </c>
      <c r="T3147" s="10">
        <f t="shared" si="298"/>
        <v>42762.040902777779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9"/>
        <v>437.5</v>
      </c>
      <c r="Q3148" t="str">
        <f t="shared" si="295"/>
        <v>theater</v>
      </c>
      <c r="R3148" t="str">
        <f t="shared" si="296"/>
        <v>plays</v>
      </c>
      <c r="S3148" s="10">
        <f t="shared" si="297"/>
        <v>42841.640810185185</v>
      </c>
      <c r="T3148" s="10">
        <f t="shared" si="298"/>
        <v>42796.682476851856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10">
        <f t="shared" si="297"/>
        <v>41950.011053240742</v>
      </c>
      <c r="T3149" s="10">
        <f t="shared" si="298"/>
        <v>41909.969386574077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10">
        <f t="shared" si="297"/>
        <v>41913.166666666664</v>
      </c>
      <c r="T3150" s="10">
        <f t="shared" si="298"/>
        <v>41891.665324074071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9"/>
        <v>52</v>
      </c>
      <c r="Q3151" t="str">
        <f t="shared" si="295"/>
        <v>theater</v>
      </c>
      <c r="R3151" t="str">
        <f t="shared" si="296"/>
        <v>plays</v>
      </c>
      <c r="S3151" s="10">
        <f t="shared" si="297"/>
        <v>41250.083333333336</v>
      </c>
      <c r="T3151" s="10">
        <f t="shared" si="298"/>
        <v>41226.017361111109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10">
        <f t="shared" si="297"/>
        <v>40568.166666666664</v>
      </c>
      <c r="T3152" s="10">
        <f t="shared" si="298"/>
        <v>40478.263923611114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10">
        <f t="shared" si="297"/>
        <v>41892.83997685185</v>
      </c>
      <c r="T3153" s="10">
        <f t="shared" si="298"/>
        <v>41862.83997685185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10">
        <f t="shared" si="297"/>
        <v>41580.867673611108</v>
      </c>
      <c r="T3154" s="10">
        <f t="shared" si="298"/>
        <v>41550.867673611108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10">
        <f t="shared" si="297"/>
        <v>40664.207638888889</v>
      </c>
      <c r="T3155" s="10">
        <f t="shared" si="298"/>
        <v>40633.154363425929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10">
        <f t="shared" si="297"/>
        <v>41000.834004629629</v>
      </c>
      <c r="T3156" s="10">
        <f t="shared" si="298"/>
        <v>40970.875671296293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10">
        <f t="shared" si="297"/>
        <v>41263.499131944445</v>
      </c>
      <c r="T3157" s="10">
        <f t="shared" si="298"/>
        <v>41233.499131944445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10">
        <f t="shared" si="297"/>
        <v>41061.953055555554</v>
      </c>
      <c r="T3158" s="10">
        <f t="shared" si="298"/>
        <v>41026.953055555554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10">
        <f t="shared" si="297"/>
        <v>41839.208333333336</v>
      </c>
      <c r="T3159" s="10">
        <f t="shared" si="298"/>
        <v>41829.788252314815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10">
        <f t="shared" si="297"/>
        <v>41477.839722222219</v>
      </c>
      <c r="T3160" s="10">
        <f t="shared" si="298"/>
        <v>41447.839722222219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10">
        <f t="shared" si="297"/>
        <v>40926.958333333336</v>
      </c>
      <c r="T3161" s="10">
        <f t="shared" si="298"/>
        <v>40884.066678240742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10">
        <f t="shared" si="297"/>
        <v>41864.207638888889</v>
      </c>
      <c r="T3162" s="10">
        <f t="shared" si="298"/>
        <v>41841.26489583333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10">
        <f t="shared" si="297"/>
        <v>41927.536134259259</v>
      </c>
      <c r="T3163" s="10">
        <f t="shared" si="298"/>
        <v>41897.536134259259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10">
        <f t="shared" si="297"/>
        <v>41827.083333333336</v>
      </c>
      <c r="T3164" s="10">
        <f t="shared" si="298"/>
        <v>41799.685902777775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10">
        <f t="shared" si="297"/>
        <v>41805.753761574073</v>
      </c>
      <c r="T3165" s="10">
        <f t="shared" si="298"/>
        <v>41775.753761574073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10">
        <f t="shared" si="297"/>
        <v>41799.80572916667</v>
      </c>
      <c r="T3166" s="10">
        <f t="shared" si="298"/>
        <v>41766.80572916667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10">
        <f t="shared" si="297"/>
        <v>40666.165972222225</v>
      </c>
      <c r="T3167" s="10">
        <f t="shared" si="298"/>
        <v>40644.159259259257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10">
        <f t="shared" si="297"/>
        <v>41969.332638888889</v>
      </c>
      <c r="T3168" s="10">
        <f t="shared" si="298"/>
        <v>41940.69158564815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10">
        <f t="shared" si="297"/>
        <v>41853.175706018519</v>
      </c>
      <c r="T3169" s="10">
        <f t="shared" si="298"/>
        <v>41839.175706018519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10">
        <f t="shared" si="297"/>
        <v>41803.916666666664</v>
      </c>
      <c r="T3170" s="10">
        <f t="shared" si="298"/>
        <v>41772.105937500004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9"/>
        <v>100.5</v>
      </c>
      <c r="Q3171" t="str">
        <f t="shared" si="295"/>
        <v>theater</v>
      </c>
      <c r="R3171" t="str">
        <f t="shared" si="296"/>
        <v>plays</v>
      </c>
      <c r="S3171" s="10">
        <f t="shared" si="297"/>
        <v>41621.207638888889</v>
      </c>
      <c r="T3171" s="10">
        <f t="shared" si="298"/>
        <v>41591.737974537034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10">
        <f t="shared" si="297"/>
        <v>41822.166666666664</v>
      </c>
      <c r="T3172" s="10">
        <f t="shared" si="298"/>
        <v>41789.080370370371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10">
        <f t="shared" si="297"/>
        <v>42496.608310185184</v>
      </c>
      <c r="T3173" s="10">
        <f t="shared" si="298"/>
        <v>42466.608310185184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10">
        <f t="shared" si="297"/>
        <v>40953.729953703703</v>
      </c>
      <c r="T3174" s="10">
        <f t="shared" si="298"/>
        <v>40923.729953703703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10">
        <f t="shared" si="297"/>
        <v>41908.878379629627</v>
      </c>
      <c r="T3175" s="10">
        <f t="shared" si="298"/>
        <v>41878.878379629627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10">
        <f t="shared" si="297"/>
        <v>41876.864675925928</v>
      </c>
      <c r="T3176" s="10">
        <f t="shared" si="298"/>
        <v>41862.864675925928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9"/>
        <v>91.3</v>
      </c>
      <c r="Q3177" t="str">
        <f t="shared" si="295"/>
        <v>theater</v>
      </c>
      <c r="R3177" t="str">
        <f t="shared" si="296"/>
        <v>plays</v>
      </c>
      <c r="S3177" s="10">
        <f t="shared" si="297"/>
        <v>40591.886886574073</v>
      </c>
      <c r="T3177" s="10">
        <f t="shared" si="298"/>
        <v>40531.886886574073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10">
        <f t="shared" si="297"/>
        <v>41504.625</v>
      </c>
      <c r="T3178" s="10">
        <f t="shared" si="298"/>
        <v>41477.930914351848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10">
        <f t="shared" si="297"/>
        <v>41811.666770833333</v>
      </c>
      <c r="T3179" s="10">
        <f t="shared" si="298"/>
        <v>41781.666770833333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10">
        <f t="shared" si="297"/>
        <v>41836.605034722219</v>
      </c>
      <c r="T3180" s="10">
        <f t="shared" si="298"/>
        <v>41806.605034722219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10">
        <f t="shared" si="297"/>
        <v>41400.702210648145</v>
      </c>
      <c r="T3181" s="10">
        <f t="shared" si="298"/>
        <v>41375.702210648145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10">
        <f t="shared" si="297"/>
        <v>41810.412604166668</v>
      </c>
      <c r="T3182" s="10">
        <f t="shared" si="298"/>
        <v>41780.412604166668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10">
        <f t="shared" si="297"/>
        <v>41805.666666666664</v>
      </c>
      <c r="T3183" s="10">
        <f t="shared" si="298"/>
        <v>41779.310034722221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10">
        <f t="shared" si="297"/>
        <v>40939.708333333336</v>
      </c>
      <c r="T3184" s="10">
        <f t="shared" si="298"/>
        <v>40883.949317129627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10">
        <f t="shared" si="297"/>
        <v>41509.79478009259</v>
      </c>
      <c r="T3185" s="10">
        <f t="shared" si="298"/>
        <v>41491.79478009259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10">
        <f t="shared" si="297"/>
        <v>41821.993414351848</v>
      </c>
      <c r="T3186" s="10">
        <f t="shared" si="298"/>
        <v>41791.993414351848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10">
        <f t="shared" si="297"/>
        <v>41836.977326388893</v>
      </c>
      <c r="T3187" s="10">
        <f t="shared" si="298"/>
        <v>41829.977326388893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10">
        <f t="shared" si="297"/>
        <v>41898.875</v>
      </c>
      <c r="T3188" s="10">
        <f t="shared" si="298"/>
        <v>41868.924050925925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10">
        <f t="shared" si="297"/>
        <v>41855.666354166664</v>
      </c>
      <c r="T3189" s="10">
        <f t="shared" si="298"/>
        <v>41835.666354166664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10">
        <f t="shared" si="297"/>
        <v>42165.415532407409</v>
      </c>
      <c r="T3190" s="10">
        <f t="shared" si="298"/>
        <v>42144.415532407409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10">
        <f t="shared" si="297"/>
        <v>42148.346435185187</v>
      </c>
      <c r="T3191" s="10">
        <f t="shared" si="298"/>
        <v>42118.346435185187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9"/>
        <v>0</v>
      </c>
      <c r="Q3192" t="str">
        <f t="shared" si="295"/>
        <v>theater</v>
      </c>
      <c r="R3192" t="str">
        <f t="shared" si="296"/>
        <v>musical</v>
      </c>
      <c r="S3192" s="10">
        <f t="shared" si="297"/>
        <v>42713.192997685182</v>
      </c>
      <c r="T3192" s="10">
        <f t="shared" si="298"/>
        <v>42683.151331018518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10">
        <f t="shared" si="297"/>
        <v>42598.755428240736</v>
      </c>
      <c r="T3193" s="10">
        <f t="shared" si="298"/>
        <v>42538.755428240736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10">
        <f t="shared" si="297"/>
        <v>42063.916666666672</v>
      </c>
      <c r="T3194" s="10">
        <f t="shared" si="298"/>
        <v>42018.94049768518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10">
        <f t="shared" si="297"/>
        <v>42055.968240740738</v>
      </c>
      <c r="T3195" s="10">
        <f t="shared" si="298"/>
        <v>42010.968240740738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9"/>
        <v>0</v>
      </c>
      <c r="Q3196" t="str">
        <f t="shared" si="295"/>
        <v>theater</v>
      </c>
      <c r="R3196" t="str">
        <f t="shared" si="296"/>
        <v>musical</v>
      </c>
      <c r="S3196" s="10">
        <f t="shared" si="297"/>
        <v>42212.062476851846</v>
      </c>
      <c r="T3196" s="10">
        <f t="shared" si="298"/>
        <v>42182.062476851846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10">
        <f t="shared" si="297"/>
        <v>42047.594236111108</v>
      </c>
      <c r="T3197" s="10">
        <f t="shared" si="298"/>
        <v>42017.594236111108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9"/>
        <v>300</v>
      </c>
      <c r="Q3198" t="str">
        <f t="shared" si="295"/>
        <v>theater</v>
      </c>
      <c r="R3198" t="str">
        <f t="shared" si="296"/>
        <v>musical</v>
      </c>
      <c r="S3198" s="10">
        <f t="shared" si="297"/>
        <v>42217.583333333328</v>
      </c>
      <c r="T3198" s="10">
        <f t="shared" si="298"/>
        <v>42157.598090277781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10">
        <f t="shared" si="297"/>
        <v>42039.493263888886</v>
      </c>
      <c r="T3199" s="10">
        <f t="shared" si="298"/>
        <v>42009.493263888886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10">
        <f t="shared" si="297"/>
        <v>42051.424502314811</v>
      </c>
      <c r="T3200" s="10">
        <f t="shared" si="298"/>
        <v>42013.424502314811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10">
        <f t="shared" si="297"/>
        <v>41888.875</v>
      </c>
      <c r="T3201" s="10">
        <f t="shared" si="298"/>
        <v>41858.761782407404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si="299"/>
        <v>1</v>
      </c>
      <c r="Q3202" t="str">
        <f t="shared" ref="Q3202:Q3265" si="301">LEFT(N3202,SEARCH("/",N3202)-1)</f>
        <v>theater</v>
      </c>
      <c r="R3202" t="str">
        <f t="shared" ref="R3202:R3265" si="302">RIGHT(N3202,LEN(N3202)-SEARCH("/",N3202))</f>
        <v>musical</v>
      </c>
      <c r="S3202" s="10">
        <f t="shared" ref="S3202:S3265" si="303">(((I3202/60)/60)/24)+DATE(1970,1,1)</f>
        <v>42490.231944444444</v>
      </c>
      <c r="T3202" s="10">
        <f t="shared" ref="T3202:T3265" si="304">(((J3202/60)/60)/24)+DATE(1970,1,1)</f>
        <v>42460.320613425924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5">IFERROR(E3203/L3203,0)</f>
        <v>12.5</v>
      </c>
      <c r="Q3203" t="str">
        <f t="shared" si="301"/>
        <v>theater</v>
      </c>
      <c r="R3203" t="str">
        <f t="shared" si="302"/>
        <v>musical</v>
      </c>
      <c r="S3203" s="10">
        <f t="shared" si="303"/>
        <v>41882.767094907409</v>
      </c>
      <c r="T3203" s="10">
        <f t="shared" si="304"/>
        <v>41861.767094907409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5"/>
        <v>109.04</v>
      </c>
      <c r="Q3204" t="str">
        <f t="shared" si="301"/>
        <v>theater</v>
      </c>
      <c r="R3204" t="str">
        <f t="shared" si="302"/>
        <v>musical</v>
      </c>
      <c r="S3204" s="10">
        <f t="shared" si="303"/>
        <v>42352.249305555553</v>
      </c>
      <c r="T3204" s="10">
        <f t="shared" si="304"/>
        <v>42293.853541666671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5"/>
        <v>41.666666666666664</v>
      </c>
      <c r="Q3205" t="str">
        <f t="shared" si="301"/>
        <v>theater</v>
      </c>
      <c r="R3205" t="str">
        <f t="shared" si="302"/>
        <v>musical</v>
      </c>
      <c r="S3205" s="10">
        <f t="shared" si="303"/>
        <v>42272.988680555558</v>
      </c>
      <c r="T3205" s="10">
        <f t="shared" si="304"/>
        <v>42242.988680555558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5"/>
        <v>0</v>
      </c>
      <c r="Q3206" t="str">
        <f t="shared" si="301"/>
        <v>theater</v>
      </c>
      <c r="R3206" t="str">
        <f t="shared" si="302"/>
        <v>musical</v>
      </c>
      <c r="S3206" s="10">
        <f t="shared" si="303"/>
        <v>42202.676388888889</v>
      </c>
      <c r="T3206" s="10">
        <f t="shared" si="304"/>
        <v>42172.686099537037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10">
        <f t="shared" si="303"/>
        <v>42125.374675925923</v>
      </c>
      <c r="T3207" s="10">
        <f t="shared" si="304"/>
        <v>42095.374675925923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5"/>
        <v>0</v>
      </c>
      <c r="Q3208" t="str">
        <f t="shared" si="301"/>
        <v>theater</v>
      </c>
      <c r="R3208" t="str">
        <f t="shared" si="302"/>
        <v>musical</v>
      </c>
      <c r="S3208" s="10">
        <f t="shared" si="303"/>
        <v>42266.276053240741</v>
      </c>
      <c r="T3208" s="10">
        <f t="shared" si="304"/>
        <v>42236.276053240741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10">
        <f t="shared" si="303"/>
        <v>42117.236192129625</v>
      </c>
      <c r="T3209" s="10">
        <f t="shared" si="304"/>
        <v>42057.277858796297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10">
        <f t="shared" si="303"/>
        <v>41848.605057870373</v>
      </c>
      <c r="T3210" s="10">
        <f t="shared" si="304"/>
        <v>41827.605057870373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10">
        <f t="shared" si="303"/>
        <v>41810.958333333336</v>
      </c>
      <c r="T3211" s="10">
        <f t="shared" si="304"/>
        <v>41778.637245370373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10">
        <f t="shared" si="303"/>
        <v>41061.165972222225</v>
      </c>
      <c r="T3212" s="10">
        <f t="shared" si="304"/>
        <v>41013.936562499999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10">
        <f t="shared" si="303"/>
        <v>41866.083333333336</v>
      </c>
      <c r="T3213" s="10">
        <f t="shared" si="304"/>
        <v>41834.586574074077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10">
        <f t="shared" si="303"/>
        <v>41859.795729166668</v>
      </c>
      <c r="T3214" s="10">
        <f t="shared" si="304"/>
        <v>41829.795729166668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10">
        <f t="shared" si="303"/>
        <v>42211.763414351852</v>
      </c>
      <c r="T3215" s="10">
        <f t="shared" si="304"/>
        <v>42171.763414351852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10">
        <f t="shared" si="303"/>
        <v>42374.996527777781</v>
      </c>
      <c r="T3216" s="10">
        <f t="shared" si="304"/>
        <v>42337.792511574073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10">
        <f t="shared" si="303"/>
        <v>42257.165972222225</v>
      </c>
      <c r="T3217" s="10">
        <f t="shared" si="304"/>
        <v>42219.665173611109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10">
        <f t="shared" si="303"/>
        <v>42196.604166666672</v>
      </c>
      <c r="T3218" s="10">
        <f t="shared" si="304"/>
        <v>42165.462627314817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10">
        <f t="shared" si="303"/>
        <v>42678.546111111107</v>
      </c>
      <c r="T3219" s="10">
        <f t="shared" si="304"/>
        <v>42648.546111111107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10">
        <f t="shared" si="303"/>
        <v>42004</v>
      </c>
      <c r="T3220" s="10">
        <f t="shared" si="304"/>
        <v>41971.002152777779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10">
        <f t="shared" si="303"/>
        <v>42085.941516203704</v>
      </c>
      <c r="T3221" s="10">
        <f t="shared" si="304"/>
        <v>42050.983182870375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10">
        <f t="shared" si="303"/>
        <v>42806.875</v>
      </c>
      <c r="T3222" s="10">
        <f t="shared" si="304"/>
        <v>42772.833379629628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10">
        <f t="shared" si="303"/>
        <v>42190.696793981479</v>
      </c>
      <c r="T3223" s="10">
        <f t="shared" si="304"/>
        <v>42155.696793981479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10">
        <f t="shared" si="303"/>
        <v>42301.895138888889</v>
      </c>
      <c r="T3224" s="10">
        <f t="shared" si="304"/>
        <v>42270.582141203704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10">
        <f t="shared" si="303"/>
        <v>42236.835370370376</v>
      </c>
      <c r="T3225" s="10">
        <f t="shared" si="304"/>
        <v>42206.835370370376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10">
        <f t="shared" si="303"/>
        <v>42745.208333333328</v>
      </c>
      <c r="T3226" s="10">
        <f t="shared" si="304"/>
        <v>42697.850844907407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10">
        <f t="shared" si="303"/>
        <v>42524.875</v>
      </c>
      <c r="T3227" s="10">
        <f t="shared" si="304"/>
        <v>42503.559467592597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10">
        <f t="shared" si="303"/>
        <v>42307.583472222221</v>
      </c>
      <c r="T3228" s="10">
        <f t="shared" si="304"/>
        <v>42277.583472222221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5"/>
        <v>50</v>
      </c>
      <c r="Q3229" t="str">
        <f t="shared" si="301"/>
        <v>theater</v>
      </c>
      <c r="R3229" t="str">
        <f t="shared" si="302"/>
        <v>plays</v>
      </c>
      <c r="S3229" s="10">
        <f t="shared" si="303"/>
        <v>42752.882361111115</v>
      </c>
      <c r="T3229" s="10">
        <f t="shared" si="304"/>
        <v>42722.882361111115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10">
        <f t="shared" si="303"/>
        <v>42355.207638888889</v>
      </c>
      <c r="T3230" s="10">
        <f t="shared" si="304"/>
        <v>42323.70930555556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10">
        <f t="shared" si="303"/>
        <v>41963.333310185189</v>
      </c>
      <c r="T3231" s="10">
        <f t="shared" si="304"/>
        <v>41933.291643518518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10">
        <f t="shared" si="303"/>
        <v>41913.165972222225</v>
      </c>
      <c r="T3232" s="10">
        <f t="shared" si="304"/>
        <v>41898.168125000004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5"/>
        <v>57.5</v>
      </c>
      <c r="Q3233" t="str">
        <f t="shared" si="301"/>
        <v>theater</v>
      </c>
      <c r="R3233" t="str">
        <f t="shared" si="302"/>
        <v>plays</v>
      </c>
      <c r="S3233" s="10">
        <f t="shared" si="303"/>
        <v>42476.943831018521</v>
      </c>
      <c r="T3233" s="10">
        <f t="shared" si="304"/>
        <v>42446.943831018521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10">
        <f t="shared" si="303"/>
        <v>42494.165972222225</v>
      </c>
      <c r="T3234" s="10">
        <f t="shared" si="304"/>
        <v>42463.81385416667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10">
        <f t="shared" si="303"/>
        <v>42796.805034722223</v>
      </c>
      <c r="T3235" s="10">
        <f t="shared" si="304"/>
        <v>42766.805034722223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10">
        <f t="shared" si="303"/>
        <v>42767.979861111111</v>
      </c>
      <c r="T3236" s="10">
        <f t="shared" si="304"/>
        <v>42734.789444444439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10">
        <f t="shared" si="303"/>
        <v>42552.347812499997</v>
      </c>
      <c r="T3237" s="10">
        <f t="shared" si="304"/>
        <v>42522.347812499997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10">
        <f t="shared" si="303"/>
        <v>42732.917048611111</v>
      </c>
      <c r="T3238" s="10">
        <f t="shared" si="304"/>
        <v>42702.917048611111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10">
        <f t="shared" si="303"/>
        <v>42276.165972222225</v>
      </c>
      <c r="T3239" s="10">
        <f t="shared" si="304"/>
        <v>42252.474351851852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10">
        <f t="shared" si="303"/>
        <v>42186.510393518518</v>
      </c>
      <c r="T3240" s="10">
        <f t="shared" si="304"/>
        <v>42156.510393518518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10">
        <f t="shared" si="303"/>
        <v>42302.999305555553</v>
      </c>
      <c r="T3241" s="10">
        <f t="shared" si="304"/>
        <v>42278.089039351849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10">
        <f t="shared" si="303"/>
        <v>42782.958333333328</v>
      </c>
      <c r="T3242" s="10">
        <f t="shared" si="304"/>
        <v>42754.693842592591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10">
        <f t="shared" si="303"/>
        <v>41926.290972222225</v>
      </c>
      <c r="T3243" s="10">
        <f t="shared" si="304"/>
        <v>41893.324884259258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10">
        <f t="shared" si="303"/>
        <v>41901.755694444444</v>
      </c>
      <c r="T3244" s="10">
        <f t="shared" si="304"/>
        <v>41871.755694444444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10">
        <f t="shared" si="303"/>
        <v>42286</v>
      </c>
      <c r="T3245" s="10">
        <f t="shared" si="304"/>
        <v>42262.096782407403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10">
        <f t="shared" si="303"/>
        <v>42705.735902777778</v>
      </c>
      <c r="T3246" s="10">
        <f t="shared" si="304"/>
        <v>42675.694236111114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10">
        <f t="shared" si="303"/>
        <v>42167.083333333328</v>
      </c>
      <c r="T3247" s="10">
        <f t="shared" si="304"/>
        <v>42135.60020833333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10">
        <f t="shared" si="303"/>
        <v>42259.165972222225</v>
      </c>
      <c r="T3248" s="10">
        <f t="shared" si="304"/>
        <v>42230.472222222219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10">
        <f t="shared" si="303"/>
        <v>42197.434166666666</v>
      </c>
      <c r="T3249" s="10">
        <f t="shared" si="304"/>
        <v>42167.434166666666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10">
        <f t="shared" si="303"/>
        <v>42098.846724537041</v>
      </c>
      <c r="T3250" s="10">
        <f t="shared" si="304"/>
        <v>42068.888391203705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10">
        <f t="shared" si="303"/>
        <v>42175.746689814812</v>
      </c>
      <c r="T3251" s="10">
        <f t="shared" si="304"/>
        <v>42145.746689814812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10">
        <f t="shared" si="303"/>
        <v>41948.783842592595</v>
      </c>
      <c r="T3252" s="10">
        <f t="shared" si="304"/>
        <v>41918.742175925923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5"/>
        <v>83.05</v>
      </c>
      <c r="Q3253" t="str">
        <f t="shared" si="301"/>
        <v>theater</v>
      </c>
      <c r="R3253" t="str">
        <f t="shared" si="302"/>
        <v>plays</v>
      </c>
      <c r="S3253" s="10">
        <f t="shared" si="303"/>
        <v>42176.731087962966</v>
      </c>
      <c r="T3253" s="10">
        <f t="shared" si="304"/>
        <v>42146.731087962966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5"/>
        <v>57.52</v>
      </c>
      <c r="Q3254" t="str">
        <f t="shared" si="301"/>
        <v>theater</v>
      </c>
      <c r="R3254" t="str">
        <f t="shared" si="302"/>
        <v>plays</v>
      </c>
      <c r="S3254" s="10">
        <f t="shared" si="303"/>
        <v>42620.472685185188</v>
      </c>
      <c r="T3254" s="10">
        <f t="shared" si="304"/>
        <v>42590.472685185188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10">
        <f t="shared" si="303"/>
        <v>42621.15625</v>
      </c>
      <c r="T3255" s="10">
        <f t="shared" si="304"/>
        <v>42602.576712962968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10">
        <f t="shared" si="303"/>
        <v>42089.044085648144</v>
      </c>
      <c r="T3256" s="10">
        <f t="shared" si="304"/>
        <v>42059.085752314815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10">
        <f t="shared" si="303"/>
        <v>41919.768229166664</v>
      </c>
      <c r="T3257" s="10">
        <f t="shared" si="304"/>
        <v>41889.768229166664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10">
        <f t="shared" si="303"/>
        <v>42166.165972222225</v>
      </c>
      <c r="T3258" s="10">
        <f t="shared" si="304"/>
        <v>42144.573807870373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10">
        <f t="shared" si="303"/>
        <v>42788.559629629628</v>
      </c>
      <c r="T3259" s="10">
        <f t="shared" si="304"/>
        <v>42758.559629629628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5"/>
        <v>98.2</v>
      </c>
      <c r="Q3260" t="str">
        <f t="shared" si="301"/>
        <v>theater</v>
      </c>
      <c r="R3260" t="str">
        <f t="shared" si="302"/>
        <v>plays</v>
      </c>
      <c r="S3260" s="10">
        <f t="shared" si="303"/>
        <v>42012.887280092589</v>
      </c>
      <c r="T3260" s="10">
        <f t="shared" si="304"/>
        <v>41982.887280092589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10">
        <f t="shared" si="303"/>
        <v>42644.165972222225</v>
      </c>
      <c r="T3261" s="10">
        <f t="shared" si="304"/>
        <v>42614.760937500003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10">
        <f t="shared" si="303"/>
        <v>42338.714328703703</v>
      </c>
      <c r="T3262" s="10">
        <f t="shared" si="304"/>
        <v>42303.672662037032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10">
        <f t="shared" si="303"/>
        <v>42201.725416666668</v>
      </c>
      <c r="T3263" s="10">
        <f t="shared" si="304"/>
        <v>42171.725416666668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10">
        <f t="shared" si="303"/>
        <v>41995.166666666672</v>
      </c>
      <c r="T3264" s="10">
        <f t="shared" si="304"/>
        <v>41964.315532407403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10">
        <f t="shared" si="303"/>
        <v>42307.875</v>
      </c>
      <c r="T3265" s="10">
        <f t="shared" si="304"/>
        <v>42284.516064814816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si="305"/>
        <v>52.551020408163268</v>
      </c>
      <c r="Q3266" t="str">
        <f t="shared" ref="Q3266:Q3329" si="307">LEFT(N3266,SEARCH("/",N3266)-1)</f>
        <v>theater</v>
      </c>
      <c r="R3266" t="str">
        <f t="shared" ref="R3266:R3329" si="308">RIGHT(N3266,LEN(N3266)-SEARCH("/",N3266))</f>
        <v>plays</v>
      </c>
      <c r="S3266" s="10">
        <f t="shared" ref="S3266:S3329" si="309">(((I3266/60)/60)/24)+DATE(1970,1,1)</f>
        <v>42032.916666666672</v>
      </c>
      <c r="T3266" s="10">
        <f t="shared" ref="T3266:T3329" si="310">(((J3266/60)/60)/24)+DATE(1970,1,1)</f>
        <v>42016.800208333334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11">IFERROR(E3267/L3267,0)</f>
        <v>70.285714285714292</v>
      </c>
      <c r="Q3267" t="str">
        <f t="shared" si="307"/>
        <v>theater</v>
      </c>
      <c r="R3267" t="str">
        <f t="shared" si="308"/>
        <v>plays</v>
      </c>
      <c r="S3267" s="10">
        <f t="shared" si="309"/>
        <v>42341.708333333328</v>
      </c>
      <c r="T3267" s="10">
        <f t="shared" si="310"/>
        <v>42311.711979166663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11"/>
        <v>48.325153374233132</v>
      </c>
      <c r="Q3268" t="str">
        <f t="shared" si="307"/>
        <v>theater</v>
      </c>
      <c r="R3268" t="str">
        <f t="shared" si="308"/>
        <v>plays</v>
      </c>
      <c r="S3268" s="10">
        <f t="shared" si="309"/>
        <v>42167.875</v>
      </c>
      <c r="T3268" s="10">
        <f t="shared" si="310"/>
        <v>42136.536134259266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11"/>
        <v>53.177083333333336</v>
      </c>
      <c r="Q3269" t="str">
        <f t="shared" si="307"/>
        <v>theater</v>
      </c>
      <c r="R3269" t="str">
        <f t="shared" si="308"/>
        <v>plays</v>
      </c>
      <c r="S3269" s="10">
        <f t="shared" si="309"/>
        <v>42202.757638888885</v>
      </c>
      <c r="T3269" s="10">
        <f t="shared" si="310"/>
        <v>42172.757638888885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10">
        <f t="shared" si="309"/>
        <v>42606.90425925926</v>
      </c>
      <c r="T3270" s="10">
        <f t="shared" si="310"/>
        <v>42590.90425925926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11"/>
        <v>116</v>
      </c>
      <c r="Q3271" t="str">
        <f t="shared" si="307"/>
        <v>theater</v>
      </c>
      <c r="R3271" t="str">
        <f t="shared" si="308"/>
        <v>plays</v>
      </c>
      <c r="S3271" s="10">
        <f t="shared" si="309"/>
        <v>42171.458333333328</v>
      </c>
      <c r="T3271" s="10">
        <f t="shared" si="310"/>
        <v>42137.395798611105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11"/>
        <v>61</v>
      </c>
      <c r="Q3272" t="str">
        <f t="shared" si="307"/>
        <v>theater</v>
      </c>
      <c r="R3272" t="str">
        <f t="shared" si="308"/>
        <v>plays</v>
      </c>
      <c r="S3272" s="10">
        <f t="shared" si="309"/>
        <v>42197.533159722225</v>
      </c>
      <c r="T3272" s="10">
        <f t="shared" si="310"/>
        <v>42167.533159722225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10">
        <f t="shared" si="309"/>
        <v>41945.478877314818</v>
      </c>
      <c r="T3273" s="10">
        <f t="shared" si="310"/>
        <v>41915.437210648146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10">
        <f t="shared" si="309"/>
        <v>42314.541770833333</v>
      </c>
      <c r="T3274" s="10">
        <f t="shared" si="310"/>
        <v>42284.500104166669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10">
        <f t="shared" si="309"/>
        <v>42627.791666666672</v>
      </c>
      <c r="T3275" s="10">
        <f t="shared" si="310"/>
        <v>42611.801412037035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10">
        <f t="shared" si="309"/>
        <v>42444.875</v>
      </c>
      <c r="T3276" s="10">
        <f t="shared" si="310"/>
        <v>42400.704537037032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10">
        <f t="shared" si="309"/>
        <v>42044.1875</v>
      </c>
      <c r="T3277" s="10">
        <f t="shared" si="310"/>
        <v>42017.88045138889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11"/>
        <v>52.58</v>
      </c>
      <c r="Q3278" t="str">
        <f t="shared" si="307"/>
        <v>theater</v>
      </c>
      <c r="R3278" t="str">
        <f t="shared" si="308"/>
        <v>plays</v>
      </c>
      <c r="S3278" s="10">
        <f t="shared" si="309"/>
        <v>42461.165972222225</v>
      </c>
      <c r="T3278" s="10">
        <f t="shared" si="310"/>
        <v>42426.949988425928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11"/>
        <v>54.3</v>
      </c>
      <c r="Q3279" t="str">
        <f t="shared" si="307"/>
        <v>theater</v>
      </c>
      <c r="R3279" t="str">
        <f t="shared" si="308"/>
        <v>plays</v>
      </c>
      <c r="S3279" s="10">
        <f t="shared" si="309"/>
        <v>41961.724606481483</v>
      </c>
      <c r="T3279" s="10">
        <f t="shared" si="310"/>
        <v>41931.682939814818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10">
        <f t="shared" si="309"/>
        <v>42154.848414351851</v>
      </c>
      <c r="T3280" s="10">
        <f t="shared" si="310"/>
        <v>42124.848414351851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10">
        <f t="shared" si="309"/>
        <v>42461.06086805556</v>
      </c>
      <c r="T3281" s="10">
        <f t="shared" si="310"/>
        <v>42431.102534722217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10">
        <f t="shared" si="309"/>
        <v>42156.208333333328</v>
      </c>
      <c r="T3282" s="10">
        <f t="shared" si="310"/>
        <v>42121.756921296299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10">
        <f t="shared" si="309"/>
        <v>42249.019733796296</v>
      </c>
      <c r="T3283" s="10">
        <f t="shared" si="310"/>
        <v>42219.019733796296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10">
        <f t="shared" si="309"/>
        <v>42489.19430555556</v>
      </c>
      <c r="T3284" s="10">
        <f t="shared" si="310"/>
        <v>42445.19430555556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10">
        <f t="shared" si="309"/>
        <v>42410.875</v>
      </c>
      <c r="T3285" s="10">
        <f t="shared" si="310"/>
        <v>42379.74418981481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11"/>
        <v>203.2</v>
      </c>
      <c r="Q3286" t="str">
        <f t="shared" si="307"/>
        <v>theater</v>
      </c>
      <c r="R3286" t="str">
        <f t="shared" si="308"/>
        <v>plays</v>
      </c>
      <c r="S3286" s="10">
        <f t="shared" si="309"/>
        <v>42398.249305555553</v>
      </c>
      <c r="T3286" s="10">
        <f t="shared" si="310"/>
        <v>42380.884872685187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10">
        <f t="shared" si="309"/>
        <v>42794.208333333328</v>
      </c>
      <c r="T3287" s="10">
        <f t="shared" si="310"/>
        <v>42762.942430555559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10">
        <f t="shared" si="309"/>
        <v>42597.840069444443</v>
      </c>
      <c r="T3288" s="10">
        <f t="shared" si="310"/>
        <v>42567.840069444443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10">
        <f t="shared" si="309"/>
        <v>42336.750324074077</v>
      </c>
      <c r="T3289" s="10">
        <f t="shared" si="310"/>
        <v>42311.750324074077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10">
        <f t="shared" si="309"/>
        <v>42541.958333333328</v>
      </c>
      <c r="T3290" s="10">
        <f t="shared" si="310"/>
        <v>42505.774479166663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10">
        <f t="shared" si="309"/>
        <v>42786.368078703701</v>
      </c>
      <c r="T3291" s="10">
        <f t="shared" si="310"/>
        <v>42758.368078703701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10">
        <f t="shared" si="309"/>
        <v>42805.51494212963</v>
      </c>
      <c r="T3292" s="10">
        <f t="shared" si="310"/>
        <v>42775.51494212963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10">
        <f t="shared" si="309"/>
        <v>42264.165972222225</v>
      </c>
      <c r="T3293" s="10">
        <f t="shared" si="310"/>
        <v>42232.702546296292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10">
        <f t="shared" si="309"/>
        <v>42342.811898148153</v>
      </c>
      <c r="T3294" s="10">
        <f t="shared" si="310"/>
        <v>42282.770231481481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10">
        <f t="shared" si="309"/>
        <v>42798.425370370373</v>
      </c>
      <c r="T3295" s="10">
        <f t="shared" si="310"/>
        <v>42768.425370370373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10">
        <f t="shared" si="309"/>
        <v>42171.541134259256</v>
      </c>
      <c r="T3296" s="10">
        <f t="shared" si="310"/>
        <v>42141.541134259256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10">
        <f t="shared" si="309"/>
        <v>42639.442465277782</v>
      </c>
      <c r="T3297" s="10">
        <f t="shared" si="310"/>
        <v>42609.442465277782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10">
        <f t="shared" si="309"/>
        <v>42330.916666666672</v>
      </c>
      <c r="T3298" s="10">
        <f t="shared" si="310"/>
        <v>42309.756620370375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10">
        <f t="shared" si="309"/>
        <v>42212.957638888889</v>
      </c>
      <c r="T3299" s="10">
        <f t="shared" si="310"/>
        <v>42193.771481481483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10">
        <f t="shared" si="309"/>
        <v>42260</v>
      </c>
      <c r="T3300" s="10">
        <f t="shared" si="310"/>
        <v>42239.957962962959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10">
        <f t="shared" si="309"/>
        <v>42291.917395833334</v>
      </c>
      <c r="T3301" s="10">
        <f t="shared" si="310"/>
        <v>42261.917395833334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10">
        <f t="shared" si="309"/>
        <v>42123.743773148148</v>
      </c>
      <c r="T3302" s="10">
        <f t="shared" si="310"/>
        <v>42102.743773148148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11"/>
        <v>57.2</v>
      </c>
      <c r="Q3303" t="str">
        <f t="shared" si="307"/>
        <v>theater</v>
      </c>
      <c r="R3303" t="str">
        <f t="shared" si="308"/>
        <v>plays</v>
      </c>
      <c r="S3303" s="10">
        <f t="shared" si="309"/>
        <v>42583.290972222225</v>
      </c>
      <c r="T3303" s="10">
        <f t="shared" si="310"/>
        <v>42538.73583333334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11"/>
        <v>173.7</v>
      </c>
      <c r="Q3304" t="str">
        <f t="shared" si="307"/>
        <v>theater</v>
      </c>
      <c r="R3304" t="str">
        <f t="shared" si="308"/>
        <v>plays</v>
      </c>
      <c r="S3304" s="10">
        <f t="shared" si="309"/>
        <v>42711.35157407407</v>
      </c>
      <c r="T3304" s="10">
        <f t="shared" si="310"/>
        <v>42681.35157407407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11"/>
        <v>59.6</v>
      </c>
      <c r="Q3305" t="str">
        <f t="shared" si="307"/>
        <v>theater</v>
      </c>
      <c r="R3305" t="str">
        <f t="shared" si="308"/>
        <v>plays</v>
      </c>
      <c r="S3305" s="10">
        <f t="shared" si="309"/>
        <v>42091.609768518523</v>
      </c>
      <c r="T3305" s="10">
        <f t="shared" si="310"/>
        <v>42056.65143518518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10">
        <f t="shared" si="309"/>
        <v>42726.624444444446</v>
      </c>
      <c r="T3306" s="10">
        <f t="shared" si="310"/>
        <v>42696.624444444446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11"/>
        <v>204.05</v>
      </c>
      <c r="Q3307" t="str">
        <f t="shared" si="307"/>
        <v>theater</v>
      </c>
      <c r="R3307" t="str">
        <f t="shared" si="308"/>
        <v>plays</v>
      </c>
      <c r="S3307" s="10">
        <f t="shared" si="309"/>
        <v>42216.855879629627</v>
      </c>
      <c r="T3307" s="10">
        <f t="shared" si="310"/>
        <v>42186.855879629627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10">
        <f t="shared" si="309"/>
        <v>42531.125</v>
      </c>
      <c r="T3308" s="10">
        <f t="shared" si="310"/>
        <v>42493.219236111108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10">
        <f t="shared" si="309"/>
        <v>42505.057164351849</v>
      </c>
      <c r="T3309" s="10">
        <f t="shared" si="310"/>
        <v>42475.057164351849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10">
        <f t="shared" si="309"/>
        <v>42473.876909722225</v>
      </c>
      <c r="T3310" s="10">
        <f t="shared" si="310"/>
        <v>42452.876909722225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11"/>
        <v>18</v>
      </c>
      <c r="Q3311" t="str">
        <f t="shared" si="307"/>
        <v>theater</v>
      </c>
      <c r="R3311" t="str">
        <f t="shared" si="308"/>
        <v>plays</v>
      </c>
      <c r="S3311" s="10">
        <f t="shared" si="309"/>
        <v>42659.650208333333</v>
      </c>
      <c r="T3311" s="10">
        <f t="shared" si="310"/>
        <v>42628.650208333333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10">
        <f t="shared" si="309"/>
        <v>42283.928530092591</v>
      </c>
      <c r="T3312" s="10">
        <f t="shared" si="310"/>
        <v>42253.928530092591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10">
        <f t="shared" si="309"/>
        <v>42294.29178240741</v>
      </c>
      <c r="T3313" s="10">
        <f t="shared" si="310"/>
        <v>42264.29178240741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11"/>
        <v>61</v>
      </c>
      <c r="Q3314" t="str">
        <f t="shared" si="307"/>
        <v>theater</v>
      </c>
      <c r="R3314" t="str">
        <f t="shared" si="308"/>
        <v>plays</v>
      </c>
      <c r="S3314" s="10">
        <f t="shared" si="309"/>
        <v>42685.916666666672</v>
      </c>
      <c r="T3314" s="10">
        <f t="shared" si="310"/>
        <v>42664.809560185182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10">
        <f t="shared" si="309"/>
        <v>42396.041666666672</v>
      </c>
      <c r="T3315" s="10">
        <f t="shared" si="310"/>
        <v>42382.244409722218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10">
        <f t="shared" si="309"/>
        <v>42132.836805555555</v>
      </c>
      <c r="T3316" s="10">
        <f t="shared" si="310"/>
        <v>42105.267488425925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10">
        <f t="shared" si="309"/>
        <v>42496.303715277783</v>
      </c>
      <c r="T3317" s="10">
        <f t="shared" si="310"/>
        <v>42466.303715277783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10">
        <f t="shared" si="309"/>
        <v>41859.57916666667</v>
      </c>
      <c r="T3318" s="10">
        <f t="shared" si="310"/>
        <v>41826.871238425927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10">
        <f t="shared" si="309"/>
        <v>42529.039629629624</v>
      </c>
      <c r="T3319" s="10">
        <f t="shared" si="310"/>
        <v>42499.039629629624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11"/>
        <v>78.5</v>
      </c>
      <c r="Q3320" t="str">
        <f t="shared" si="307"/>
        <v>theater</v>
      </c>
      <c r="R3320" t="str">
        <f t="shared" si="308"/>
        <v>plays</v>
      </c>
      <c r="S3320" s="10">
        <f t="shared" si="309"/>
        <v>42471.104166666672</v>
      </c>
      <c r="T3320" s="10">
        <f t="shared" si="310"/>
        <v>42431.302002314813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11"/>
        <v>33.75</v>
      </c>
      <c r="Q3321" t="str">
        <f t="shared" si="307"/>
        <v>theater</v>
      </c>
      <c r="R3321" t="str">
        <f t="shared" si="308"/>
        <v>plays</v>
      </c>
      <c r="S3321" s="10">
        <f t="shared" si="309"/>
        <v>42035.585486111115</v>
      </c>
      <c r="T3321" s="10">
        <f t="shared" si="310"/>
        <v>41990.585486111115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10">
        <f t="shared" si="309"/>
        <v>42543.045798611114</v>
      </c>
      <c r="T3322" s="10">
        <f t="shared" si="310"/>
        <v>42513.045798611114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10">
        <f t="shared" si="309"/>
        <v>41928.165972222225</v>
      </c>
      <c r="T3323" s="10">
        <f t="shared" si="310"/>
        <v>41914.100289351853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10">
        <f t="shared" si="309"/>
        <v>42543.163194444445</v>
      </c>
      <c r="T3324" s="10">
        <f t="shared" si="310"/>
        <v>42521.010370370372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10">
        <f t="shared" si="309"/>
        <v>42638.36583333333</v>
      </c>
      <c r="T3325" s="10">
        <f t="shared" si="310"/>
        <v>42608.36583333333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11"/>
        <v>152.5</v>
      </c>
      <c r="Q3326" t="str">
        <f t="shared" si="307"/>
        <v>theater</v>
      </c>
      <c r="R3326" t="str">
        <f t="shared" si="308"/>
        <v>plays</v>
      </c>
      <c r="S3326" s="10">
        <f t="shared" si="309"/>
        <v>42526.58321759259</v>
      </c>
      <c r="T3326" s="10">
        <f t="shared" si="310"/>
        <v>42512.58321759259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11"/>
        <v>30</v>
      </c>
      <c r="Q3327" t="str">
        <f t="shared" si="307"/>
        <v>theater</v>
      </c>
      <c r="R3327" t="str">
        <f t="shared" si="308"/>
        <v>plays</v>
      </c>
      <c r="S3327" s="10">
        <f t="shared" si="309"/>
        <v>42099.743946759263</v>
      </c>
      <c r="T3327" s="10">
        <f t="shared" si="310"/>
        <v>42064.785613425927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10">
        <f t="shared" si="309"/>
        <v>42071.67251157407</v>
      </c>
      <c r="T3328" s="10">
        <f t="shared" si="310"/>
        <v>42041.714178240742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10">
        <f t="shared" si="309"/>
        <v>42498.374606481477</v>
      </c>
      <c r="T3329" s="10">
        <f t="shared" si="310"/>
        <v>42468.374606481477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si="311"/>
        <v>292.77777777777777</v>
      </c>
      <c r="Q3330" t="str">
        <f t="shared" ref="Q3330:Q3393" si="313">LEFT(N3330,SEARCH("/",N3330)-1)</f>
        <v>theater</v>
      </c>
      <c r="R3330" t="str">
        <f t="shared" ref="R3330:R3393" si="314">RIGHT(N3330,LEN(N3330)-SEARCH("/",N3330))</f>
        <v>plays</v>
      </c>
      <c r="S3330" s="10">
        <f t="shared" ref="S3330:S3393" si="315">(((I3330/60)/60)/24)+DATE(1970,1,1)</f>
        <v>41825.041666666664</v>
      </c>
      <c r="T3330" s="10">
        <f t="shared" ref="T3330:T3393" si="316">(((J3330/60)/60)/24)+DATE(1970,1,1)</f>
        <v>41822.57503472222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7">IFERROR(E3331/L3331,0)</f>
        <v>44.92307692307692</v>
      </c>
      <c r="Q3331" t="str">
        <f t="shared" si="313"/>
        <v>theater</v>
      </c>
      <c r="R3331" t="str">
        <f t="shared" si="314"/>
        <v>plays</v>
      </c>
      <c r="S3331" s="10">
        <f t="shared" si="315"/>
        <v>41847.958333333336</v>
      </c>
      <c r="T3331" s="10">
        <f t="shared" si="316"/>
        <v>41837.323009259257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7"/>
        <v>23.10144927536232</v>
      </c>
      <c r="Q3332" t="str">
        <f t="shared" si="313"/>
        <v>theater</v>
      </c>
      <c r="R3332" t="str">
        <f t="shared" si="314"/>
        <v>plays</v>
      </c>
      <c r="S3332" s="10">
        <f t="shared" si="315"/>
        <v>42095.845694444448</v>
      </c>
      <c r="T3332" s="10">
        <f t="shared" si="316"/>
        <v>42065.887361111112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7"/>
        <v>80.400000000000006</v>
      </c>
      <c r="Q3333" t="str">
        <f t="shared" si="313"/>
        <v>theater</v>
      </c>
      <c r="R3333" t="str">
        <f t="shared" si="314"/>
        <v>plays</v>
      </c>
      <c r="S3333" s="10">
        <f t="shared" si="315"/>
        <v>42283.697754629626</v>
      </c>
      <c r="T3333" s="10">
        <f t="shared" si="316"/>
        <v>42248.697754629626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10">
        <f t="shared" si="315"/>
        <v>41839.860300925924</v>
      </c>
      <c r="T3334" s="10">
        <f t="shared" si="316"/>
        <v>41809.860300925924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10">
        <f t="shared" si="315"/>
        <v>42170.676851851851</v>
      </c>
      <c r="T3335" s="10">
        <f t="shared" si="316"/>
        <v>42148.676851851851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10">
        <f t="shared" si="315"/>
        <v>42215.521087962959</v>
      </c>
      <c r="T3336" s="10">
        <f t="shared" si="316"/>
        <v>42185.521087962959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10">
        <f t="shared" si="315"/>
        <v>41854.958333333336</v>
      </c>
      <c r="T3337" s="10">
        <f t="shared" si="316"/>
        <v>41827.674143518518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10">
        <f t="shared" si="315"/>
        <v>42465.35701388889</v>
      </c>
      <c r="T3338" s="10">
        <f t="shared" si="316"/>
        <v>42437.398680555561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10">
        <f t="shared" si="315"/>
        <v>41922.875</v>
      </c>
      <c r="T3339" s="10">
        <f t="shared" si="316"/>
        <v>41901.282025462962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10">
        <f t="shared" si="315"/>
        <v>42790.574999999997</v>
      </c>
      <c r="T3340" s="10">
        <f t="shared" si="316"/>
        <v>42769.574999999997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10">
        <f t="shared" si="315"/>
        <v>42579.665717592594</v>
      </c>
      <c r="T3341" s="10">
        <f t="shared" si="316"/>
        <v>42549.665717592594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10">
        <f t="shared" si="315"/>
        <v>42710.974004629628</v>
      </c>
      <c r="T3342" s="10">
        <f t="shared" si="316"/>
        <v>42685.974004629628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10">
        <f t="shared" si="315"/>
        <v>42533.708333333328</v>
      </c>
      <c r="T3343" s="10">
        <f t="shared" si="316"/>
        <v>42510.798854166671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10">
        <f t="shared" si="315"/>
        <v>42095.207638888889</v>
      </c>
      <c r="T3344" s="10">
        <f t="shared" si="316"/>
        <v>42062.296412037031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10">
        <f t="shared" si="315"/>
        <v>42473.554166666669</v>
      </c>
      <c r="T3345" s="10">
        <f t="shared" si="316"/>
        <v>42452.916481481487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10">
        <f t="shared" si="315"/>
        <v>41881.200150462959</v>
      </c>
      <c r="T3346" s="10">
        <f t="shared" si="316"/>
        <v>41851.200150462959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7"/>
        <v>50</v>
      </c>
      <c r="Q3347" t="str">
        <f t="shared" si="313"/>
        <v>theater</v>
      </c>
      <c r="R3347" t="str">
        <f t="shared" si="314"/>
        <v>plays</v>
      </c>
      <c r="S3347" s="10">
        <f t="shared" si="315"/>
        <v>42112.025694444441</v>
      </c>
      <c r="T3347" s="10">
        <f t="shared" si="316"/>
        <v>42053.106111111112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10">
        <f t="shared" si="315"/>
        <v>42061.024421296301</v>
      </c>
      <c r="T3348" s="10">
        <f t="shared" si="316"/>
        <v>42054.024421296301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10">
        <f t="shared" si="315"/>
        <v>42498.875</v>
      </c>
      <c r="T3349" s="10">
        <f t="shared" si="316"/>
        <v>42484.551550925928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10">
        <f t="shared" si="315"/>
        <v>42490.165972222225</v>
      </c>
      <c r="T3350" s="10">
        <f t="shared" si="316"/>
        <v>42466.558796296296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10">
        <f t="shared" si="315"/>
        <v>42534.708333333328</v>
      </c>
      <c r="T3351" s="10">
        <f t="shared" si="316"/>
        <v>42513.110787037032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10">
        <f t="shared" si="315"/>
        <v>42337.958333333328</v>
      </c>
      <c r="T3352" s="10">
        <f t="shared" si="316"/>
        <v>42302.701516203699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10">
        <f t="shared" si="315"/>
        <v>41843.458333333336</v>
      </c>
      <c r="T3353" s="10">
        <f t="shared" si="316"/>
        <v>41806.395428240743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7"/>
        <v>76.8</v>
      </c>
      <c r="Q3354" t="str">
        <f t="shared" si="313"/>
        <v>theater</v>
      </c>
      <c r="R3354" t="str">
        <f t="shared" si="314"/>
        <v>plays</v>
      </c>
      <c r="S3354" s="10">
        <f t="shared" si="315"/>
        <v>42552.958333333328</v>
      </c>
      <c r="T3354" s="10">
        <f t="shared" si="316"/>
        <v>42495.992800925931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10">
        <f t="shared" si="315"/>
        <v>42492.958333333328</v>
      </c>
      <c r="T3355" s="10">
        <f t="shared" si="316"/>
        <v>42479.432291666672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7"/>
        <v>55.6</v>
      </c>
      <c r="Q3356" t="str">
        <f t="shared" si="313"/>
        <v>theater</v>
      </c>
      <c r="R3356" t="str">
        <f t="shared" si="314"/>
        <v>plays</v>
      </c>
      <c r="S3356" s="10">
        <f t="shared" si="315"/>
        <v>42306.167361111111</v>
      </c>
      <c r="T3356" s="10">
        <f t="shared" si="316"/>
        <v>42270.7269212963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10">
        <f t="shared" si="315"/>
        <v>42500.470138888893</v>
      </c>
      <c r="T3357" s="10">
        <f t="shared" si="316"/>
        <v>42489.619525462964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10">
        <f t="shared" si="315"/>
        <v>42566.815648148149</v>
      </c>
      <c r="T3358" s="10">
        <f t="shared" si="316"/>
        <v>42536.815648148149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10">
        <f t="shared" si="315"/>
        <v>41852.417939814812</v>
      </c>
      <c r="T3359" s="10">
        <f t="shared" si="316"/>
        <v>41822.417939814812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10">
        <f t="shared" si="315"/>
        <v>41962.352766203709</v>
      </c>
      <c r="T3360" s="10">
        <f t="shared" si="316"/>
        <v>41932.311099537037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10">
        <f t="shared" si="315"/>
        <v>42791.057106481487</v>
      </c>
      <c r="T3361" s="10">
        <f t="shared" si="316"/>
        <v>42746.057106481487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10">
        <f t="shared" si="315"/>
        <v>42718.665972222225</v>
      </c>
      <c r="T3362" s="10">
        <f t="shared" si="316"/>
        <v>42697.082673611112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10">
        <f t="shared" si="315"/>
        <v>41883.665972222225</v>
      </c>
      <c r="T3363" s="10">
        <f t="shared" si="316"/>
        <v>41866.025347222225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7"/>
        <v>54.5</v>
      </c>
      <c r="Q3364" t="str">
        <f t="shared" si="313"/>
        <v>theater</v>
      </c>
      <c r="R3364" t="str">
        <f t="shared" si="314"/>
        <v>plays</v>
      </c>
      <c r="S3364" s="10">
        <f t="shared" si="315"/>
        <v>42070.204861111109</v>
      </c>
      <c r="T3364" s="10">
        <f t="shared" si="316"/>
        <v>42056.091631944444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10">
        <f t="shared" si="315"/>
        <v>41870.666666666664</v>
      </c>
      <c r="T3365" s="10">
        <f t="shared" si="316"/>
        <v>41851.771354166667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10">
        <f t="shared" si="315"/>
        <v>42444.875</v>
      </c>
      <c r="T3366" s="10">
        <f t="shared" si="316"/>
        <v>42422.977418981478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10">
        <f t="shared" si="315"/>
        <v>42351.101759259262</v>
      </c>
      <c r="T3367" s="10">
        <f t="shared" si="316"/>
        <v>42321.101759259262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10">
        <f t="shared" si="315"/>
        <v>42137.067557870367</v>
      </c>
      <c r="T3368" s="10">
        <f t="shared" si="316"/>
        <v>42107.067557870367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10">
        <f t="shared" si="315"/>
        <v>42217.933958333335</v>
      </c>
      <c r="T3369" s="10">
        <f t="shared" si="316"/>
        <v>42192.933958333335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10">
        <f t="shared" si="315"/>
        <v>42005.208333333328</v>
      </c>
      <c r="T3370" s="10">
        <f t="shared" si="316"/>
        <v>41969.199756944443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10">
        <f t="shared" si="315"/>
        <v>42750.041435185187</v>
      </c>
      <c r="T3371" s="10">
        <f t="shared" si="316"/>
        <v>42690.041435185187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10">
        <f t="shared" si="315"/>
        <v>42721.333333333328</v>
      </c>
      <c r="T3372" s="10">
        <f t="shared" si="316"/>
        <v>42690.334317129629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10">
        <f t="shared" si="315"/>
        <v>42340.874594907407</v>
      </c>
      <c r="T3373" s="10">
        <f t="shared" si="316"/>
        <v>42312.874594907407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10">
        <f t="shared" si="315"/>
        <v>41876.207638888889</v>
      </c>
      <c r="T3374" s="10">
        <f t="shared" si="316"/>
        <v>41855.548101851848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10">
        <f t="shared" si="315"/>
        <v>42203.666666666672</v>
      </c>
      <c r="T3375" s="10">
        <f t="shared" si="316"/>
        <v>42179.854629629626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10">
        <f t="shared" si="315"/>
        <v>42305.731666666667</v>
      </c>
      <c r="T3376" s="10">
        <f t="shared" si="316"/>
        <v>42275.731666666667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10">
        <f t="shared" si="315"/>
        <v>41777.610798611109</v>
      </c>
      <c r="T3377" s="10">
        <f t="shared" si="316"/>
        <v>41765.610798611109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10">
        <f t="shared" si="315"/>
        <v>42119.659652777773</v>
      </c>
      <c r="T3378" s="10">
        <f t="shared" si="316"/>
        <v>42059.701319444444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10">
        <f t="shared" si="315"/>
        <v>42083.705555555556</v>
      </c>
      <c r="T3379" s="10">
        <f t="shared" si="316"/>
        <v>42053.732627314821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10">
        <f t="shared" si="315"/>
        <v>41882.547222222223</v>
      </c>
      <c r="T3380" s="10">
        <f t="shared" si="316"/>
        <v>41858.355393518519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10">
        <f t="shared" si="315"/>
        <v>42242.958333333328</v>
      </c>
      <c r="T3381" s="10">
        <f t="shared" si="316"/>
        <v>42225.513888888891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10">
        <f t="shared" si="315"/>
        <v>41972.995115740734</v>
      </c>
      <c r="T3382" s="10">
        <f t="shared" si="316"/>
        <v>41937.95344907407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10">
        <f t="shared" si="315"/>
        <v>42074.143321759257</v>
      </c>
      <c r="T3383" s="10">
        <f t="shared" si="316"/>
        <v>42044.184988425928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10">
        <f t="shared" si="315"/>
        <v>42583.957638888889</v>
      </c>
      <c r="T3384" s="10">
        <f t="shared" si="316"/>
        <v>42559.431203703702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10">
        <f t="shared" si="315"/>
        <v>42544.782638888893</v>
      </c>
      <c r="T3385" s="10">
        <f t="shared" si="316"/>
        <v>42524.782638888893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10">
        <f t="shared" si="315"/>
        <v>42329.125</v>
      </c>
      <c r="T3386" s="10">
        <f t="shared" si="316"/>
        <v>42292.087592592594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10">
        <f t="shared" si="315"/>
        <v>41983.8675</v>
      </c>
      <c r="T3387" s="10">
        <f t="shared" si="316"/>
        <v>41953.8675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10">
        <f t="shared" si="315"/>
        <v>41976.644745370373</v>
      </c>
      <c r="T3388" s="10">
        <f t="shared" si="316"/>
        <v>41946.644745370373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10">
        <f t="shared" si="315"/>
        <v>41987.762592592597</v>
      </c>
      <c r="T3389" s="10">
        <f t="shared" si="316"/>
        <v>41947.762592592589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7"/>
        <v>34.6</v>
      </c>
      <c r="Q3390" t="str">
        <f t="shared" si="313"/>
        <v>theater</v>
      </c>
      <c r="R3390" t="str">
        <f t="shared" si="314"/>
        <v>plays</v>
      </c>
      <c r="S3390" s="10">
        <f t="shared" si="315"/>
        <v>42173.461122685185</v>
      </c>
      <c r="T3390" s="10">
        <f t="shared" si="316"/>
        <v>42143.461122685185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10">
        <f t="shared" si="315"/>
        <v>42524.563449074078</v>
      </c>
      <c r="T3391" s="10">
        <f t="shared" si="316"/>
        <v>42494.563449074078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10">
        <f t="shared" si="315"/>
        <v>41830.774826388886</v>
      </c>
      <c r="T3392" s="10">
        <f t="shared" si="316"/>
        <v>41815.774826388886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10">
        <f t="shared" si="315"/>
        <v>41859.936111111114</v>
      </c>
      <c r="T3393" s="10">
        <f t="shared" si="316"/>
        <v>41830.545694444445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si="317"/>
        <v>41.666666666666664</v>
      </c>
      <c r="Q3394" t="str">
        <f t="shared" ref="Q3394:Q3457" si="319">LEFT(N3394,SEARCH("/",N3394)-1)</f>
        <v>theater</v>
      </c>
      <c r="R3394" t="str">
        <f t="shared" ref="R3394:R3457" si="320">RIGHT(N3394,LEN(N3394)-SEARCH("/",N3394))</f>
        <v>plays</v>
      </c>
      <c r="S3394" s="10">
        <f t="shared" ref="S3394:S3457" si="321">(((I3394/60)/60)/24)+DATE(1970,1,1)</f>
        <v>42496.845543981486</v>
      </c>
      <c r="T3394" s="10">
        <f t="shared" ref="T3394:T3457" si="322">(((J3394/60)/60)/24)+DATE(1970,1,1)</f>
        <v>42446.845543981486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23">IFERROR(E3395/L3395,0)</f>
        <v>36.06818181818182</v>
      </c>
      <c r="Q3395" t="str">
        <f t="shared" si="319"/>
        <v>theater</v>
      </c>
      <c r="R3395" t="str">
        <f t="shared" si="320"/>
        <v>plays</v>
      </c>
      <c r="S3395" s="10">
        <f t="shared" si="321"/>
        <v>41949.031944444447</v>
      </c>
      <c r="T3395" s="10">
        <f t="shared" si="322"/>
        <v>41923.921643518523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23"/>
        <v>29</v>
      </c>
      <c r="Q3396" t="str">
        <f t="shared" si="319"/>
        <v>theater</v>
      </c>
      <c r="R3396" t="str">
        <f t="shared" si="320"/>
        <v>plays</v>
      </c>
      <c r="S3396" s="10">
        <f t="shared" si="321"/>
        <v>41847.59542824074</v>
      </c>
      <c r="T3396" s="10">
        <f t="shared" si="322"/>
        <v>41817.59542824074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23"/>
        <v>24.210526315789473</v>
      </c>
      <c r="Q3397" t="str">
        <f t="shared" si="319"/>
        <v>theater</v>
      </c>
      <c r="R3397" t="str">
        <f t="shared" si="320"/>
        <v>plays</v>
      </c>
      <c r="S3397" s="10">
        <f t="shared" si="321"/>
        <v>42154.756944444445</v>
      </c>
      <c r="T3397" s="10">
        <f t="shared" si="322"/>
        <v>42140.712314814817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10">
        <f t="shared" si="321"/>
        <v>41791.165972222225</v>
      </c>
      <c r="T3398" s="10">
        <f t="shared" si="322"/>
        <v>41764.44663194444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10">
        <f t="shared" si="321"/>
        <v>42418.916666666672</v>
      </c>
      <c r="T3399" s="10">
        <f t="shared" si="322"/>
        <v>42378.478344907402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10">
        <f t="shared" si="321"/>
        <v>41964.708333333328</v>
      </c>
      <c r="T3400" s="10">
        <f t="shared" si="322"/>
        <v>41941.75203703704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10">
        <f t="shared" si="321"/>
        <v>42056.920428240745</v>
      </c>
      <c r="T3401" s="10">
        <f t="shared" si="322"/>
        <v>42026.920428240745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10">
        <f t="shared" si="321"/>
        <v>41879.953865740739</v>
      </c>
      <c r="T3402" s="10">
        <f t="shared" si="322"/>
        <v>41834.953865740739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10">
        <f t="shared" si="321"/>
        <v>42223.723912037036</v>
      </c>
      <c r="T3403" s="10">
        <f t="shared" si="322"/>
        <v>42193.723912037036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10">
        <f t="shared" si="321"/>
        <v>42320.104861111111</v>
      </c>
      <c r="T3404" s="10">
        <f t="shared" si="322"/>
        <v>42290.61855324074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10">
        <f t="shared" si="321"/>
        <v>42180.462083333332</v>
      </c>
      <c r="T3405" s="10">
        <f t="shared" si="322"/>
        <v>42150.462083333332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10">
        <f t="shared" si="321"/>
        <v>42172.503495370373</v>
      </c>
      <c r="T3406" s="10">
        <f t="shared" si="322"/>
        <v>42152.503495370373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10">
        <f t="shared" si="321"/>
        <v>42430.999305555553</v>
      </c>
      <c r="T3407" s="10">
        <f t="shared" si="322"/>
        <v>42410.017199074078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10">
        <f t="shared" si="321"/>
        <v>41836.492777777778</v>
      </c>
      <c r="T3408" s="10">
        <f t="shared" si="322"/>
        <v>41791.492777777778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10">
        <f t="shared" si="321"/>
        <v>41826.422326388885</v>
      </c>
      <c r="T3409" s="10">
        <f t="shared" si="322"/>
        <v>41796.422326388885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10">
        <f t="shared" si="321"/>
        <v>41838.991944444446</v>
      </c>
      <c r="T3410" s="10">
        <f t="shared" si="322"/>
        <v>41808.991944444446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10">
        <f t="shared" si="321"/>
        <v>42582.873611111107</v>
      </c>
      <c r="T3411" s="10">
        <f t="shared" si="322"/>
        <v>42544.814328703709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23"/>
        <v>81.375</v>
      </c>
      <c r="Q3412" t="str">
        <f t="shared" si="319"/>
        <v>theater</v>
      </c>
      <c r="R3412" t="str">
        <f t="shared" si="320"/>
        <v>plays</v>
      </c>
      <c r="S3412" s="10">
        <f t="shared" si="321"/>
        <v>42527.291666666672</v>
      </c>
      <c r="T3412" s="10">
        <f t="shared" si="322"/>
        <v>42500.041550925926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10">
        <f t="shared" si="321"/>
        <v>42285.022824074069</v>
      </c>
      <c r="T3413" s="10">
        <f t="shared" si="322"/>
        <v>42265.022824074069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10">
        <f t="shared" si="321"/>
        <v>41909.959050925929</v>
      </c>
      <c r="T3414" s="10">
        <f t="shared" si="322"/>
        <v>41879.959050925929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10">
        <f t="shared" si="321"/>
        <v>42063.207638888889</v>
      </c>
      <c r="T3415" s="10">
        <f t="shared" si="322"/>
        <v>42053.733078703706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10">
        <f t="shared" si="321"/>
        <v>42705.332638888889</v>
      </c>
      <c r="T3416" s="10">
        <f t="shared" si="322"/>
        <v>42675.832465277781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10">
        <f t="shared" si="321"/>
        <v>42477.979166666672</v>
      </c>
      <c r="T3417" s="10">
        <f t="shared" si="322"/>
        <v>42467.144166666665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10">
        <f t="shared" si="321"/>
        <v>42117.770833333328</v>
      </c>
      <c r="T3418" s="10">
        <f t="shared" si="322"/>
        <v>42089.412557870368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10">
        <f t="shared" si="321"/>
        <v>41938.029861111114</v>
      </c>
      <c r="T3419" s="10">
        <f t="shared" si="322"/>
        <v>41894.91375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10">
        <f t="shared" si="321"/>
        <v>41782.83457175926</v>
      </c>
      <c r="T3420" s="10">
        <f t="shared" si="322"/>
        <v>41752.83457175926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10">
        <f t="shared" si="321"/>
        <v>42466.895833333328</v>
      </c>
      <c r="T3421" s="10">
        <f t="shared" si="322"/>
        <v>42448.821585648147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10">
        <f t="shared" si="321"/>
        <v>42414</v>
      </c>
      <c r="T3422" s="10">
        <f t="shared" si="322"/>
        <v>42405.090300925927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10">
        <f t="shared" si="321"/>
        <v>42067.791238425925</v>
      </c>
      <c r="T3423" s="10">
        <f t="shared" si="322"/>
        <v>42037.791238425925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10">
        <f t="shared" si="321"/>
        <v>42352</v>
      </c>
      <c r="T3424" s="10">
        <f t="shared" si="322"/>
        <v>42323.562222222223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23"/>
        <v>35</v>
      </c>
      <c r="Q3425" t="str">
        <f t="shared" si="319"/>
        <v>theater</v>
      </c>
      <c r="R3425" t="str">
        <f t="shared" si="320"/>
        <v>plays</v>
      </c>
      <c r="S3425" s="10">
        <f t="shared" si="321"/>
        <v>42118.911354166667</v>
      </c>
      <c r="T3425" s="10">
        <f t="shared" si="322"/>
        <v>42088.911354166667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10">
        <f t="shared" si="321"/>
        <v>42040.290972222225</v>
      </c>
      <c r="T3426" s="10">
        <f t="shared" si="322"/>
        <v>42018.676898148144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10">
        <f t="shared" si="321"/>
        <v>41916.617314814815</v>
      </c>
      <c r="T3427" s="10">
        <f t="shared" si="322"/>
        <v>41884.617314814815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10">
        <f t="shared" si="321"/>
        <v>41903.083333333336</v>
      </c>
      <c r="T3428" s="10">
        <f t="shared" si="322"/>
        <v>41884.056747685187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10">
        <f t="shared" si="321"/>
        <v>41822.645277777774</v>
      </c>
      <c r="T3429" s="10">
        <f t="shared" si="322"/>
        <v>41792.645277777774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10">
        <f t="shared" si="321"/>
        <v>42063.708333333328</v>
      </c>
      <c r="T3430" s="10">
        <f t="shared" si="322"/>
        <v>42038.720451388886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23"/>
        <v>16.25</v>
      </c>
      <c r="Q3431" t="str">
        <f t="shared" si="319"/>
        <v>theater</v>
      </c>
      <c r="R3431" t="str">
        <f t="shared" si="320"/>
        <v>plays</v>
      </c>
      <c r="S3431" s="10">
        <f t="shared" si="321"/>
        <v>42676.021539351852</v>
      </c>
      <c r="T3431" s="10">
        <f t="shared" si="322"/>
        <v>42662.021539351852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10">
        <f t="shared" si="321"/>
        <v>41850.945613425924</v>
      </c>
      <c r="T3432" s="10">
        <f t="shared" si="322"/>
        <v>41820.945613425924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10">
        <f t="shared" si="321"/>
        <v>41869.730937500004</v>
      </c>
      <c r="T3433" s="10">
        <f t="shared" si="322"/>
        <v>41839.730937500004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10">
        <f t="shared" si="321"/>
        <v>42405.916666666672</v>
      </c>
      <c r="T3434" s="10">
        <f t="shared" si="322"/>
        <v>42380.581180555557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10">
        <f t="shared" si="321"/>
        <v>41807.125</v>
      </c>
      <c r="T3435" s="10">
        <f t="shared" si="322"/>
        <v>41776.063136574077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10">
        <f t="shared" si="321"/>
        <v>41830.380428240744</v>
      </c>
      <c r="T3436" s="10">
        <f t="shared" si="322"/>
        <v>41800.380428240744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10">
        <f t="shared" si="321"/>
        <v>42589.125</v>
      </c>
      <c r="T3437" s="10">
        <f t="shared" si="322"/>
        <v>42572.61681712963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10">
        <f t="shared" si="321"/>
        <v>41872.686111111114</v>
      </c>
      <c r="T3438" s="10">
        <f t="shared" si="322"/>
        <v>41851.541585648149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10">
        <f t="shared" si="321"/>
        <v>42235.710879629631</v>
      </c>
      <c r="T3439" s="10">
        <f t="shared" si="322"/>
        <v>42205.710879629631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10">
        <f t="shared" si="321"/>
        <v>42126.875</v>
      </c>
      <c r="T3440" s="10">
        <f t="shared" si="322"/>
        <v>42100.927858796291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10">
        <f t="shared" si="321"/>
        <v>42388.207638888889</v>
      </c>
      <c r="T3441" s="10">
        <f t="shared" si="322"/>
        <v>42374.911226851851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10">
        <f t="shared" si="321"/>
        <v>41831.677083333336</v>
      </c>
      <c r="T3442" s="10">
        <f t="shared" si="322"/>
        <v>41809.12300925926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10">
        <f t="shared" si="321"/>
        <v>42321.845138888893</v>
      </c>
      <c r="T3443" s="10">
        <f t="shared" si="322"/>
        <v>42294.429641203707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23"/>
        <v>31.25</v>
      </c>
      <c r="Q3444" t="str">
        <f t="shared" si="319"/>
        <v>theater</v>
      </c>
      <c r="R3444" t="str">
        <f t="shared" si="320"/>
        <v>plays</v>
      </c>
      <c r="S3444" s="10">
        <f t="shared" si="321"/>
        <v>42154.841111111105</v>
      </c>
      <c r="T3444" s="10">
        <f t="shared" si="322"/>
        <v>42124.841111111105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10">
        <f t="shared" si="321"/>
        <v>41891.524837962963</v>
      </c>
      <c r="T3445" s="10">
        <f t="shared" si="322"/>
        <v>41861.524837962963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23"/>
        <v>43.35</v>
      </c>
      <c r="Q3446" t="str">
        <f t="shared" si="319"/>
        <v>theater</v>
      </c>
      <c r="R3446" t="str">
        <f t="shared" si="320"/>
        <v>plays</v>
      </c>
      <c r="S3446" s="10">
        <f t="shared" si="321"/>
        <v>42529.582638888889</v>
      </c>
      <c r="T3446" s="10">
        <f t="shared" si="322"/>
        <v>42521.291504629626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10">
        <f t="shared" si="321"/>
        <v>42300.530509259261</v>
      </c>
      <c r="T3447" s="10">
        <f t="shared" si="322"/>
        <v>42272.530509259261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23"/>
        <v>43.28</v>
      </c>
      <c r="Q3448" t="str">
        <f t="shared" si="319"/>
        <v>theater</v>
      </c>
      <c r="R3448" t="str">
        <f t="shared" si="320"/>
        <v>plays</v>
      </c>
      <c r="S3448" s="10">
        <f t="shared" si="321"/>
        <v>42040.513888888891</v>
      </c>
      <c r="T3448" s="10">
        <f t="shared" si="322"/>
        <v>42016.832465277781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23"/>
        <v>77</v>
      </c>
      <c r="Q3449" t="str">
        <f t="shared" si="319"/>
        <v>theater</v>
      </c>
      <c r="R3449" t="str">
        <f t="shared" si="320"/>
        <v>plays</v>
      </c>
      <c r="S3449" s="10">
        <f t="shared" si="321"/>
        <v>42447.847361111111</v>
      </c>
      <c r="T3449" s="10">
        <f t="shared" si="322"/>
        <v>42402.889027777783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10">
        <f t="shared" si="321"/>
        <v>41990.119085648148</v>
      </c>
      <c r="T3450" s="10">
        <f t="shared" si="322"/>
        <v>41960.119085648148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23"/>
        <v>68.25</v>
      </c>
      <c r="Q3451" t="str">
        <f t="shared" si="319"/>
        <v>theater</v>
      </c>
      <c r="R3451" t="str">
        <f t="shared" si="320"/>
        <v>plays</v>
      </c>
      <c r="S3451" s="10">
        <f t="shared" si="321"/>
        <v>42560.166666666672</v>
      </c>
      <c r="T3451" s="10">
        <f t="shared" si="322"/>
        <v>42532.052523148144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10">
        <f t="shared" si="321"/>
        <v>42096.662858796291</v>
      </c>
      <c r="T3452" s="10">
        <f t="shared" si="322"/>
        <v>42036.704525462963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23"/>
        <v>41.125</v>
      </c>
      <c r="Q3453" t="str">
        <f t="shared" si="319"/>
        <v>theater</v>
      </c>
      <c r="R3453" t="str">
        <f t="shared" si="320"/>
        <v>plays</v>
      </c>
      <c r="S3453" s="10">
        <f t="shared" si="321"/>
        <v>42115.723692129628</v>
      </c>
      <c r="T3453" s="10">
        <f t="shared" si="322"/>
        <v>42088.723692129628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10">
        <f t="shared" si="321"/>
        <v>41843.165972222225</v>
      </c>
      <c r="T3454" s="10">
        <f t="shared" si="322"/>
        <v>41820.639189814814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23"/>
        <v>27.5</v>
      </c>
      <c r="Q3455" t="str">
        <f t="shared" si="319"/>
        <v>theater</v>
      </c>
      <c r="R3455" t="str">
        <f t="shared" si="320"/>
        <v>plays</v>
      </c>
      <c r="S3455" s="10">
        <f t="shared" si="321"/>
        <v>42595.97865740741</v>
      </c>
      <c r="T3455" s="10">
        <f t="shared" si="322"/>
        <v>42535.97865740741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10">
        <f t="shared" si="321"/>
        <v>41851.698599537034</v>
      </c>
      <c r="T3456" s="10">
        <f t="shared" si="322"/>
        <v>41821.698599537034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10">
        <f t="shared" si="321"/>
        <v>42656.7503125</v>
      </c>
      <c r="T3457" s="10">
        <f t="shared" si="322"/>
        <v>42626.7503125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si="323"/>
        <v>358.6875</v>
      </c>
      <c r="Q3458" t="str">
        <f t="shared" ref="Q3458:Q3521" si="325">LEFT(N3458,SEARCH("/",N3458)-1)</f>
        <v>theater</v>
      </c>
      <c r="R3458" t="str">
        <f t="shared" ref="R3458:R3521" si="326">RIGHT(N3458,LEN(N3458)-SEARCH("/",N3458))</f>
        <v>plays</v>
      </c>
      <c r="S3458" s="10">
        <f t="shared" ref="S3458:S3521" si="327">(((I3458/60)/60)/24)+DATE(1970,1,1)</f>
        <v>41852.290972222225</v>
      </c>
      <c r="T3458" s="10">
        <f t="shared" ref="T3458:T3521" si="328">(((J3458/60)/60)/24)+DATE(1970,1,1)</f>
        <v>41821.205636574072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9">IFERROR(E3459/L3459,0)</f>
        <v>50.981818181818184</v>
      </c>
      <c r="Q3459" t="str">
        <f t="shared" si="325"/>
        <v>theater</v>
      </c>
      <c r="R3459" t="str">
        <f t="shared" si="326"/>
        <v>plays</v>
      </c>
      <c r="S3459" s="10">
        <f t="shared" si="327"/>
        <v>42047.249305555553</v>
      </c>
      <c r="T3459" s="10">
        <f t="shared" si="328"/>
        <v>42016.706678240742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9"/>
        <v>45.037037037037038</v>
      </c>
      <c r="Q3460" t="str">
        <f t="shared" si="325"/>
        <v>theater</v>
      </c>
      <c r="R3460" t="str">
        <f t="shared" si="326"/>
        <v>plays</v>
      </c>
      <c r="S3460" s="10">
        <f t="shared" si="327"/>
        <v>42038.185416666667</v>
      </c>
      <c r="T3460" s="10">
        <f t="shared" si="328"/>
        <v>42011.202581018515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9"/>
        <v>17.527777777777779</v>
      </c>
      <c r="Q3461" t="str">
        <f t="shared" si="325"/>
        <v>theater</v>
      </c>
      <c r="R3461" t="str">
        <f t="shared" si="326"/>
        <v>plays</v>
      </c>
      <c r="S3461" s="10">
        <f t="shared" si="327"/>
        <v>42510.479861111111</v>
      </c>
      <c r="T3461" s="10">
        <f t="shared" si="328"/>
        <v>42480.479861111111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9"/>
        <v>50</v>
      </c>
      <c r="Q3462" t="str">
        <f t="shared" si="325"/>
        <v>theater</v>
      </c>
      <c r="R3462" t="str">
        <f t="shared" si="326"/>
        <v>plays</v>
      </c>
      <c r="S3462" s="10">
        <f t="shared" si="327"/>
        <v>41866.527222222219</v>
      </c>
      <c r="T3462" s="10">
        <f t="shared" si="328"/>
        <v>41852.527222222219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10">
        <f t="shared" si="327"/>
        <v>42672.125</v>
      </c>
      <c r="T3463" s="10">
        <f t="shared" si="328"/>
        <v>42643.632858796293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10">
        <f t="shared" si="327"/>
        <v>42195.75</v>
      </c>
      <c r="T3464" s="10">
        <f t="shared" si="328"/>
        <v>42179.898472222223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10">
        <f t="shared" si="327"/>
        <v>42654.165972222225</v>
      </c>
      <c r="T3465" s="10">
        <f t="shared" si="328"/>
        <v>42612.918807870374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10">
        <f t="shared" si="327"/>
        <v>42605.130057870367</v>
      </c>
      <c r="T3466" s="10">
        <f t="shared" si="328"/>
        <v>42575.130057870367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10">
        <f t="shared" si="327"/>
        <v>42225.666666666672</v>
      </c>
      <c r="T3467" s="10">
        <f t="shared" si="328"/>
        <v>42200.625833333332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10">
        <f t="shared" si="327"/>
        <v>42479.977430555555</v>
      </c>
      <c r="T3468" s="10">
        <f t="shared" si="328"/>
        <v>42420.019097222219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10">
        <f t="shared" si="327"/>
        <v>42083.630000000005</v>
      </c>
      <c r="T3469" s="10">
        <f t="shared" si="328"/>
        <v>42053.671666666662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10">
        <f t="shared" si="327"/>
        <v>42634.125</v>
      </c>
      <c r="T3470" s="10">
        <f t="shared" si="328"/>
        <v>42605.765381944439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10">
        <f t="shared" si="327"/>
        <v>42488.641724537039</v>
      </c>
      <c r="T3471" s="10">
        <f t="shared" si="328"/>
        <v>42458.641724537039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10">
        <f t="shared" si="327"/>
        <v>42566.901388888888</v>
      </c>
      <c r="T3472" s="10">
        <f t="shared" si="328"/>
        <v>42529.022013888884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10">
        <f t="shared" si="327"/>
        <v>41882.833333333336</v>
      </c>
      <c r="T3473" s="10">
        <f t="shared" si="328"/>
        <v>41841.820486111108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10">
        <f t="shared" si="327"/>
        <v>41949.249305555553</v>
      </c>
      <c r="T3474" s="10">
        <f t="shared" si="328"/>
        <v>41928.170497685183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10">
        <f t="shared" si="327"/>
        <v>42083.852083333331</v>
      </c>
      <c r="T3475" s="10">
        <f t="shared" si="328"/>
        <v>42062.834444444445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10">
        <f t="shared" si="327"/>
        <v>42571.501516203702</v>
      </c>
      <c r="T3476" s="10">
        <f t="shared" si="328"/>
        <v>42541.501516203702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9"/>
        <v>20</v>
      </c>
      <c r="Q3477" t="str">
        <f t="shared" si="325"/>
        <v>theater</v>
      </c>
      <c r="R3477" t="str">
        <f t="shared" si="326"/>
        <v>plays</v>
      </c>
      <c r="S3477" s="10">
        <f t="shared" si="327"/>
        <v>41946</v>
      </c>
      <c r="T3477" s="10">
        <f t="shared" si="328"/>
        <v>41918.880833333329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9"/>
        <v>52</v>
      </c>
      <c r="Q3478" t="str">
        <f t="shared" si="325"/>
        <v>theater</v>
      </c>
      <c r="R3478" t="str">
        <f t="shared" si="326"/>
        <v>plays</v>
      </c>
      <c r="S3478" s="10">
        <f t="shared" si="327"/>
        <v>41939.125</v>
      </c>
      <c r="T3478" s="10">
        <f t="shared" si="328"/>
        <v>41921.279976851853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10">
        <f t="shared" si="327"/>
        <v>42141.125</v>
      </c>
      <c r="T3479" s="10">
        <f t="shared" si="328"/>
        <v>42128.736608796295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10">
        <f t="shared" si="327"/>
        <v>42079.875</v>
      </c>
      <c r="T3480" s="10">
        <f t="shared" si="328"/>
        <v>42053.916921296302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9"/>
        <v>34.25</v>
      </c>
      <c r="Q3481" t="str">
        <f t="shared" si="325"/>
        <v>theater</v>
      </c>
      <c r="R3481" t="str">
        <f t="shared" si="326"/>
        <v>plays</v>
      </c>
      <c r="S3481" s="10">
        <f t="shared" si="327"/>
        <v>41811.855092592588</v>
      </c>
      <c r="T3481" s="10">
        <f t="shared" si="328"/>
        <v>41781.855092592588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10">
        <f t="shared" si="327"/>
        <v>42195.875</v>
      </c>
      <c r="T3482" s="10">
        <f t="shared" si="328"/>
        <v>42171.317442129628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10">
        <f t="shared" si="327"/>
        <v>42006.24754629629</v>
      </c>
      <c r="T3483" s="10">
        <f t="shared" si="328"/>
        <v>41989.24754629629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9"/>
        <v>51.875</v>
      </c>
      <c r="Q3484" t="str">
        <f t="shared" si="325"/>
        <v>theater</v>
      </c>
      <c r="R3484" t="str">
        <f t="shared" si="326"/>
        <v>plays</v>
      </c>
      <c r="S3484" s="10">
        <f t="shared" si="327"/>
        <v>41826.771597222221</v>
      </c>
      <c r="T3484" s="10">
        <f t="shared" si="328"/>
        <v>41796.771597222221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10">
        <f t="shared" si="327"/>
        <v>41823.668761574074</v>
      </c>
      <c r="T3485" s="10">
        <f t="shared" si="328"/>
        <v>41793.668761574074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10">
        <f t="shared" si="327"/>
        <v>42536.760405092587</v>
      </c>
      <c r="T3486" s="10">
        <f t="shared" si="328"/>
        <v>42506.760405092587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10">
        <f t="shared" si="327"/>
        <v>42402.693055555559</v>
      </c>
      <c r="T3487" s="10">
        <f t="shared" si="328"/>
        <v>42372.693055555559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10">
        <f t="shared" si="327"/>
        <v>42158.290972222225</v>
      </c>
      <c r="T3488" s="10">
        <f t="shared" si="328"/>
        <v>42126.87501157407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10">
        <f t="shared" si="327"/>
        <v>42179.940416666665</v>
      </c>
      <c r="T3489" s="10">
        <f t="shared" si="328"/>
        <v>42149.940416666665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10">
        <f t="shared" si="327"/>
        <v>42111.666666666672</v>
      </c>
      <c r="T3490" s="10">
        <f t="shared" si="328"/>
        <v>42087.768055555556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10">
        <f t="shared" si="327"/>
        <v>41783.875</v>
      </c>
      <c r="T3491" s="10">
        <f t="shared" si="328"/>
        <v>41753.635775462964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10">
        <f t="shared" si="327"/>
        <v>42473.802361111113</v>
      </c>
      <c r="T3492" s="10">
        <f t="shared" si="328"/>
        <v>42443.802361111113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10">
        <f t="shared" si="327"/>
        <v>42142.249814814815</v>
      </c>
      <c r="T3493" s="10">
        <f t="shared" si="328"/>
        <v>42121.249814814815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10">
        <f t="shared" si="327"/>
        <v>42303.009224537032</v>
      </c>
      <c r="T3494" s="10">
        <f t="shared" si="328"/>
        <v>42268.009224537032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10">
        <f t="shared" si="327"/>
        <v>41868.21597222222</v>
      </c>
      <c r="T3495" s="10">
        <f t="shared" si="328"/>
        <v>41848.866157407407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10">
        <f t="shared" si="327"/>
        <v>42700.25</v>
      </c>
      <c r="T3496" s="10">
        <f t="shared" si="328"/>
        <v>42689.214988425927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10">
        <f t="shared" si="327"/>
        <v>41944.720833333333</v>
      </c>
      <c r="T3497" s="10">
        <f t="shared" si="328"/>
        <v>41915.762835648151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10">
        <f t="shared" si="327"/>
        <v>42624.846828703703</v>
      </c>
      <c r="T3498" s="10">
        <f t="shared" si="328"/>
        <v>42584.846828703703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10">
        <f t="shared" si="327"/>
        <v>42523.916666666672</v>
      </c>
      <c r="T3499" s="10">
        <f t="shared" si="328"/>
        <v>42511.741944444439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10">
        <f t="shared" si="327"/>
        <v>42518.905555555553</v>
      </c>
      <c r="T3500" s="10">
        <f t="shared" si="328"/>
        <v>42459.15861111111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10">
        <f t="shared" si="327"/>
        <v>42186.290972222225</v>
      </c>
      <c r="T3501" s="10">
        <f t="shared" si="328"/>
        <v>42132.036168981482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10">
        <f t="shared" si="327"/>
        <v>42436.207638888889</v>
      </c>
      <c r="T3502" s="10">
        <f t="shared" si="328"/>
        <v>42419.91942129629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10">
        <f t="shared" si="327"/>
        <v>42258.763831018514</v>
      </c>
      <c r="T3503" s="10">
        <f t="shared" si="328"/>
        <v>42233.763831018514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9"/>
        <v>136</v>
      </c>
      <c r="Q3504" t="str">
        <f t="shared" si="325"/>
        <v>theater</v>
      </c>
      <c r="R3504" t="str">
        <f t="shared" si="326"/>
        <v>plays</v>
      </c>
      <c r="S3504" s="10">
        <f t="shared" si="327"/>
        <v>42445.165972222225</v>
      </c>
      <c r="T3504" s="10">
        <f t="shared" si="328"/>
        <v>42430.839398148149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10">
        <f t="shared" si="327"/>
        <v>42575.478333333333</v>
      </c>
      <c r="T3505" s="10">
        <f t="shared" si="328"/>
        <v>42545.478333333333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9"/>
        <v>125</v>
      </c>
      <c r="Q3506" t="str">
        <f t="shared" si="325"/>
        <v>theater</v>
      </c>
      <c r="R3506" t="str">
        <f t="shared" si="326"/>
        <v>plays</v>
      </c>
      <c r="S3506" s="10">
        <f t="shared" si="327"/>
        <v>42327.790405092594</v>
      </c>
      <c r="T3506" s="10">
        <f t="shared" si="328"/>
        <v>42297.748738425929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10">
        <f t="shared" si="327"/>
        <v>41772.166666666664</v>
      </c>
      <c r="T3507" s="10">
        <f t="shared" si="328"/>
        <v>41760.935706018521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9"/>
        <v>105</v>
      </c>
      <c r="Q3508" t="str">
        <f t="shared" si="325"/>
        <v>theater</v>
      </c>
      <c r="R3508" t="str">
        <f t="shared" si="326"/>
        <v>plays</v>
      </c>
      <c r="S3508" s="10">
        <f t="shared" si="327"/>
        <v>41874.734259259261</v>
      </c>
      <c r="T3508" s="10">
        <f t="shared" si="328"/>
        <v>41829.734259259261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9"/>
        <v>145</v>
      </c>
      <c r="Q3509" t="str">
        <f t="shared" si="325"/>
        <v>theater</v>
      </c>
      <c r="R3509" t="str">
        <f t="shared" si="326"/>
        <v>plays</v>
      </c>
      <c r="S3509" s="10">
        <f t="shared" si="327"/>
        <v>42521.92288194444</v>
      </c>
      <c r="T3509" s="10">
        <f t="shared" si="328"/>
        <v>42491.92288194444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9"/>
        <v>12</v>
      </c>
      <c r="Q3510" t="str">
        <f t="shared" si="325"/>
        <v>theater</v>
      </c>
      <c r="R3510" t="str">
        <f t="shared" si="326"/>
        <v>plays</v>
      </c>
      <c r="S3510" s="10">
        <f t="shared" si="327"/>
        <v>42500.875</v>
      </c>
      <c r="T3510" s="10">
        <f t="shared" si="328"/>
        <v>42477.729780092588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10">
        <f t="shared" si="327"/>
        <v>41964.204861111109</v>
      </c>
      <c r="T3511" s="10">
        <f t="shared" si="328"/>
        <v>41950.859560185185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10">
        <f t="shared" si="327"/>
        <v>41822.62090277778</v>
      </c>
      <c r="T3512" s="10">
        <f t="shared" si="328"/>
        <v>41802.62090277778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10">
        <f t="shared" si="327"/>
        <v>41950.770833333336</v>
      </c>
      <c r="T3513" s="10">
        <f t="shared" si="328"/>
        <v>41927.873784722222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10">
        <f t="shared" si="327"/>
        <v>42117.49527777778</v>
      </c>
      <c r="T3514" s="10">
        <f t="shared" si="328"/>
        <v>42057.536944444444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10">
        <f t="shared" si="327"/>
        <v>41794.207638888889</v>
      </c>
      <c r="T3515" s="10">
        <f t="shared" si="328"/>
        <v>41781.096203703702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9"/>
        <v>55</v>
      </c>
      <c r="Q3516" t="str">
        <f t="shared" si="325"/>
        <v>theater</v>
      </c>
      <c r="R3516" t="str">
        <f t="shared" si="326"/>
        <v>plays</v>
      </c>
      <c r="S3516" s="10">
        <f t="shared" si="327"/>
        <v>42037.207638888889</v>
      </c>
      <c r="T3516" s="10">
        <f t="shared" si="328"/>
        <v>42020.846666666665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10">
        <f t="shared" si="327"/>
        <v>42155.772812499999</v>
      </c>
      <c r="T3517" s="10">
        <f t="shared" si="328"/>
        <v>42125.772812499999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10">
        <f t="shared" si="327"/>
        <v>41890.125</v>
      </c>
      <c r="T3518" s="10">
        <f t="shared" si="328"/>
        <v>41856.010069444441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10">
        <f t="shared" si="327"/>
        <v>41824.458333333336</v>
      </c>
      <c r="T3519" s="10">
        <f t="shared" si="328"/>
        <v>41794.817523148151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10">
        <f t="shared" si="327"/>
        <v>41914.597916666666</v>
      </c>
      <c r="T3520" s="10">
        <f t="shared" si="328"/>
        <v>41893.783553240741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10">
        <f t="shared" si="327"/>
        <v>42067.598958333328</v>
      </c>
      <c r="T3521" s="10">
        <f t="shared" si="328"/>
        <v>42037.598958333328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si="329"/>
        <v>95.952380952380949</v>
      </c>
      <c r="Q3522" t="str">
        <f t="shared" ref="Q3522:Q3585" si="331">LEFT(N3522,SEARCH("/",N3522)-1)</f>
        <v>theater</v>
      </c>
      <c r="R3522" t="str">
        <f t="shared" ref="R3522:R3585" si="332">RIGHT(N3522,LEN(N3522)-SEARCH("/",N3522))</f>
        <v>plays</v>
      </c>
      <c r="S3522" s="10">
        <f t="shared" ref="S3522:S3585" si="333">(((I3522/60)/60)/24)+DATE(1970,1,1)</f>
        <v>42253.57430555555</v>
      </c>
      <c r="T3522" s="10">
        <f t="shared" ref="T3522:T3585" si="334">(((J3522/60)/60)/24)+DATE(1970,1,1)</f>
        <v>42227.824212962965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5">IFERROR(E3523/L3523,0)</f>
        <v>45.615384615384613</v>
      </c>
      <c r="Q3523" t="str">
        <f t="shared" si="331"/>
        <v>theater</v>
      </c>
      <c r="R3523" t="str">
        <f t="shared" si="332"/>
        <v>plays</v>
      </c>
      <c r="S3523" s="10">
        <f t="shared" si="333"/>
        <v>41911.361342592594</v>
      </c>
      <c r="T3523" s="10">
        <f t="shared" si="334"/>
        <v>41881.361342592594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5"/>
        <v>41.029411764705884</v>
      </c>
      <c r="Q3524" t="str">
        <f t="shared" si="331"/>
        <v>theater</v>
      </c>
      <c r="R3524" t="str">
        <f t="shared" si="332"/>
        <v>plays</v>
      </c>
      <c r="S3524" s="10">
        <f t="shared" si="333"/>
        <v>42262.420833333337</v>
      </c>
      <c r="T3524" s="10">
        <f t="shared" si="334"/>
        <v>42234.789884259255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5"/>
        <v>56.825000000000003</v>
      </c>
      <c r="Q3525" t="str">
        <f t="shared" si="331"/>
        <v>theater</v>
      </c>
      <c r="R3525" t="str">
        <f t="shared" si="332"/>
        <v>plays</v>
      </c>
      <c r="S3525" s="10">
        <f t="shared" si="333"/>
        <v>42638.958333333328</v>
      </c>
      <c r="T3525" s="10">
        <f t="shared" si="334"/>
        <v>42581.397546296299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10">
        <f t="shared" si="333"/>
        <v>41895.166666666664</v>
      </c>
      <c r="T3526" s="10">
        <f t="shared" si="334"/>
        <v>41880.76357638889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10">
        <f t="shared" si="333"/>
        <v>42225.666666666672</v>
      </c>
      <c r="T3527" s="10">
        <f t="shared" si="334"/>
        <v>42214.6956712963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5"/>
        <v>99</v>
      </c>
      <c r="Q3528" t="str">
        <f t="shared" si="331"/>
        <v>theater</v>
      </c>
      <c r="R3528" t="str">
        <f t="shared" si="332"/>
        <v>plays</v>
      </c>
      <c r="S3528" s="10">
        <f t="shared" si="333"/>
        <v>42488.249305555553</v>
      </c>
      <c r="T3528" s="10">
        <f t="shared" si="334"/>
        <v>42460.335312499999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10">
        <f t="shared" si="333"/>
        <v>42196.165972222225</v>
      </c>
      <c r="T3529" s="10">
        <f t="shared" si="334"/>
        <v>42167.023206018523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10">
        <f t="shared" si="333"/>
        <v>42753.50136574074</v>
      </c>
      <c r="T3530" s="10">
        <f t="shared" si="334"/>
        <v>42733.50136574074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10">
        <f t="shared" si="333"/>
        <v>42198.041666666672</v>
      </c>
      <c r="T3531" s="10">
        <f t="shared" si="334"/>
        <v>42177.761782407411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5"/>
        <v>125</v>
      </c>
      <c r="Q3532" t="str">
        <f t="shared" si="331"/>
        <v>theater</v>
      </c>
      <c r="R3532" t="str">
        <f t="shared" si="332"/>
        <v>plays</v>
      </c>
      <c r="S3532" s="10">
        <f t="shared" si="333"/>
        <v>42470.833333333328</v>
      </c>
      <c r="T3532" s="10">
        <f t="shared" si="334"/>
        <v>42442.623344907406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10">
        <f t="shared" si="333"/>
        <v>42551.654328703706</v>
      </c>
      <c r="T3533" s="10">
        <f t="shared" si="334"/>
        <v>42521.654328703706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10">
        <f t="shared" si="333"/>
        <v>41900.165972222225</v>
      </c>
      <c r="T3534" s="10">
        <f t="shared" si="334"/>
        <v>41884.599849537037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5"/>
        <v>78.875</v>
      </c>
      <c r="Q3535" t="str">
        <f t="shared" si="331"/>
        <v>theater</v>
      </c>
      <c r="R3535" t="str">
        <f t="shared" si="332"/>
        <v>plays</v>
      </c>
      <c r="S3535" s="10">
        <f t="shared" si="333"/>
        <v>42319.802858796291</v>
      </c>
      <c r="T3535" s="10">
        <f t="shared" si="334"/>
        <v>42289.761192129634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10">
        <f t="shared" si="333"/>
        <v>42278.6252662037</v>
      </c>
      <c r="T3536" s="10">
        <f t="shared" si="334"/>
        <v>42243.6252662037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10">
        <f t="shared" si="333"/>
        <v>42279.75</v>
      </c>
      <c r="T3537" s="10">
        <f t="shared" si="334"/>
        <v>42248.640162037031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10">
        <f t="shared" si="333"/>
        <v>42358.499305555553</v>
      </c>
      <c r="T3538" s="10">
        <f t="shared" si="334"/>
        <v>42328.727141203708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5"/>
        <v>43.5</v>
      </c>
      <c r="Q3539" t="str">
        <f t="shared" si="331"/>
        <v>theater</v>
      </c>
      <c r="R3539" t="str">
        <f t="shared" si="332"/>
        <v>plays</v>
      </c>
      <c r="S3539" s="10">
        <f t="shared" si="333"/>
        <v>41960.332638888889</v>
      </c>
      <c r="T3539" s="10">
        <f t="shared" si="334"/>
        <v>41923.354351851849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10">
        <f t="shared" si="333"/>
        <v>42599.420601851853</v>
      </c>
      <c r="T3540" s="10">
        <f t="shared" si="334"/>
        <v>42571.420601851853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10">
        <f t="shared" si="333"/>
        <v>42621.756041666667</v>
      </c>
      <c r="T3541" s="10">
        <f t="shared" si="334"/>
        <v>42600.756041666667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5"/>
        <v>46.125</v>
      </c>
      <c r="Q3542" t="str">
        <f t="shared" si="331"/>
        <v>theater</v>
      </c>
      <c r="R3542" t="str">
        <f t="shared" si="332"/>
        <v>plays</v>
      </c>
      <c r="S3542" s="10">
        <f t="shared" si="333"/>
        <v>42547.003368055557</v>
      </c>
      <c r="T3542" s="10">
        <f t="shared" si="334"/>
        <v>42517.003368055557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5"/>
        <v>39.375</v>
      </c>
      <c r="Q3543" t="str">
        <f t="shared" si="331"/>
        <v>theater</v>
      </c>
      <c r="R3543" t="str">
        <f t="shared" si="332"/>
        <v>plays</v>
      </c>
      <c r="S3543" s="10">
        <f t="shared" si="333"/>
        <v>42247.730034722219</v>
      </c>
      <c r="T3543" s="10">
        <f t="shared" si="334"/>
        <v>42222.730034722219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10">
        <f t="shared" si="333"/>
        <v>41889.599791666667</v>
      </c>
      <c r="T3544" s="10">
        <f t="shared" si="334"/>
        <v>41829.599791666667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10">
        <f t="shared" si="333"/>
        <v>42180.755312499998</v>
      </c>
      <c r="T3545" s="10">
        <f t="shared" si="334"/>
        <v>42150.755312499998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10">
        <f t="shared" si="333"/>
        <v>42070.831678240742</v>
      </c>
      <c r="T3546" s="10">
        <f t="shared" si="334"/>
        <v>42040.831678240742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5"/>
        <v>31.375</v>
      </c>
      <c r="Q3547" t="str">
        <f t="shared" si="331"/>
        <v>theater</v>
      </c>
      <c r="R3547" t="str">
        <f t="shared" si="332"/>
        <v>plays</v>
      </c>
      <c r="S3547" s="10">
        <f t="shared" si="333"/>
        <v>42105.807395833333</v>
      </c>
      <c r="T3547" s="10">
        <f t="shared" si="334"/>
        <v>42075.807395833333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10">
        <f t="shared" si="333"/>
        <v>42095.165972222225</v>
      </c>
      <c r="T3548" s="10">
        <f t="shared" si="334"/>
        <v>42073.660694444443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10">
        <f t="shared" si="333"/>
        <v>42504.165972222225</v>
      </c>
      <c r="T3549" s="10">
        <f t="shared" si="334"/>
        <v>42480.078715277778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10">
        <f t="shared" si="333"/>
        <v>42434.041666666672</v>
      </c>
      <c r="T3550" s="10">
        <f t="shared" si="334"/>
        <v>42411.942291666666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10">
        <f t="shared" si="333"/>
        <v>42251.394363425927</v>
      </c>
      <c r="T3551" s="10">
        <f t="shared" si="334"/>
        <v>42223.394363425927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10">
        <f t="shared" si="333"/>
        <v>42492.893495370372</v>
      </c>
      <c r="T3552" s="10">
        <f t="shared" si="334"/>
        <v>42462.893495370372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5"/>
        <v>61.1</v>
      </c>
      <c r="Q3553" t="str">
        <f t="shared" si="331"/>
        <v>theater</v>
      </c>
      <c r="R3553" t="str">
        <f t="shared" si="332"/>
        <v>plays</v>
      </c>
      <c r="S3553" s="10">
        <f t="shared" si="333"/>
        <v>41781.921527777777</v>
      </c>
      <c r="T3553" s="10">
        <f t="shared" si="334"/>
        <v>41753.515856481477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5"/>
        <v>38.65</v>
      </c>
      <c r="Q3554" t="str">
        <f t="shared" si="331"/>
        <v>theater</v>
      </c>
      <c r="R3554" t="str">
        <f t="shared" si="332"/>
        <v>plays</v>
      </c>
      <c r="S3554" s="10">
        <f t="shared" si="333"/>
        <v>41818.587083333332</v>
      </c>
      <c r="T3554" s="10">
        <f t="shared" si="334"/>
        <v>41788.587083333332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10">
        <f t="shared" si="333"/>
        <v>42228</v>
      </c>
      <c r="T3555" s="10">
        <f t="shared" si="334"/>
        <v>42196.028703703705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10">
        <f t="shared" si="333"/>
        <v>42046.708333333328</v>
      </c>
      <c r="T3556" s="10">
        <f t="shared" si="334"/>
        <v>42016.050451388888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10">
        <f t="shared" si="333"/>
        <v>42691.483726851846</v>
      </c>
      <c r="T3557" s="10">
        <f t="shared" si="334"/>
        <v>42661.442060185189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5"/>
        <v>110.5</v>
      </c>
      <c r="Q3558" t="str">
        <f t="shared" si="331"/>
        <v>theater</v>
      </c>
      <c r="R3558" t="str">
        <f t="shared" si="332"/>
        <v>plays</v>
      </c>
      <c r="S3558" s="10">
        <f t="shared" si="333"/>
        <v>41868.649583333332</v>
      </c>
      <c r="T3558" s="10">
        <f t="shared" si="334"/>
        <v>41808.649583333332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10">
        <f t="shared" si="333"/>
        <v>41764.276747685188</v>
      </c>
      <c r="T3559" s="10">
        <f t="shared" si="334"/>
        <v>41730.276747685188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10">
        <f t="shared" si="333"/>
        <v>42181.875</v>
      </c>
      <c r="T3560" s="10">
        <f t="shared" si="334"/>
        <v>42139.816840277781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5"/>
        <v>43.125</v>
      </c>
      <c r="Q3561" t="str">
        <f t="shared" si="331"/>
        <v>theater</v>
      </c>
      <c r="R3561" t="str">
        <f t="shared" si="332"/>
        <v>plays</v>
      </c>
      <c r="S3561" s="10">
        <f t="shared" si="333"/>
        <v>42216.373611111107</v>
      </c>
      <c r="T3561" s="10">
        <f t="shared" si="334"/>
        <v>42194.096157407403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10">
        <f t="shared" si="333"/>
        <v>42151.114583333328</v>
      </c>
      <c r="T3562" s="10">
        <f t="shared" si="334"/>
        <v>42115.889652777783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10">
        <f t="shared" si="333"/>
        <v>42221.774999999994</v>
      </c>
      <c r="T3563" s="10">
        <f t="shared" si="334"/>
        <v>42203.680300925931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10">
        <f t="shared" si="333"/>
        <v>42442.916666666672</v>
      </c>
      <c r="T3564" s="10">
        <f t="shared" si="334"/>
        <v>42433.761886574073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10">
        <f t="shared" si="333"/>
        <v>42583.791666666672</v>
      </c>
      <c r="T3565" s="10">
        <f t="shared" si="334"/>
        <v>42555.671944444446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10">
        <f t="shared" si="333"/>
        <v>42282.666666666672</v>
      </c>
      <c r="T3566" s="10">
        <f t="shared" si="334"/>
        <v>42236.623252314821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10">
        <f t="shared" si="333"/>
        <v>42004.743148148147</v>
      </c>
      <c r="T3567" s="10">
        <f t="shared" si="334"/>
        <v>41974.743148148147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10">
        <f t="shared" si="333"/>
        <v>42027.507905092592</v>
      </c>
      <c r="T3568" s="10">
        <f t="shared" si="334"/>
        <v>41997.507905092592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10">
        <f t="shared" si="333"/>
        <v>42165.810694444444</v>
      </c>
      <c r="T3569" s="10">
        <f t="shared" si="334"/>
        <v>42135.810694444444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10">
        <f t="shared" si="333"/>
        <v>41899.740671296298</v>
      </c>
      <c r="T3570" s="10">
        <f t="shared" si="334"/>
        <v>41869.740671296298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10">
        <f t="shared" si="333"/>
        <v>42012.688611111109</v>
      </c>
      <c r="T3571" s="10">
        <f t="shared" si="334"/>
        <v>41982.688611111109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10">
        <f t="shared" si="333"/>
        <v>42004.291666666672</v>
      </c>
      <c r="T3572" s="10">
        <f t="shared" si="334"/>
        <v>41976.331979166673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10">
        <f t="shared" si="333"/>
        <v>41942.858946759261</v>
      </c>
      <c r="T3573" s="10">
        <f t="shared" si="334"/>
        <v>41912.858946759261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10">
        <f t="shared" si="333"/>
        <v>42176.570393518516</v>
      </c>
      <c r="T3574" s="10">
        <f t="shared" si="334"/>
        <v>42146.570393518516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10">
        <f t="shared" si="333"/>
        <v>41951.417199074072</v>
      </c>
      <c r="T3575" s="10">
        <f t="shared" si="334"/>
        <v>41921.375532407408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10">
        <f t="shared" si="333"/>
        <v>41956.984351851846</v>
      </c>
      <c r="T3576" s="10">
        <f t="shared" si="334"/>
        <v>41926.942685185182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10">
        <f t="shared" si="333"/>
        <v>42593.165972222225</v>
      </c>
      <c r="T3577" s="10">
        <f t="shared" si="334"/>
        <v>42561.783877314811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5"/>
        <v>20</v>
      </c>
      <c r="Q3578" t="str">
        <f t="shared" si="331"/>
        <v>theater</v>
      </c>
      <c r="R3578" t="str">
        <f t="shared" si="332"/>
        <v>plays</v>
      </c>
      <c r="S3578" s="10">
        <f t="shared" si="333"/>
        <v>42709.590902777782</v>
      </c>
      <c r="T3578" s="10">
        <f t="shared" si="334"/>
        <v>42649.54923611111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10">
        <f t="shared" si="333"/>
        <v>42120.26944444445</v>
      </c>
      <c r="T3579" s="10">
        <f t="shared" si="334"/>
        <v>42093.786840277782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10">
        <f t="shared" si="333"/>
        <v>42490.733530092592</v>
      </c>
      <c r="T3580" s="10">
        <f t="shared" si="334"/>
        <v>42460.733530092592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10">
        <f t="shared" si="333"/>
        <v>42460.720555555556</v>
      </c>
      <c r="T3581" s="10">
        <f t="shared" si="334"/>
        <v>42430.762222222227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10">
        <f t="shared" si="333"/>
        <v>42064.207638888889</v>
      </c>
      <c r="T3582" s="10">
        <f t="shared" si="334"/>
        <v>42026.176180555558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10">
        <f t="shared" si="333"/>
        <v>41850.471180555556</v>
      </c>
      <c r="T3583" s="10">
        <f t="shared" si="334"/>
        <v>41836.471180555556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10">
        <f t="shared" si="333"/>
        <v>42465.095856481479</v>
      </c>
      <c r="T3584" s="10">
        <f t="shared" si="334"/>
        <v>42451.095856481479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10">
        <f t="shared" si="333"/>
        <v>42478.384317129632</v>
      </c>
      <c r="T3585" s="10">
        <f t="shared" si="334"/>
        <v>42418.425983796296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si="335"/>
        <v>30.9375</v>
      </c>
      <c r="Q3586" t="str">
        <f t="shared" ref="Q3586:Q3649" si="337">LEFT(N3586,SEARCH("/",N3586)-1)</f>
        <v>theater</v>
      </c>
      <c r="R3586" t="str">
        <f t="shared" ref="R3586:R3649" si="338">RIGHT(N3586,LEN(N3586)-SEARCH("/",N3586))</f>
        <v>plays</v>
      </c>
      <c r="S3586" s="10">
        <f t="shared" ref="S3586:S3649" si="339">(((I3586/60)/60)/24)+DATE(1970,1,1)</f>
        <v>42198.316481481481</v>
      </c>
      <c r="T3586" s="10">
        <f t="shared" ref="T3586:T3649" si="340">(((J3586/60)/60)/24)+DATE(1970,1,1)</f>
        <v>42168.316481481481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41">IFERROR(E3587/L3587,0)</f>
        <v>176.08695652173913</v>
      </c>
      <c r="Q3587" t="str">
        <f t="shared" si="337"/>
        <v>theater</v>
      </c>
      <c r="R3587" t="str">
        <f t="shared" si="338"/>
        <v>plays</v>
      </c>
      <c r="S3587" s="10">
        <f t="shared" si="339"/>
        <v>41994.716319444444</v>
      </c>
      <c r="T3587" s="10">
        <f t="shared" si="340"/>
        <v>41964.716319444444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41"/>
        <v>151.9814814814815</v>
      </c>
      <c r="Q3588" t="str">
        <f t="shared" si="337"/>
        <v>theater</v>
      </c>
      <c r="R3588" t="str">
        <f t="shared" si="338"/>
        <v>plays</v>
      </c>
      <c r="S3588" s="10">
        <f t="shared" si="339"/>
        <v>42636.697569444441</v>
      </c>
      <c r="T3588" s="10">
        <f t="shared" si="340"/>
        <v>42576.697569444441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41"/>
        <v>22.607142857142858</v>
      </c>
      <c r="Q3589" t="str">
        <f t="shared" si="337"/>
        <v>theater</v>
      </c>
      <c r="R3589" t="str">
        <f t="shared" si="338"/>
        <v>plays</v>
      </c>
      <c r="S3589" s="10">
        <f t="shared" si="339"/>
        <v>42548.791666666672</v>
      </c>
      <c r="T3589" s="10">
        <f t="shared" si="340"/>
        <v>42503.539976851855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10">
        <f t="shared" si="339"/>
        <v>42123.958333333328</v>
      </c>
      <c r="T3590" s="10">
        <f t="shared" si="340"/>
        <v>42101.828819444447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10">
        <f t="shared" si="339"/>
        <v>42150.647534722222</v>
      </c>
      <c r="T3591" s="10">
        <f t="shared" si="340"/>
        <v>42125.647534722222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10">
        <f t="shared" si="339"/>
        <v>41932.333726851852</v>
      </c>
      <c r="T3592" s="10">
        <f t="shared" si="340"/>
        <v>41902.333726851852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10">
        <f t="shared" si="339"/>
        <v>42028.207638888889</v>
      </c>
      <c r="T3593" s="10">
        <f t="shared" si="340"/>
        <v>42003.948425925926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10">
        <f t="shared" si="339"/>
        <v>42046.207638888889</v>
      </c>
      <c r="T3594" s="10">
        <f t="shared" si="340"/>
        <v>41988.829942129625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10">
        <f t="shared" si="339"/>
        <v>42009.851388888885</v>
      </c>
      <c r="T3595" s="10">
        <f t="shared" si="340"/>
        <v>41974.898599537039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10">
        <f t="shared" si="339"/>
        <v>42617.066921296297</v>
      </c>
      <c r="T3596" s="10">
        <f t="shared" si="340"/>
        <v>42592.066921296297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10">
        <f t="shared" si="339"/>
        <v>42076.290972222225</v>
      </c>
      <c r="T3597" s="10">
        <f t="shared" si="340"/>
        <v>42050.008368055554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41"/>
        <v>79</v>
      </c>
      <c r="Q3598" t="str">
        <f t="shared" si="337"/>
        <v>theater</v>
      </c>
      <c r="R3598" t="str">
        <f t="shared" si="338"/>
        <v>plays</v>
      </c>
      <c r="S3598" s="10">
        <f t="shared" si="339"/>
        <v>41877.715069444443</v>
      </c>
      <c r="T3598" s="10">
        <f t="shared" si="340"/>
        <v>41856.715069444443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10">
        <f t="shared" si="339"/>
        <v>42432.249305555553</v>
      </c>
      <c r="T3599" s="10">
        <f t="shared" si="340"/>
        <v>42417.585532407407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10">
        <f t="shared" si="339"/>
        <v>41885.207638888889</v>
      </c>
      <c r="T3600" s="10">
        <f t="shared" si="340"/>
        <v>41866.79886574074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10">
        <f t="shared" si="339"/>
        <v>42246</v>
      </c>
      <c r="T3601" s="10">
        <f t="shared" si="340"/>
        <v>42220.79487268519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41"/>
        <v>3.25</v>
      </c>
      <c r="Q3602" t="str">
        <f t="shared" si="337"/>
        <v>theater</v>
      </c>
      <c r="R3602" t="str">
        <f t="shared" si="338"/>
        <v>plays</v>
      </c>
      <c r="S3602" s="10">
        <f t="shared" si="339"/>
        <v>42656.849120370374</v>
      </c>
      <c r="T3602" s="10">
        <f t="shared" si="340"/>
        <v>42628.849120370374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10">
        <f t="shared" si="339"/>
        <v>42020.99863425926</v>
      </c>
      <c r="T3603" s="10">
        <f t="shared" si="340"/>
        <v>41990.99863425926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10">
        <f t="shared" si="339"/>
        <v>42507.894432870366</v>
      </c>
      <c r="T3604" s="10">
        <f t="shared" si="340"/>
        <v>42447.894432870366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10">
        <f t="shared" si="339"/>
        <v>42313.906018518523</v>
      </c>
      <c r="T3605" s="10">
        <f t="shared" si="340"/>
        <v>42283.864351851851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10">
        <f t="shared" si="339"/>
        <v>42489.290972222225</v>
      </c>
      <c r="T3606" s="10">
        <f t="shared" si="340"/>
        <v>42483.015694444446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10">
        <f t="shared" si="339"/>
        <v>42413.793124999997</v>
      </c>
      <c r="T3607" s="10">
        <f t="shared" si="340"/>
        <v>42383.793124999997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10">
        <f t="shared" si="339"/>
        <v>42596.604826388888</v>
      </c>
      <c r="T3608" s="10">
        <f t="shared" si="340"/>
        <v>42566.604826388888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41"/>
        <v>29</v>
      </c>
      <c r="Q3609" t="str">
        <f t="shared" si="337"/>
        <v>theater</v>
      </c>
      <c r="R3609" t="str">
        <f t="shared" si="338"/>
        <v>plays</v>
      </c>
      <c r="S3609" s="10">
        <f t="shared" si="339"/>
        <v>42353</v>
      </c>
      <c r="T3609" s="10">
        <f t="shared" si="340"/>
        <v>42338.963912037041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10">
        <f t="shared" si="339"/>
        <v>42538.583333333328</v>
      </c>
      <c r="T3610" s="10">
        <f t="shared" si="340"/>
        <v>42506.709375000006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10">
        <f t="shared" si="339"/>
        <v>42459.950057870374</v>
      </c>
      <c r="T3611" s="10">
        <f t="shared" si="340"/>
        <v>42429.991724537031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10">
        <f t="shared" si="339"/>
        <v>42233.432129629626</v>
      </c>
      <c r="T3612" s="10">
        <f t="shared" si="340"/>
        <v>42203.432129629626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10">
        <f t="shared" si="339"/>
        <v>42102.370381944449</v>
      </c>
      <c r="T3613" s="10">
        <f t="shared" si="340"/>
        <v>42072.370381944449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10">
        <f t="shared" si="339"/>
        <v>41799.726979166669</v>
      </c>
      <c r="T3614" s="10">
        <f t="shared" si="340"/>
        <v>41789.726979166669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41"/>
        <v>62.5</v>
      </c>
      <c r="Q3615" t="str">
        <f t="shared" si="337"/>
        <v>theater</v>
      </c>
      <c r="R3615" t="str">
        <f t="shared" si="338"/>
        <v>plays</v>
      </c>
      <c r="S3615" s="10">
        <f t="shared" si="339"/>
        <v>41818.58997685185</v>
      </c>
      <c r="T3615" s="10">
        <f t="shared" si="340"/>
        <v>41788.58997685185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10">
        <f t="shared" si="339"/>
        <v>42174.041851851856</v>
      </c>
      <c r="T3616" s="10">
        <f t="shared" si="340"/>
        <v>42144.041851851856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10">
        <f t="shared" si="339"/>
        <v>42348.593703703707</v>
      </c>
      <c r="T3617" s="10">
        <f t="shared" si="340"/>
        <v>42318.593703703707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10">
        <f t="shared" si="339"/>
        <v>42082.908148148148</v>
      </c>
      <c r="T3618" s="10">
        <f t="shared" si="340"/>
        <v>42052.949814814812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10">
        <f t="shared" si="339"/>
        <v>42794</v>
      </c>
      <c r="T3619" s="10">
        <f t="shared" si="340"/>
        <v>42779.610289351855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10">
        <f t="shared" si="339"/>
        <v>42158.627893518518</v>
      </c>
      <c r="T3620" s="10">
        <f t="shared" si="340"/>
        <v>42128.627893518518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10">
        <f t="shared" si="339"/>
        <v>42693.916666666672</v>
      </c>
      <c r="T3621" s="10">
        <f t="shared" si="340"/>
        <v>42661.132245370376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10">
        <f t="shared" si="339"/>
        <v>42068.166666666672</v>
      </c>
      <c r="T3622" s="10">
        <f t="shared" si="340"/>
        <v>42037.938206018516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10">
        <f t="shared" si="339"/>
        <v>42643.875</v>
      </c>
      <c r="T3623" s="10">
        <f t="shared" si="340"/>
        <v>42619.935694444444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10">
        <f t="shared" si="339"/>
        <v>41910.140972222223</v>
      </c>
      <c r="T3624" s="10">
        <f t="shared" si="340"/>
        <v>41877.221886574072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10">
        <f t="shared" si="339"/>
        <v>41846.291666666664</v>
      </c>
      <c r="T3625" s="10">
        <f t="shared" si="340"/>
        <v>41828.736921296295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10">
        <f t="shared" si="339"/>
        <v>42605.774189814809</v>
      </c>
      <c r="T3626" s="10">
        <f t="shared" si="340"/>
        <v>42545.774189814809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10">
        <f t="shared" si="339"/>
        <v>42187.652511574073</v>
      </c>
      <c r="T3627" s="10">
        <f t="shared" si="340"/>
        <v>42157.652511574073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10">
        <f t="shared" si="339"/>
        <v>41867.667326388888</v>
      </c>
      <c r="T3628" s="10">
        <f t="shared" si="340"/>
        <v>41846.667326388888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10">
        <f t="shared" si="339"/>
        <v>42511.165972222225</v>
      </c>
      <c r="T3629" s="10">
        <f t="shared" si="340"/>
        <v>42460.741747685184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41"/>
        <v>0</v>
      </c>
      <c r="Q3630" t="str">
        <f t="shared" si="337"/>
        <v>theater</v>
      </c>
      <c r="R3630" t="str">
        <f t="shared" si="338"/>
        <v>musical</v>
      </c>
      <c r="S3630" s="10">
        <f t="shared" si="339"/>
        <v>42351.874953703707</v>
      </c>
      <c r="T3630" s="10">
        <f t="shared" si="340"/>
        <v>42291.833287037036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41"/>
        <v>1</v>
      </c>
      <c r="Q3631" t="str">
        <f t="shared" si="337"/>
        <v>theater</v>
      </c>
      <c r="R3631" t="str">
        <f t="shared" si="338"/>
        <v>musical</v>
      </c>
      <c r="S3631" s="10">
        <f t="shared" si="339"/>
        <v>42495.708333333328</v>
      </c>
      <c r="T3631" s="10">
        <f t="shared" si="340"/>
        <v>42437.094490740739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41"/>
        <v>1</v>
      </c>
      <c r="Q3632" t="str">
        <f t="shared" si="337"/>
        <v>theater</v>
      </c>
      <c r="R3632" t="str">
        <f t="shared" si="338"/>
        <v>musical</v>
      </c>
      <c r="S3632" s="10">
        <f t="shared" si="339"/>
        <v>41972.888773148152</v>
      </c>
      <c r="T3632" s="10">
        <f t="shared" si="340"/>
        <v>41942.84710648148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10">
        <f t="shared" si="339"/>
        <v>41905.165972222225</v>
      </c>
      <c r="T3633" s="10">
        <f t="shared" si="340"/>
        <v>41880.753437499996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41"/>
        <v>100</v>
      </c>
      <c r="Q3634" t="str">
        <f t="shared" si="337"/>
        <v>theater</v>
      </c>
      <c r="R3634" t="str">
        <f t="shared" si="338"/>
        <v>musical</v>
      </c>
      <c r="S3634" s="10">
        <f t="shared" si="339"/>
        <v>41966.936909722222</v>
      </c>
      <c r="T3634" s="10">
        <f t="shared" si="340"/>
        <v>41946.936909722222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10">
        <f t="shared" si="339"/>
        <v>42693.041666666672</v>
      </c>
      <c r="T3635" s="10">
        <f t="shared" si="340"/>
        <v>42649.623460648145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10">
        <f t="shared" si="339"/>
        <v>42749.165972222225</v>
      </c>
      <c r="T3636" s="10">
        <f t="shared" si="340"/>
        <v>42701.166365740741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10">
        <f t="shared" si="339"/>
        <v>42480.88282407407</v>
      </c>
      <c r="T3637" s="10">
        <f t="shared" si="340"/>
        <v>42450.88282407407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41"/>
        <v>0</v>
      </c>
      <c r="Q3638" t="str">
        <f t="shared" si="337"/>
        <v>theater</v>
      </c>
      <c r="R3638" t="str">
        <f t="shared" si="338"/>
        <v>musical</v>
      </c>
      <c r="S3638" s="10">
        <f t="shared" si="339"/>
        <v>42261.694780092599</v>
      </c>
      <c r="T3638" s="10">
        <f t="shared" si="340"/>
        <v>42226.694780092599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10">
        <f t="shared" si="339"/>
        <v>42005.700636574074</v>
      </c>
      <c r="T3639" s="10">
        <f t="shared" si="340"/>
        <v>41975.700636574074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41"/>
        <v>108</v>
      </c>
      <c r="Q3640" t="str">
        <f t="shared" si="337"/>
        <v>theater</v>
      </c>
      <c r="R3640" t="str">
        <f t="shared" si="338"/>
        <v>musical</v>
      </c>
      <c r="S3640" s="10">
        <f t="shared" si="339"/>
        <v>42113.631157407406</v>
      </c>
      <c r="T3640" s="10">
        <f t="shared" si="340"/>
        <v>42053.672824074078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41"/>
        <v>1</v>
      </c>
      <c r="Q3641" t="str">
        <f t="shared" si="337"/>
        <v>theater</v>
      </c>
      <c r="R3641" t="str">
        <f t="shared" si="338"/>
        <v>musical</v>
      </c>
      <c r="S3641" s="10">
        <f t="shared" si="339"/>
        <v>42650.632638888885</v>
      </c>
      <c r="T3641" s="10">
        <f t="shared" si="340"/>
        <v>42590.677152777775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10">
        <f t="shared" si="339"/>
        <v>42134.781597222223</v>
      </c>
      <c r="T3642" s="10">
        <f t="shared" si="340"/>
        <v>42104.781597222223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41"/>
        <v>0</v>
      </c>
      <c r="Q3643" t="str">
        <f t="shared" si="337"/>
        <v>theater</v>
      </c>
      <c r="R3643" t="str">
        <f t="shared" si="338"/>
        <v>musical</v>
      </c>
      <c r="S3643" s="10">
        <f t="shared" si="339"/>
        <v>41917.208333333336</v>
      </c>
      <c r="T3643" s="10">
        <f t="shared" si="340"/>
        <v>41899.627071759263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41"/>
        <v>7.5</v>
      </c>
      <c r="Q3644" t="str">
        <f t="shared" si="337"/>
        <v>theater</v>
      </c>
      <c r="R3644" t="str">
        <f t="shared" si="338"/>
        <v>musical</v>
      </c>
      <c r="S3644" s="10">
        <f t="shared" si="339"/>
        <v>42338.708333333328</v>
      </c>
      <c r="T3644" s="10">
        <f t="shared" si="340"/>
        <v>42297.816284722227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41"/>
        <v>0</v>
      </c>
      <c r="Q3645" t="str">
        <f t="shared" si="337"/>
        <v>theater</v>
      </c>
      <c r="R3645" t="str">
        <f t="shared" si="338"/>
        <v>musical</v>
      </c>
      <c r="S3645" s="10">
        <f t="shared" si="339"/>
        <v>42325.185636574075</v>
      </c>
      <c r="T3645" s="10">
        <f t="shared" si="340"/>
        <v>42285.143969907411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10">
        <f t="shared" si="339"/>
        <v>42437.207638888889</v>
      </c>
      <c r="T3646" s="10">
        <f t="shared" si="340"/>
        <v>42409.241747685184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41"/>
        <v>1</v>
      </c>
      <c r="Q3647" t="str">
        <f t="shared" si="337"/>
        <v>theater</v>
      </c>
      <c r="R3647" t="str">
        <f t="shared" si="338"/>
        <v>musical</v>
      </c>
      <c r="S3647" s="10">
        <f t="shared" si="339"/>
        <v>42696.012013888889</v>
      </c>
      <c r="T3647" s="10">
        <f t="shared" si="340"/>
        <v>42665.970347222217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10">
        <f t="shared" si="339"/>
        <v>42171.979166666672</v>
      </c>
      <c r="T3648" s="10">
        <f t="shared" si="340"/>
        <v>42140.421319444446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41"/>
        <v>15</v>
      </c>
      <c r="Q3649" t="str">
        <f t="shared" si="337"/>
        <v>theater</v>
      </c>
      <c r="R3649" t="str">
        <f t="shared" si="338"/>
        <v>musical</v>
      </c>
      <c r="S3649" s="10">
        <f t="shared" si="339"/>
        <v>42643.749155092592</v>
      </c>
      <c r="T3649" s="10">
        <f t="shared" si="340"/>
        <v>42598.749155092592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si="341"/>
        <v>550.04109589041093</v>
      </c>
      <c r="Q3650" t="str">
        <f t="shared" ref="Q3650:Q3713" si="343">LEFT(N3650,SEARCH("/",N3650)-1)</f>
        <v>theater</v>
      </c>
      <c r="R3650" t="str">
        <f t="shared" ref="R3650:R3713" si="344">RIGHT(N3650,LEN(N3650)-SEARCH("/",N3650))</f>
        <v>plays</v>
      </c>
      <c r="S3650" s="10">
        <f t="shared" ref="S3650:S3713" si="345">(((I3650/60)/60)/24)+DATE(1970,1,1)</f>
        <v>41917.292187500003</v>
      </c>
      <c r="T3650" s="10">
        <f t="shared" ref="T3650:T3713" si="346">(((J3650/60)/60)/24)+DATE(1970,1,1)</f>
        <v>41887.292187500003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7">IFERROR(E3651/L3651,0)</f>
        <v>97.5</v>
      </c>
      <c r="Q3651" t="str">
        <f t="shared" si="343"/>
        <v>theater</v>
      </c>
      <c r="R3651" t="str">
        <f t="shared" si="344"/>
        <v>plays</v>
      </c>
      <c r="S3651" s="10">
        <f t="shared" si="345"/>
        <v>41806.712893518517</v>
      </c>
      <c r="T3651" s="10">
        <f t="shared" si="346"/>
        <v>41780.712893518517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7"/>
        <v>29.411764705882351</v>
      </c>
      <c r="Q3652" t="str">
        <f t="shared" si="343"/>
        <v>theater</v>
      </c>
      <c r="R3652" t="str">
        <f t="shared" si="344"/>
        <v>plays</v>
      </c>
      <c r="S3652" s="10">
        <f t="shared" si="345"/>
        <v>42402.478981481487</v>
      </c>
      <c r="T3652" s="10">
        <f t="shared" si="346"/>
        <v>42381.478981481487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7"/>
        <v>57.777777777777779</v>
      </c>
      <c r="Q3653" t="str">
        <f t="shared" si="343"/>
        <v>theater</v>
      </c>
      <c r="R3653" t="str">
        <f t="shared" si="344"/>
        <v>plays</v>
      </c>
      <c r="S3653" s="10">
        <f t="shared" si="345"/>
        <v>41861.665972222225</v>
      </c>
      <c r="T3653" s="10">
        <f t="shared" si="346"/>
        <v>41828.646319444444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10">
        <f t="shared" si="345"/>
        <v>42607.165972222225</v>
      </c>
      <c r="T3654" s="10">
        <f t="shared" si="346"/>
        <v>42596.644699074073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10">
        <f t="shared" si="345"/>
        <v>42221.363506944443</v>
      </c>
      <c r="T3655" s="10">
        <f t="shared" si="346"/>
        <v>42191.363506944443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10">
        <f t="shared" si="345"/>
        <v>42463.708333333328</v>
      </c>
      <c r="T3656" s="10">
        <f t="shared" si="346"/>
        <v>42440.416504629626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10">
        <f t="shared" si="345"/>
        <v>42203.290972222225</v>
      </c>
      <c r="T3657" s="10">
        <f t="shared" si="346"/>
        <v>42173.803217592591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10">
        <f t="shared" si="345"/>
        <v>42767.957638888889</v>
      </c>
      <c r="T3658" s="10">
        <f t="shared" si="346"/>
        <v>42737.910138888896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7"/>
        <v>110.75</v>
      </c>
      <c r="Q3659" t="str">
        <f t="shared" si="343"/>
        <v>theater</v>
      </c>
      <c r="R3659" t="str">
        <f t="shared" si="344"/>
        <v>plays</v>
      </c>
      <c r="S3659" s="10">
        <f t="shared" si="345"/>
        <v>42522.904166666667</v>
      </c>
      <c r="T3659" s="10">
        <f t="shared" si="346"/>
        <v>42499.629849537043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7"/>
        <v>75.5</v>
      </c>
      <c r="Q3660" t="str">
        <f t="shared" si="343"/>
        <v>theater</v>
      </c>
      <c r="R3660" t="str">
        <f t="shared" si="344"/>
        <v>plays</v>
      </c>
      <c r="S3660" s="10">
        <f t="shared" si="345"/>
        <v>41822.165972222225</v>
      </c>
      <c r="T3660" s="10">
        <f t="shared" si="346"/>
        <v>41775.858564814815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10">
        <f t="shared" si="345"/>
        <v>42082.610416666663</v>
      </c>
      <c r="T3661" s="10">
        <f t="shared" si="346"/>
        <v>42055.277199074073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10">
        <f t="shared" si="345"/>
        <v>41996.881076388891</v>
      </c>
      <c r="T3662" s="10">
        <f t="shared" si="346"/>
        <v>41971.881076388891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7"/>
        <v>92.5</v>
      </c>
      <c r="Q3663" t="str">
        <f t="shared" si="343"/>
        <v>theater</v>
      </c>
      <c r="R3663" t="str">
        <f t="shared" si="344"/>
        <v>plays</v>
      </c>
      <c r="S3663" s="10">
        <f t="shared" si="345"/>
        <v>42470.166666666672</v>
      </c>
      <c r="T3663" s="10">
        <f t="shared" si="346"/>
        <v>42447.896666666667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7"/>
        <v>202.85</v>
      </c>
      <c r="Q3664" t="str">
        <f t="shared" si="343"/>
        <v>theater</v>
      </c>
      <c r="R3664" t="str">
        <f t="shared" si="344"/>
        <v>plays</v>
      </c>
      <c r="S3664" s="10">
        <f t="shared" si="345"/>
        <v>42094.178402777776</v>
      </c>
      <c r="T3664" s="10">
        <f t="shared" si="346"/>
        <v>42064.220069444447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7"/>
        <v>26</v>
      </c>
      <c r="Q3665" t="str">
        <f t="shared" si="343"/>
        <v>theater</v>
      </c>
      <c r="R3665" t="str">
        <f t="shared" si="344"/>
        <v>plays</v>
      </c>
      <c r="S3665" s="10">
        <f t="shared" si="345"/>
        <v>42725.493402777778</v>
      </c>
      <c r="T3665" s="10">
        <f t="shared" si="346"/>
        <v>42665.451736111107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10">
        <f t="shared" si="345"/>
        <v>42537.248715277776</v>
      </c>
      <c r="T3666" s="10">
        <f t="shared" si="346"/>
        <v>42523.248715277776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7"/>
        <v>51</v>
      </c>
      <c r="Q3667" t="str">
        <f t="shared" si="343"/>
        <v>theater</v>
      </c>
      <c r="R3667" t="str">
        <f t="shared" si="344"/>
        <v>plays</v>
      </c>
      <c r="S3667" s="10">
        <f t="shared" si="345"/>
        <v>42305.829166666663</v>
      </c>
      <c r="T3667" s="10">
        <f t="shared" si="346"/>
        <v>42294.808124999996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10">
        <f t="shared" si="345"/>
        <v>41844.291666666664</v>
      </c>
      <c r="T3668" s="10">
        <f t="shared" si="346"/>
        <v>41822.90488425926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10">
        <f t="shared" si="345"/>
        <v>42203.970127314817</v>
      </c>
      <c r="T3669" s="10">
        <f t="shared" si="346"/>
        <v>42173.970127314817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10">
        <f t="shared" si="345"/>
        <v>42208.772916666669</v>
      </c>
      <c r="T3670" s="10">
        <f t="shared" si="346"/>
        <v>42185.556157407409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10">
        <f t="shared" si="345"/>
        <v>42166.675196759257</v>
      </c>
      <c r="T3671" s="10">
        <f t="shared" si="346"/>
        <v>42136.675196759257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10">
        <f t="shared" si="345"/>
        <v>42155.958333333328</v>
      </c>
      <c r="T3672" s="10">
        <f t="shared" si="346"/>
        <v>42142.514016203699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7"/>
        <v>88.25</v>
      </c>
      <c r="Q3673" t="str">
        <f t="shared" si="343"/>
        <v>theater</v>
      </c>
      <c r="R3673" t="str">
        <f t="shared" si="344"/>
        <v>plays</v>
      </c>
      <c r="S3673" s="10">
        <f t="shared" si="345"/>
        <v>41841.165972222225</v>
      </c>
      <c r="T3673" s="10">
        <f t="shared" si="346"/>
        <v>41820.62809027778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10">
        <f t="shared" si="345"/>
        <v>41908.946574074071</v>
      </c>
      <c r="T3674" s="10">
        <f t="shared" si="346"/>
        <v>41878.946574074071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10">
        <f t="shared" si="345"/>
        <v>41948.536111111112</v>
      </c>
      <c r="T3675" s="10">
        <f t="shared" si="346"/>
        <v>41914.295104166667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10">
        <f t="shared" si="345"/>
        <v>42616.873020833329</v>
      </c>
      <c r="T3676" s="10">
        <f t="shared" si="346"/>
        <v>42556.873020833329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10">
        <f t="shared" si="345"/>
        <v>42505.958333333328</v>
      </c>
      <c r="T3677" s="10">
        <f t="shared" si="346"/>
        <v>42493.597013888888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7"/>
        <v>64.375</v>
      </c>
      <c r="Q3678" t="str">
        <f t="shared" si="343"/>
        <v>theater</v>
      </c>
      <c r="R3678" t="str">
        <f t="shared" si="344"/>
        <v>plays</v>
      </c>
      <c r="S3678" s="10">
        <f t="shared" si="345"/>
        <v>41894.815787037034</v>
      </c>
      <c r="T3678" s="10">
        <f t="shared" si="346"/>
        <v>41876.815787037034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10">
        <f t="shared" si="345"/>
        <v>41823.165972222225</v>
      </c>
      <c r="T3679" s="10">
        <f t="shared" si="346"/>
        <v>41802.574282407404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10">
        <f t="shared" si="345"/>
        <v>42155.531226851846</v>
      </c>
      <c r="T3680" s="10">
        <f t="shared" si="346"/>
        <v>42120.531226851846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10">
        <f t="shared" si="345"/>
        <v>41821.207638888889</v>
      </c>
      <c r="T3681" s="10">
        <f t="shared" si="346"/>
        <v>41786.761354166665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7"/>
        <v>99.5</v>
      </c>
      <c r="Q3682" t="str">
        <f t="shared" si="343"/>
        <v>theater</v>
      </c>
      <c r="R3682" t="str">
        <f t="shared" si="344"/>
        <v>plays</v>
      </c>
      <c r="S3682" s="10">
        <f t="shared" si="345"/>
        <v>42648.454097222217</v>
      </c>
      <c r="T3682" s="10">
        <f t="shared" si="346"/>
        <v>42627.454097222217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10">
        <f t="shared" si="345"/>
        <v>42384.651504629626</v>
      </c>
      <c r="T3683" s="10">
        <f t="shared" si="346"/>
        <v>42374.651504629626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10">
        <f t="shared" si="345"/>
        <v>41806.290972222225</v>
      </c>
      <c r="T3684" s="10">
        <f t="shared" si="346"/>
        <v>41772.685393518521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10">
        <f t="shared" si="345"/>
        <v>42663.116851851853</v>
      </c>
      <c r="T3685" s="10">
        <f t="shared" si="346"/>
        <v>42633.116851851853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10">
        <f t="shared" si="345"/>
        <v>42249.180393518516</v>
      </c>
      <c r="T3686" s="10">
        <f t="shared" si="346"/>
        <v>42219.180393518516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10">
        <f t="shared" si="345"/>
        <v>41778.875</v>
      </c>
      <c r="T3687" s="10">
        <f t="shared" si="346"/>
        <v>41753.593275462961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10">
        <f t="shared" si="345"/>
        <v>42245.165972222225</v>
      </c>
      <c r="T3688" s="10">
        <f t="shared" si="346"/>
        <v>42230.662731481483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7"/>
        <v>200.49</v>
      </c>
      <c r="Q3689" t="str">
        <f t="shared" si="343"/>
        <v>theater</v>
      </c>
      <c r="R3689" t="str">
        <f t="shared" si="344"/>
        <v>plays</v>
      </c>
      <c r="S3689" s="10">
        <f t="shared" si="345"/>
        <v>41817.218229166669</v>
      </c>
      <c r="T3689" s="10">
        <f t="shared" si="346"/>
        <v>41787.218229166669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10">
        <f t="shared" si="345"/>
        <v>41859.787083333329</v>
      </c>
      <c r="T3690" s="10">
        <f t="shared" si="346"/>
        <v>41829.787083333329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10">
        <f t="shared" si="345"/>
        <v>42176.934027777781</v>
      </c>
      <c r="T3691" s="10">
        <f t="shared" si="346"/>
        <v>42147.826840277776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10">
        <f t="shared" si="345"/>
        <v>41970.639849537038</v>
      </c>
      <c r="T3692" s="10">
        <f t="shared" si="346"/>
        <v>41940.598182870373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10">
        <f t="shared" si="345"/>
        <v>42065.207638888889</v>
      </c>
      <c r="T3693" s="10">
        <f t="shared" si="346"/>
        <v>42020.700567129628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10">
        <f t="shared" si="345"/>
        <v>41901</v>
      </c>
      <c r="T3694" s="10">
        <f t="shared" si="346"/>
        <v>41891.96503472222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10">
        <f t="shared" si="345"/>
        <v>42338.9375</v>
      </c>
      <c r="T3695" s="10">
        <f t="shared" si="346"/>
        <v>42309.191307870366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10">
        <f t="shared" si="345"/>
        <v>42527.083333333328</v>
      </c>
      <c r="T3696" s="10">
        <f t="shared" si="346"/>
        <v>42490.133877314816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10">
        <f t="shared" si="345"/>
        <v>42015.870486111111</v>
      </c>
      <c r="T3697" s="10">
        <f t="shared" si="346"/>
        <v>41995.870486111111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10">
        <f t="shared" si="345"/>
        <v>42048.617083333331</v>
      </c>
      <c r="T3698" s="10">
        <f t="shared" si="346"/>
        <v>41988.617083333331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7"/>
        <v>72</v>
      </c>
      <c r="Q3699" t="str">
        <f t="shared" si="343"/>
        <v>theater</v>
      </c>
      <c r="R3699" t="str">
        <f t="shared" si="344"/>
        <v>plays</v>
      </c>
      <c r="S3699" s="10">
        <f t="shared" si="345"/>
        <v>42500.465833333335</v>
      </c>
      <c r="T3699" s="10">
        <f t="shared" si="346"/>
        <v>42479.465833333335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10">
        <f t="shared" si="345"/>
        <v>42431.806562500002</v>
      </c>
      <c r="T3700" s="10">
        <f t="shared" si="346"/>
        <v>42401.806562500002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7"/>
        <v>63</v>
      </c>
      <c r="Q3701" t="str">
        <f t="shared" si="343"/>
        <v>theater</v>
      </c>
      <c r="R3701" t="str">
        <f t="shared" si="344"/>
        <v>plays</v>
      </c>
      <c r="S3701" s="10">
        <f t="shared" si="345"/>
        <v>41927.602037037039</v>
      </c>
      <c r="T3701" s="10">
        <f t="shared" si="346"/>
        <v>41897.602037037039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10">
        <f t="shared" si="345"/>
        <v>41912.666666666664</v>
      </c>
      <c r="T3702" s="10">
        <f t="shared" si="346"/>
        <v>41882.585648148146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10">
        <f t="shared" si="345"/>
        <v>42159.541585648149</v>
      </c>
      <c r="T3703" s="10">
        <f t="shared" si="346"/>
        <v>42129.541585648149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10">
        <f t="shared" si="345"/>
        <v>42561.957638888889</v>
      </c>
      <c r="T3704" s="10">
        <f t="shared" si="346"/>
        <v>42524.53800925926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7"/>
        <v>43.2</v>
      </c>
      <c r="Q3705" t="str">
        <f t="shared" si="343"/>
        <v>theater</v>
      </c>
      <c r="R3705" t="str">
        <f t="shared" si="344"/>
        <v>plays</v>
      </c>
      <c r="S3705" s="10">
        <f t="shared" si="345"/>
        <v>42595.290972222225</v>
      </c>
      <c r="T3705" s="10">
        <f t="shared" si="346"/>
        <v>42556.504490740743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10">
        <f t="shared" si="345"/>
        <v>42521.689745370371</v>
      </c>
      <c r="T3706" s="10">
        <f t="shared" si="346"/>
        <v>42461.689745370371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10">
        <f t="shared" si="345"/>
        <v>41813.75</v>
      </c>
      <c r="T3707" s="10">
        <f t="shared" si="346"/>
        <v>41792.542986111112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7"/>
        <v>140</v>
      </c>
      <c r="Q3708" t="str">
        <f t="shared" si="343"/>
        <v>theater</v>
      </c>
      <c r="R3708" t="str">
        <f t="shared" si="344"/>
        <v>plays</v>
      </c>
      <c r="S3708" s="10">
        <f t="shared" si="345"/>
        <v>41894.913761574076</v>
      </c>
      <c r="T3708" s="10">
        <f t="shared" si="346"/>
        <v>41879.913761574076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10">
        <f t="shared" si="345"/>
        <v>42573.226388888885</v>
      </c>
      <c r="T3709" s="10">
        <f t="shared" si="346"/>
        <v>42552.048356481479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10">
        <f t="shared" si="345"/>
        <v>41824.142199074071</v>
      </c>
      <c r="T3710" s="10">
        <f t="shared" si="346"/>
        <v>41810.142199074071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10">
        <f t="shared" si="345"/>
        <v>41815.707708333335</v>
      </c>
      <c r="T3711" s="10">
        <f t="shared" si="346"/>
        <v>41785.707708333335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10">
        <f t="shared" si="345"/>
        <v>42097.576249999998</v>
      </c>
      <c r="T3712" s="10">
        <f t="shared" si="346"/>
        <v>42072.576249999998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10">
        <f t="shared" si="345"/>
        <v>41805.666666666664</v>
      </c>
      <c r="T3713" s="10">
        <f t="shared" si="346"/>
        <v>41779.724224537036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si="347"/>
        <v>110.86538461538461</v>
      </c>
      <c r="Q3714" t="str">
        <f t="shared" ref="Q3714:Q3777" si="349">LEFT(N3714,SEARCH("/",N3714)-1)</f>
        <v>theater</v>
      </c>
      <c r="R3714" t="str">
        <f t="shared" ref="R3714:R3777" si="350">RIGHT(N3714,LEN(N3714)-SEARCH("/",N3714))</f>
        <v>plays</v>
      </c>
      <c r="S3714" s="10">
        <f t="shared" ref="S3714:S3777" si="351">(((I3714/60)/60)/24)+DATE(1970,1,1)</f>
        <v>42155.290972222225</v>
      </c>
      <c r="T3714" s="10">
        <f t="shared" ref="T3714:T3777" si="352">(((J3714/60)/60)/24)+DATE(1970,1,1)</f>
        <v>42134.172071759262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53">IFERROR(E3715/L3715,0)</f>
        <v>106.84210526315789</v>
      </c>
      <c r="Q3715" t="str">
        <f t="shared" si="349"/>
        <v>theater</v>
      </c>
      <c r="R3715" t="str">
        <f t="shared" si="350"/>
        <v>plays</v>
      </c>
      <c r="S3715" s="10">
        <f t="shared" si="351"/>
        <v>42525.738032407404</v>
      </c>
      <c r="T3715" s="10">
        <f t="shared" si="352"/>
        <v>42505.738032407404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53"/>
        <v>105.51546391752578</v>
      </c>
      <c r="Q3716" t="str">
        <f t="shared" si="349"/>
        <v>theater</v>
      </c>
      <c r="R3716" t="str">
        <f t="shared" si="350"/>
        <v>plays</v>
      </c>
      <c r="S3716" s="10">
        <f t="shared" si="351"/>
        <v>42150.165972222225</v>
      </c>
      <c r="T3716" s="10">
        <f t="shared" si="352"/>
        <v>42118.556331018524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53"/>
        <v>132.96296296296296</v>
      </c>
      <c r="Q3717" t="str">
        <f t="shared" si="349"/>
        <v>theater</v>
      </c>
      <c r="R3717" t="str">
        <f t="shared" si="350"/>
        <v>plays</v>
      </c>
      <c r="S3717" s="10">
        <f t="shared" si="351"/>
        <v>42094.536111111112</v>
      </c>
      <c r="T3717" s="10">
        <f t="shared" si="352"/>
        <v>42036.995590277773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10">
        <f t="shared" si="351"/>
        <v>42390.887835648144</v>
      </c>
      <c r="T3718" s="10">
        <f t="shared" si="352"/>
        <v>42360.887835648144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53"/>
        <v>310</v>
      </c>
      <c r="Q3719" t="str">
        <f t="shared" si="349"/>
        <v>theater</v>
      </c>
      <c r="R3719" t="str">
        <f t="shared" si="350"/>
        <v>plays</v>
      </c>
      <c r="S3719" s="10">
        <f t="shared" si="351"/>
        <v>42133.866307870368</v>
      </c>
      <c r="T3719" s="10">
        <f t="shared" si="352"/>
        <v>42102.866307870368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10">
        <f t="shared" si="351"/>
        <v>42062.716145833328</v>
      </c>
      <c r="T3720" s="10">
        <f t="shared" si="352"/>
        <v>42032.716145833328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53"/>
        <v>105</v>
      </c>
      <c r="Q3721" t="str">
        <f t="shared" si="349"/>
        <v>theater</v>
      </c>
      <c r="R3721" t="str">
        <f t="shared" si="350"/>
        <v>plays</v>
      </c>
      <c r="S3721" s="10">
        <f t="shared" si="351"/>
        <v>42177.729930555557</v>
      </c>
      <c r="T3721" s="10">
        <f t="shared" si="352"/>
        <v>42147.729930555557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10">
        <f t="shared" si="351"/>
        <v>42187.993125000001</v>
      </c>
      <c r="T3722" s="10">
        <f t="shared" si="352"/>
        <v>42165.993125000001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10">
        <f t="shared" si="351"/>
        <v>41948.977824074071</v>
      </c>
      <c r="T3723" s="10">
        <f t="shared" si="352"/>
        <v>41927.936157407406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10">
        <f t="shared" si="351"/>
        <v>42411.957638888889</v>
      </c>
      <c r="T3724" s="10">
        <f t="shared" si="352"/>
        <v>42381.671840277777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10">
        <f t="shared" si="351"/>
        <v>41973.794699074075</v>
      </c>
      <c r="T3725" s="10">
        <f t="shared" si="352"/>
        <v>41943.753032407411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10">
        <f t="shared" si="351"/>
        <v>42494.958333333328</v>
      </c>
      <c r="T3726" s="10">
        <f t="shared" si="352"/>
        <v>42465.491435185191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53"/>
        <v>25.4</v>
      </c>
      <c r="Q3727" t="str">
        <f t="shared" si="349"/>
        <v>theater</v>
      </c>
      <c r="R3727" t="str">
        <f t="shared" si="350"/>
        <v>plays</v>
      </c>
      <c r="S3727" s="10">
        <f t="shared" si="351"/>
        <v>42418.895833333328</v>
      </c>
      <c r="T3727" s="10">
        <f t="shared" si="352"/>
        <v>42401.945219907408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10">
        <f t="shared" si="351"/>
        <v>42489.875</v>
      </c>
      <c r="T3728" s="10">
        <f t="shared" si="352"/>
        <v>42462.140868055561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10">
        <f t="shared" si="351"/>
        <v>42663.204861111109</v>
      </c>
      <c r="T3729" s="10">
        <f t="shared" si="352"/>
        <v>42632.348310185189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10">
        <f t="shared" si="351"/>
        <v>42235.171018518522</v>
      </c>
      <c r="T3730" s="10">
        <f t="shared" si="352"/>
        <v>42205.171018518522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10">
        <f t="shared" si="351"/>
        <v>42086.16333333333</v>
      </c>
      <c r="T3731" s="10">
        <f t="shared" si="352"/>
        <v>42041.205000000002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53"/>
        <v>100</v>
      </c>
      <c r="Q3732" t="str">
        <f t="shared" si="349"/>
        <v>theater</v>
      </c>
      <c r="R3732" t="str">
        <f t="shared" si="350"/>
        <v>plays</v>
      </c>
      <c r="S3732" s="10">
        <f t="shared" si="351"/>
        <v>42233.677766203706</v>
      </c>
      <c r="T3732" s="10">
        <f t="shared" si="352"/>
        <v>42203.677766203706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10">
        <f t="shared" si="351"/>
        <v>42014.140972222223</v>
      </c>
      <c r="T3733" s="10">
        <f t="shared" si="352"/>
        <v>41983.752847222218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53"/>
        <v>32.75</v>
      </c>
      <c r="Q3734" t="str">
        <f t="shared" si="349"/>
        <v>theater</v>
      </c>
      <c r="R3734" t="str">
        <f t="shared" si="350"/>
        <v>plays</v>
      </c>
      <c r="S3734" s="10">
        <f t="shared" si="351"/>
        <v>42028.5</v>
      </c>
      <c r="T3734" s="10">
        <f t="shared" si="352"/>
        <v>41968.677465277782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53"/>
        <v>0</v>
      </c>
      <c r="Q3735" t="str">
        <f t="shared" si="349"/>
        <v>theater</v>
      </c>
      <c r="R3735" t="str">
        <f t="shared" si="350"/>
        <v>plays</v>
      </c>
      <c r="S3735" s="10">
        <f t="shared" si="351"/>
        <v>42112.9375</v>
      </c>
      <c r="T3735" s="10">
        <f t="shared" si="352"/>
        <v>42103.024398148147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53"/>
        <v>61</v>
      </c>
      <c r="Q3736" t="str">
        <f t="shared" si="349"/>
        <v>theater</v>
      </c>
      <c r="R3736" t="str">
        <f t="shared" si="350"/>
        <v>plays</v>
      </c>
      <c r="S3736" s="10">
        <f t="shared" si="351"/>
        <v>42149.901574074072</v>
      </c>
      <c r="T3736" s="10">
        <f t="shared" si="352"/>
        <v>42089.901574074072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53"/>
        <v>10</v>
      </c>
      <c r="Q3737" t="str">
        <f t="shared" si="349"/>
        <v>theater</v>
      </c>
      <c r="R3737" t="str">
        <f t="shared" si="350"/>
        <v>plays</v>
      </c>
      <c r="S3737" s="10">
        <f t="shared" si="351"/>
        <v>42152.693159722221</v>
      </c>
      <c r="T3737" s="10">
        <f t="shared" si="352"/>
        <v>42122.693159722221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53"/>
        <v>10</v>
      </c>
      <c r="Q3738" t="str">
        <f t="shared" si="349"/>
        <v>theater</v>
      </c>
      <c r="R3738" t="str">
        <f t="shared" si="350"/>
        <v>plays</v>
      </c>
      <c r="S3738" s="10">
        <f t="shared" si="351"/>
        <v>42086.75</v>
      </c>
      <c r="T3738" s="10">
        <f t="shared" si="352"/>
        <v>42048.711724537032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53"/>
        <v>37.5</v>
      </c>
      <c r="Q3739" t="str">
        <f t="shared" si="349"/>
        <v>theater</v>
      </c>
      <c r="R3739" t="str">
        <f t="shared" si="350"/>
        <v>plays</v>
      </c>
      <c r="S3739" s="10">
        <f t="shared" si="351"/>
        <v>42320.290972222225</v>
      </c>
      <c r="T3739" s="10">
        <f t="shared" si="352"/>
        <v>42297.691006944442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53"/>
        <v>45</v>
      </c>
      <c r="Q3740" t="str">
        <f t="shared" si="349"/>
        <v>theater</v>
      </c>
      <c r="R3740" t="str">
        <f t="shared" si="350"/>
        <v>plays</v>
      </c>
      <c r="S3740" s="10">
        <f t="shared" si="351"/>
        <v>41835.916666666664</v>
      </c>
      <c r="T3740" s="10">
        <f t="shared" si="352"/>
        <v>41813.938715277778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10">
        <f t="shared" si="351"/>
        <v>42568.449861111112</v>
      </c>
      <c r="T3741" s="10">
        <f t="shared" si="352"/>
        <v>42548.449861111112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10">
        <f t="shared" si="351"/>
        <v>41863.079143518517</v>
      </c>
      <c r="T3742" s="10">
        <f t="shared" si="352"/>
        <v>41833.089756944442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53"/>
        <v>0</v>
      </c>
      <c r="Q3743" t="str">
        <f t="shared" si="349"/>
        <v>theater</v>
      </c>
      <c r="R3743" t="str">
        <f t="shared" si="350"/>
        <v>plays</v>
      </c>
      <c r="S3743" s="10">
        <f t="shared" si="351"/>
        <v>42355.920717592591</v>
      </c>
      <c r="T3743" s="10">
        <f t="shared" si="352"/>
        <v>42325.920717592591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53"/>
        <v>25</v>
      </c>
      <c r="Q3744" t="str">
        <f t="shared" si="349"/>
        <v>theater</v>
      </c>
      <c r="R3744" t="str">
        <f t="shared" si="350"/>
        <v>plays</v>
      </c>
      <c r="S3744" s="10">
        <f t="shared" si="351"/>
        <v>41888.214629629627</v>
      </c>
      <c r="T3744" s="10">
        <f t="shared" si="352"/>
        <v>41858.214629629627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53"/>
        <v>0</v>
      </c>
      <c r="Q3745" t="str">
        <f t="shared" si="349"/>
        <v>theater</v>
      </c>
      <c r="R3745" t="str">
        <f t="shared" si="350"/>
        <v>plays</v>
      </c>
      <c r="S3745" s="10">
        <f t="shared" si="351"/>
        <v>41823.710231481484</v>
      </c>
      <c r="T3745" s="10">
        <f t="shared" si="352"/>
        <v>41793.710231481484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53"/>
        <v>0</v>
      </c>
      <c r="Q3746" t="str">
        <f t="shared" si="349"/>
        <v>theater</v>
      </c>
      <c r="R3746" t="str">
        <f t="shared" si="350"/>
        <v>plays</v>
      </c>
      <c r="S3746" s="10">
        <f t="shared" si="351"/>
        <v>41825.165972222225</v>
      </c>
      <c r="T3746" s="10">
        <f t="shared" si="352"/>
        <v>41793.814259259263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53"/>
        <v>10</v>
      </c>
      <c r="Q3747" t="str">
        <f t="shared" si="349"/>
        <v>theater</v>
      </c>
      <c r="R3747" t="str">
        <f t="shared" si="350"/>
        <v>plays</v>
      </c>
      <c r="S3747" s="10">
        <f t="shared" si="351"/>
        <v>41861.697939814818</v>
      </c>
      <c r="T3747" s="10">
        <f t="shared" si="352"/>
        <v>41831.697939814818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53"/>
        <v>202</v>
      </c>
      <c r="Q3748" t="str">
        <f t="shared" si="349"/>
        <v>theater</v>
      </c>
      <c r="R3748" t="str">
        <f t="shared" si="350"/>
        <v>plays</v>
      </c>
      <c r="S3748" s="10">
        <f t="shared" si="351"/>
        <v>42651.389340277776</v>
      </c>
      <c r="T3748" s="10">
        <f t="shared" si="352"/>
        <v>42621.389340277776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53"/>
        <v>25</v>
      </c>
      <c r="Q3749" t="str">
        <f t="shared" si="349"/>
        <v>theater</v>
      </c>
      <c r="R3749" t="str">
        <f t="shared" si="350"/>
        <v>plays</v>
      </c>
      <c r="S3749" s="10">
        <f t="shared" si="351"/>
        <v>42190.957638888889</v>
      </c>
      <c r="T3749" s="10">
        <f t="shared" si="352"/>
        <v>42164.299722222218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10">
        <f t="shared" si="351"/>
        <v>42416.249305555553</v>
      </c>
      <c r="T3750" s="10">
        <f t="shared" si="352"/>
        <v>42395.706435185188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53"/>
        <v>75</v>
      </c>
      <c r="Q3751" t="str">
        <f t="shared" si="349"/>
        <v>theater</v>
      </c>
      <c r="R3751" t="str">
        <f t="shared" si="350"/>
        <v>musical</v>
      </c>
      <c r="S3751" s="10">
        <f t="shared" si="351"/>
        <v>42489.165972222225</v>
      </c>
      <c r="T3751" s="10">
        <f t="shared" si="352"/>
        <v>42458.127175925925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10">
        <f t="shared" si="351"/>
        <v>42045.332638888889</v>
      </c>
      <c r="T3752" s="10">
        <f t="shared" si="352"/>
        <v>42016.981574074074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10">
        <f t="shared" si="351"/>
        <v>42462.993900462956</v>
      </c>
      <c r="T3753" s="10">
        <f t="shared" si="352"/>
        <v>42403.035567129627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10">
        <f t="shared" si="351"/>
        <v>42659.875</v>
      </c>
      <c r="T3754" s="10">
        <f t="shared" si="352"/>
        <v>42619.802488425921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10">
        <f t="shared" si="351"/>
        <v>42158</v>
      </c>
      <c r="T3755" s="10">
        <f t="shared" si="352"/>
        <v>42128.824074074073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10">
        <f t="shared" si="351"/>
        <v>41846.207638888889</v>
      </c>
      <c r="T3756" s="10">
        <f t="shared" si="352"/>
        <v>41808.881215277775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10">
        <f t="shared" si="351"/>
        <v>42475.866979166662</v>
      </c>
      <c r="T3757" s="10">
        <f t="shared" si="352"/>
        <v>42445.866979166662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10">
        <f t="shared" si="351"/>
        <v>41801.814791666664</v>
      </c>
      <c r="T3758" s="10">
        <f t="shared" si="352"/>
        <v>41771.814791666664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10">
        <f t="shared" si="351"/>
        <v>41974.850868055553</v>
      </c>
      <c r="T3759" s="10">
        <f t="shared" si="352"/>
        <v>41954.850868055553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10">
        <f t="shared" si="351"/>
        <v>41778.208333333336</v>
      </c>
      <c r="T3760" s="10">
        <f t="shared" si="352"/>
        <v>41747.471504629626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10">
        <f t="shared" si="351"/>
        <v>42242.108252314814</v>
      </c>
      <c r="T3761" s="10">
        <f t="shared" si="352"/>
        <v>42182.108252314814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10">
        <f t="shared" si="351"/>
        <v>41764.525300925925</v>
      </c>
      <c r="T3762" s="10">
        <f t="shared" si="352"/>
        <v>41739.525300925925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10">
        <f t="shared" si="351"/>
        <v>42226.958333333328</v>
      </c>
      <c r="T3763" s="10">
        <f t="shared" si="352"/>
        <v>42173.466863425929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10">
        <f t="shared" si="351"/>
        <v>42218.813530092593</v>
      </c>
      <c r="T3764" s="10">
        <f t="shared" si="352"/>
        <v>42193.813530092593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10">
        <f t="shared" si="351"/>
        <v>42095.708634259259</v>
      </c>
      <c r="T3765" s="10">
        <f t="shared" si="352"/>
        <v>42065.750300925924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10">
        <f t="shared" si="351"/>
        <v>42519.024999999994</v>
      </c>
      <c r="T3766" s="10">
        <f t="shared" si="352"/>
        <v>42499.842962962968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10">
        <f t="shared" si="351"/>
        <v>41850.776412037041</v>
      </c>
      <c r="T3767" s="10">
        <f t="shared" si="352"/>
        <v>41820.776412037041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10">
        <f t="shared" si="351"/>
        <v>41823.167187500003</v>
      </c>
      <c r="T3768" s="10">
        <f t="shared" si="352"/>
        <v>41788.167187500003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10">
        <f t="shared" si="351"/>
        <v>42064.207638888889</v>
      </c>
      <c r="T3769" s="10">
        <f t="shared" si="352"/>
        <v>42050.019641203704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10">
        <f t="shared" si="351"/>
        <v>41802.727893518517</v>
      </c>
      <c r="T3770" s="10">
        <f t="shared" si="352"/>
        <v>41772.727893518517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10">
        <f t="shared" si="351"/>
        <v>42475.598136574074</v>
      </c>
      <c r="T3771" s="10">
        <f t="shared" si="352"/>
        <v>42445.598136574074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53"/>
        <v>100</v>
      </c>
      <c r="Q3772" t="str">
        <f t="shared" si="349"/>
        <v>theater</v>
      </c>
      <c r="R3772" t="str">
        <f t="shared" si="350"/>
        <v>musical</v>
      </c>
      <c r="S3772" s="10">
        <f t="shared" si="351"/>
        <v>42168.930671296301</v>
      </c>
      <c r="T3772" s="10">
        <f t="shared" si="352"/>
        <v>42138.930671296301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10">
        <f t="shared" si="351"/>
        <v>42508</v>
      </c>
      <c r="T3773" s="10">
        <f t="shared" si="352"/>
        <v>42493.857083333336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10">
        <f t="shared" si="351"/>
        <v>42703.25</v>
      </c>
      <c r="T3774" s="10">
        <f t="shared" si="352"/>
        <v>42682.616967592592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10">
        <f t="shared" si="351"/>
        <v>42689.088888888888</v>
      </c>
      <c r="T3775" s="10">
        <f t="shared" si="352"/>
        <v>42656.005173611105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53"/>
        <v>100</v>
      </c>
      <c r="Q3776" t="str">
        <f t="shared" si="349"/>
        <v>theater</v>
      </c>
      <c r="R3776" t="str">
        <f t="shared" si="350"/>
        <v>musical</v>
      </c>
      <c r="S3776" s="10">
        <f t="shared" si="351"/>
        <v>42103.792303240742</v>
      </c>
      <c r="T3776" s="10">
        <f t="shared" si="352"/>
        <v>42087.792303240742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10">
        <f t="shared" si="351"/>
        <v>42103.166666666672</v>
      </c>
      <c r="T3777" s="10">
        <f t="shared" si="352"/>
        <v>42075.942627314813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si="353"/>
        <v>90.819148936170208</v>
      </c>
      <c r="Q3778" t="str">
        <f t="shared" ref="Q3778:Q3841" si="355">LEFT(N3778,SEARCH("/",N3778)-1)</f>
        <v>theater</v>
      </c>
      <c r="R3778" t="str">
        <f t="shared" ref="R3778:R3841" si="356">RIGHT(N3778,LEN(N3778)-SEARCH("/",N3778))</f>
        <v>musical</v>
      </c>
      <c r="S3778" s="10">
        <f t="shared" ref="S3778:S3841" si="357">(((I3778/60)/60)/24)+DATE(1970,1,1)</f>
        <v>41852.041666666664</v>
      </c>
      <c r="T3778" s="10">
        <f t="shared" ref="T3778:T3841" si="358">(((J3778/60)/60)/24)+DATE(1970,1,1)</f>
        <v>41814.367800925924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9">IFERROR(E3779/L3779,0)</f>
        <v>48.542372881355931</v>
      </c>
      <c r="Q3779" t="str">
        <f t="shared" si="355"/>
        <v>theater</v>
      </c>
      <c r="R3779" t="str">
        <f t="shared" si="356"/>
        <v>musical</v>
      </c>
      <c r="S3779" s="10">
        <f t="shared" si="357"/>
        <v>41909.166666666664</v>
      </c>
      <c r="T3779" s="10">
        <f t="shared" si="358"/>
        <v>41887.111354166671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9"/>
        <v>70.027777777777771</v>
      </c>
      <c r="Q3780" t="str">
        <f t="shared" si="355"/>
        <v>theater</v>
      </c>
      <c r="R3780" t="str">
        <f t="shared" si="356"/>
        <v>musical</v>
      </c>
      <c r="S3780" s="10">
        <f t="shared" si="357"/>
        <v>42049.819212962961</v>
      </c>
      <c r="T3780" s="10">
        <f t="shared" si="358"/>
        <v>41989.819212962961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9"/>
        <v>135.62608695652173</v>
      </c>
      <c r="Q3781" t="str">
        <f t="shared" si="355"/>
        <v>theater</v>
      </c>
      <c r="R3781" t="str">
        <f t="shared" si="356"/>
        <v>musical</v>
      </c>
      <c r="S3781" s="10">
        <f t="shared" si="357"/>
        <v>42455.693750000006</v>
      </c>
      <c r="T3781" s="10">
        <f t="shared" si="358"/>
        <v>42425.735416666663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9"/>
        <v>100</v>
      </c>
      <c r="Q3782" t="str">
        <f t="shared" si="355"/>
        <v>theater</v>
      </c>
      <c r="R3782" t="str">
        <f t="shared" si="356"/>
        <v>musical</v>
      </c>
      <c r="S3782" s="10">
        <f t="shared" si="357"/>
        <v>42198.837499999994</v>
      </c>
      <c r="T3782" s="10">
        <f t="shared" si="358"/>
        <v>42166.219733796301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10">
        <f t="shared" si="357"/>
        <v>41890.882928240739</v>
      </c>
      <c r="T3783" s="10">
        <f t="shared" si="358"/>
        <v>41865.882928240739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10">
        <f t="shared" si="357"/>
        <v>42575.958333333328</v>
      </c>
      <c r="T3784" s="10">
        <f t="shared" si="358"/>
        <v>42546.862233796302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10">
        <f t="shared" si="357"/>
        <v>42444.666666666672</v>
      </c>
      <c r="T3785" s="10">
        <f t="shared" si="358"/>
        <v>42420.140277777777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9"/>
        <v>115</v>
      </c>
      <c r="Q3786" t="str">
        <f t="shared" si="355"/>
        <v>theater</v>
      </c>
      <c r="R3786" t="str">
        <f t="shared" si="356"/>
        <v>musical</v>
      </c>
      <c r="S3786" s="10">
        <f t="shared" si="357"/>
        <v>42561.980694444443</v>
      </c>
      <c r="T3786" s="10">
        <f t="shared" si="358"/>
        <v>42531.980694444443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10">
        <f t="shared" si="357"/>
        <v>42584.418749999997</v>
      </c>
      <c r="T3787" s="10">
        <f t="shared" si="358"/>
        <v>42548.63853009259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10">
        <f t="shared" si="357"/>
        <v>42517.037905092591</v>
      </c>
      <c r="T3788" s="10">
        <f t="shared" si="358"/>
        <v>42487.037905092591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9"/>
        <v>35.1</v>
      </c>
      <c r="Q3789" t="str">
        <f t="shared" si="355"/>
        <v>theater</v>
      </c>
      <c r="R3789" t="str">
        <f t="shared" si="356"/>
        <v>musical</v>
      </c>
      <c r="S3789" s="10">
        <f t="shared" si="357"/>
        <v>42196.165972222225</v>
      </c>
      <c r="T3789" s="10">
        <f t="shared" si="358"/>
        <v>42167.534791666665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9"/>
        <v>500</v>
      </c>
      <c r="Q3790" t="str">
        <f t="shared" si="355"/>
        <v>theater</v>
      </c>
      <c r="R3790" t="str">
        <f t="shared" si="356"/>
        <v>musical</v>
      </c>
      <c r="S3790" s="10">
        <f t="shared" si="357"/>
        <v>42361.679166666669</v>
      </c>
      <c r="T3790" s="10">
        <f t="shared" si="358"/>
        <v>42333.695821759262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9"/>
        <v>29</v>
      </c>
      <c r="Q3791" t="str">
        <f t="shared" si="355"/>
        <v>theater</v>
      </c>
      <c r="R3791" t="str">
        <f t="shared" si="356"/>
        <v>musical</v>
      </c>
      <c r="S3791" s="10">
        <f t="shared" si="357"/>
        <v>42170.798819444448</v>
      </c>
      <c r="T3791" s="10">
        <f t="shared" si="358"/>
        <v>42138.798819444448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9"/>
        <v>0</v>
      </c>
      <c r="Q3792" t="str">
        <f t="shared" si="355"/>
        <v>theater</v>
      </c>
      <c r="R3792" t="str">
        <f t="shared" si="356"/>
        <v>musical</v>
      </c>
      <c r="S3792" s="10">
        <f t="shared" si="357"/>
        <v>42696.708599537036</v>
      </c>
      <c r="T3792" s="10">
        <f t="shared" si="358"/>
        <v>42666.666932870372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9"/>
        <v>0</v>
      </c>
      <c r="Q3793" t="str">
        <f t="shared" si="355"/>
        <v>theater</v>
      </c>
      <c r="R3793" t="str">
        <f t="shared" si="356"/>
        <v>musical</v>
      </c>
      <c r="S3793" s="10">
        <f t="shared" si="357"/>
        <v>41826.692037037035</v>
      </c>
      <c r="T3793" s="10">
        <f t="shared" si="358"/>
        <v>41766.692037037035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9"/>
        <v>17.5</v>
      </c>
      <c r="Q3794" t="str">
        <f t="shared" si="355"/>
        <v>theater</v>
      </c>
      <c r="R3794" t="str">
        <f t="shared" si="356"/>
        <v>musical</v>
      </c>
      <c r="S3794" s="10">
        <f t="shared" si="357"/>
        <v>42200.447013888886</v>
      </c>
      <c r="T3794" s="10">
        <f t="shared" si="358"/>
        <v>42170.447013888886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9"/>
        <v>174</v>
      </c>
      <c r="Q3795" t="str">
        <f t="shared" si="355"/>
        <v>theater</v>
      </c>
      <c r="R3795" t="str">
        <f t="shared" si="356"/>
        <v>musical</v>
      </c>
      <c r="S3795" s="10">
        <f t="shared" si="357"/>
        <v>41989.938993055555</v>
      </c>
      <c r="T3795" s="10">
        <f t="shared" si="358"/>
        <v>41968.938993055555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9"/>
        <v>50</v>
      </c>
      <c r="Q3796" t="str">
        <f t="shared" si="355"/>
        <v>theater</v>
      </c>
      <c r="R3796" t="str">
        <f t="shared" si="356"/>
        <v>musical</v>
      </c>
      <c r="S3796" s="10">
        <f t="shared" si="357"/>
        <v>42162.58048611111</v>
      </c>
      <c r="T3796" s="10">
        <f t="shared" si="358"/>
        <v>42132.58048611111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9"/>
        <v>5</v>
      </c>
      <c r="Q3797" t="str">
        <f t="shared" si="355"/>
        <v>theater</v>
      </c>
      <c r="R3797" t="str">
        <f t="shared" si="356"/>
        <v>musical</v>
      </c>
      <c r="S3797" s="10">
        <f t="shared" si="357"/>
        <v>42244.9375</v>
      </c>
      <c r="T3797" s="10">
        <f t="shared" si="358"/>
        <v>42201.436226851853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9"/>
        <v>1</v>
      </c>
      <c r="Q3798" t="str">
        <f t="shared" si="355"/>
        <v>theater</v>
      </c>
      <c r="R3798" t="str">
        <f t="shared" si="356"/>
        <v>musical</v>
      </c>
      <c r="S3798" s="10">
        <f t="shared" si="357"/>
        <v>42749.029583333337</v>
      </c>
      <c r="T3798" s="10">
        <f t="shared" si="358"/>
        <v>42689.029583333337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10">
        <f t="shared" si="357"/>
        <v>42114.881539351853</v>
      </c>
      <c r="T3799" s="10">
        <f t="shared" si="358"/>
        <v>42084.881539351853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9"/>
        <v>205</v>
      </c>
      <c r="Q3800" t="str">
        <f t="shared" si="355"/>
        <v>theater</v>
      </c>
      <c r="R3800" t="str">
        <f t="shared" si="356"/>
        <v>musical</v>
      </c>
      <c r="S3800" s="10">
        <f t="shared" si="357"/>
        <v>41861.722777777781</v>
      </c>
      <c r="T3800" s="10">
        <f t="shared" si="358"/>
        <v>41831.722777777781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10">
        <f t="shared" si="357"/>
        <v>42440.93105324074</v>
      </c>
      <c r="T3801" s="10">
        <f t="shared" si="358"/>
        <v>42410.93105324074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10">
        <f t="shared" si="357"/>
        <v>42015.207638888889</v>
      </c>
      <c r="T3802" s="10">
        <f t="shared" si="358"/>
        <v>41982.737071759257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10">
        <f t="shared" si="357"/>
        <v>42006.676111111112</v>
      </c>
      <c r="T3803" s="10">
        <f t="shared" si="358"/>
        <v>41975.676111111112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9"/>
        <v>0</v>
      </c>
      <c r="Q3804" t="str">
        <f t="shared" si="355"/>
        <v>theater</v>
      </c>
      <c r="R3804" t="str">
        <f t="shared" si="356"/>
        <v>musical</v>
      </c>
      <c r="S3804" s="10">
        <f t="shared" si="357"/>
        <v>42299.126226851848</v>
      </c>
      <c r="T3804" s="10">
        <f t="shared" si="358"/>
        <v>42269.126226851848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10">
        <f t="shared" si="357"/>
        <v>42433.971851851849</v>
      </c>
      <c r="T3805" s="10">
        <f t="shared" si="358"/>
        <v>42403.971851851849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9"/>
        <v>0</v>
      </c>
      <c r="Q3806" t="str">
        <f t="shared" si="355"/>
        <v>theater</v>
      </c>
      <c r="R3806" t="str">
        <f t="shared" si="356"/>
        <v>musical</v>
      </c>
      <c r="S3806" s="10">
        <f t="shared" si="357"/>
        <v>42582.291666666672</v>
      </c>
      <c r="T3806" s="10">
        <f t="shared" si="358"/>
        <v>42527.00953703704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9"/>
        <v>1.5</v>
      </c>
      <c r="Q3807" t="str">
        <f t="shared" si="355"/>
        <v>theater</v>
      </c>
      <c r="R3807" t="str">
        <f t="shared" si="356"/>
        <v>musical</v>
      </c>
      <c r="S3807" s="10">
        <f t="shared" si="357"/>
        <v>41909.887037037035</v>
      </c>
      <c r="T3807" s="10">
        <f t="shared" si="358"/>
        <v>41849.887037037035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9"/>
        <v>5</v>
      </c>
      <c r="Q3808" t="str">
        <f t="shared" si="355"/>
        <v>theater</v>
      </c>
      <c r="R3808" t="str">
        <f t="shared" si="356"/>
        <v>musical</v>
      </c>
      <c r="S3808" s="10">
        <f t="shared" si="357"/>
        <v>41819.259039351848</v>
      </c>
      <c r="T3808" s="10">
        <f t="shared" si="358"/>
        <v>41799.259039351848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10">
        <f t="shared" si="357"/>
        <v>42097.909016203703</v>
      </c>
      <c r="T3809" s="10">
        <f t="shared" si="358"/>
        <v>42090.909016203703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10">
        <f t="shared" si="357"/>
        <v>42119.412256944444</v>
      </c>
      <c r="T3810" s="10">
        <f t="shared" si="358"/>
        <v>42059.453923611116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10">
        <f t="shared" si="357"/>
        <v>41850.958333333336</v>
      </c>
      <c r="T3811" s="10">
        <f t="shared" si="358"/>
        <v>41800.526701388888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10">
        <f t="shared" si="357"/>
        <v>42084.807384259257</v>
      </c>
      <c r="T3812" s="10">
        <f t="shared" si="358"/>
        <v>42054.849050925928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10">
        <f t="shared" si="357"/>
        <v>42521.458333333328</v>
      </c>
      <c r="T3813" s="10">
        <f t="shared" si="358"/>
        <v>42487.62700231481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10">
        <f t="shared" si="357"/>
        <v>42156.165972222225</v>
      </c>
      <c r="T3814" s="10">
        <f t="shared" si="358"/>
        <v>42109.751250000001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10">
        <f t="shared" si="357"/>
        <v>42535.904861111107</v>
      </c>
      <c r="T3815" s="10">
        <f t="shared" si="358"/>
        <v>42497.275706018518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10">
        <f t="shared" si="357"/>
        <v>42095.165972222225</v>
      </c>
      <c r="T3816" s="10">
        <f t="shared" si="358"/>
        <v>42058.904074074075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10">
        <f t="shared" si="357"/>
        <v>42236.958333333328</v>
      </c>
      <c r="T3817" s="10">
        <f t="shared" si="358"/>
        <v>42207.259918981479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10">
        <f t="shared" si="357"/>
        <v>41837.690081018518</v>
      </c>
      <c r="T3818" s="10">
        <f t="shared" si="358"/>
        <v>41807.690081018518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9"/>
        <v>107.25</v>
      </c>
      <c r="Q3819" t="str">
        <f t="shared" si="355"/>
        <v>theater</v>
      </c>
      <c r="R3819" t="str">
        <f t="shared" si="356"/>
        <v>plays</v>
      </c>
      <c r="S3819" s="10">
        <f t="shared" si="357"/>
        <v>42301.165972222225</v>
      </c>
      <c r="T3819" s="10">
        <f t="shared" si="358"/>
        <v>42284.69694444444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9"/>
        <v>57</v>
      </c>
      <c r="Q3820" t="str">
        <f t="shared" si="355"/>
        <v>theater</v>
      </c>
      <c r="R3820" t="str">
        <f t="shared" si="356"/>
        <v>plays</v>
      </c>
      <c r="S3820" s="10">
        <f t="shared" si="357"/>
        <v>42075.800717592589</v>
      </c>
      <c r="T3820" s="10">
        <f t="shared" si="358"/>
        <v>42045.84238425926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10">
        <f t="shared" si="357"/>
        <v>42202.876388888893</v>
      </c>
      <c r="T3821" s="10">
        <f t="shared" si="358"/>
        <v>42184.209537037037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9"/>
        <v>21.5</v>
      </c>
      <c r="Q3822" t="str">
        <f t="shared" si="355"/>
        <v>theater</v>
      </c>
      <c r="R3822" t="str">
        <f t="shared" si="356"/>
        <v>plays</v>
      </c>
      <c r="S3822" s="10">
        <f t="shared" si="357"/>
        <v>42190.651817129634</v>
      </c>
      <c r="T3822" s="10">
        <f t="shared" si="358"/>
        <v>42160.651817129634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10">
        <f t="shared" si="357"/>
        <v>42373.180636574078</v>
      </c>
      <c r="T3823" s="10">
        <f t="shared" si="358"/>
        <v>42341.180636574078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10">
        <f t="shared" si="357"/>
        <v>42388.957638888889</v>
      </c>
      <c r="T3824" s="10">
        <f t="shared" si="358"/>
        <v>42329.838159722218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10">
        <f t="shared" si="357"/>
        <v>42205.165972222225</v>
      </c>
      <c r="T3825" s="10">
        <f t="shared" si="358"/>
        <v>42170.910231481481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10">
        <f t="shared" si="357"/>
        <v>42583.570138888885</v>
      </c>
      <c r="T3826" s="10">
        <f t="shared" si="358"/>
        <v>42571.626192129625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10">
        <f t="shared" si="357"/>
        <v>42172.069606481484</v>
      </c>
      <c r="T3827" s="10">
        <f t="shared" si="358"/>
        <v>42151.069606481484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9"/>
        <v>27.5</v>
      </c>
      <c r="Q3828" t="str">
        <f t="shared" si="355"/>
        <v>theater</v>
      </c>
      <c r="R3828" t="str">
        <f t="shared" si="356"/>
        <v>plays</v>
      </c>
      <c r="S3828" s="10">
        <f t="shared" si="357"/>
        <v>42131.423541666663</v>
      </c>
      <c r="T3828" s="10">
        <f t="shared" si="358"/>
        <v>42101.423541666663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10">
        <f t="shared" si="357"/>
        <v>42090</v>
      </c>
      <c r="T3829" s="10">
        <f t="shared" si="358"/>
        <v>42034.928252314814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10">
        <f t="shared" si="357"/>
        <v>42004.569293981483</v>
      </c>
      <c r="T3830" s="10">
        <f t="shared" si="358"/>
        <v>41944.527627314819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9"/>
        <v>62.625</v>
      </c>
      <c r="Q3831" t="str">
        <f t="shared" si="355"/>
        <v>theater</v>
      </c>
      <c r="R3831" t="str">
        <f t="shared" si="356"/>
        <v>plays</v>
      </c>
      <c r="S3831" s="10">
        <f t="shared" si="357"/>
        <v>42613.865405092598</v>
      </c>
      <c r="T3831" s="10">
        <f t="shared" si="358"/>
        <v>42593.865405092598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9"/>
        <v>75</v>
      </c>
      <c r="Q3832" t="str">
        <f t="shared" si="355"/>
        <v>theater</v>
      </c>
      <c r="R3832" t="str">
        <f t="shared" si="356"/>
        <v>plays</v>
      </c>
      <c r="S3832" s="10">
        <f t="shared" si="357"/>
        <v>42517.740868055553</v>
      </c>
      <c r="T3832" s="10">
        <f t="shared" si="358"/>
        <v>42503.740868055553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10">
        <f t="shared" si="357"/>
        <v>41948.890567129631</v>
      </c>
      <c r="T3833" s="10">
        <f t="shared" si="358"/>
        <v>41927.848900462966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10">
        <f t="shared" si="357"/>
        <v>42420.114988425921</v>
      </c>
      <c r="T3834" s="10">
        <f t="shared" si="358"/>
        <v>42375.114988425921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9"/>
        <v>70</v>
      </c>
      <c r="Q3835" t="str">
        <f t="shared" si="355"/>
        <v>theater</v>
      </c>
      <c r="R3835" t="str">
        <f t="shared" si="356"/>
        <v>plays</v>
      </c>
      <c r="S3835" s="10">
        <f t="shared" si="357"/>
        <v>41974.797916666663</v>
      </c>
      <c r="T3835" s="10">
        <f t="shared" si="358"/>
        <v>41963.872361111105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10">
        <f t="shared" si="357"/>
        <v>42173.445219907408</v>
      </c>
      <c r="T3836" s="10">
        <f t="shared" si="358"/>
        <v>42143.445219907408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9"/>
        <v>40</v>
      </c>
      <c r="Q3837" t="str">
        <f t="shared" si="355"/>
        <v>theater</v>
      </c>
      <c r="R3837" t="str">
        <f t="shared" si="356"/>
        <v>plays</v>
      </c>
      <c r="S3837" s="10">
        <f t="shared" si="357"/>
        <v>42481.94222222222</v>
      </c>
      <c r="T3837" s="10">
        <f t="shared" si="358"/>
        <v>42460.94222222222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10">
        <f t="shared" si="357"/>
        <v>42585.172916666663</v>
      </c>
      <c r="T3838" s="10">
        <f t="shared" si="358"/>
        <v>42553.926527777774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10">
        <f t="shared" si="357"/>
        <v>42188.765717592592</v>
      </c>
      <c r="T3839" s="10">
        <f t="shared" si="358"/>
        <v>42152.765717592592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10">
        <f t="shared" si="357"/>
        <v>42146.710752314815</v>
      </c>
      <c r="T3840" s="10">
        <f t="shared" si="358"/>
        <v>42116.710752314815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10">
        <f t="shared" si="357"/>
        <v>42215.142638888887</v>
      </c>
      <c r="T3841" s="10">
        <f t="shared" si="358"/>
        <v>42155.142638888887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si="359"/>
        <v>21.666666666666668</v>
      </c>
      <c r="Q3842" t="str">
        <f t="shared" ref="Q3842:Q3905" si="361">LEFT(N3842,SEARCH("/",N3842)-1)</f>
        <v>theater</v>
      </c>
      <c r="R3842" t="str">
        <f t="shared" ref="R3842:R3905" si="362">RIGHT(N3842,LEN(N3842)-SEARCH("/",N3842))</f>
        <v>plays</v>
      </c>
      <c r="S3842" s="10">
        <f t="shared" ref="S3842:S3905" si="363">(((I3842/60)/60)/24)+DATE(1970,1,1)</f>
        <v>42457.660057870366</v>
      </c>
      <c r="T3842" s="10">
        <f t="shared" ref="T3842:T3905" si="364">(((J3842/60)/60)/24)+DATE(1970,1,1)</f>
        <v>42432.701724537037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5">IFERROR(E3843/L3843,0)</f>
        <v>25.647058823529413</v>
      </c>
      <c r="Q3843" t="str">
        <f t="shared" si="361"/>
        <v>theater</v>
      </c>
      <c r="R3843" t="str">
        <f t="shared" si="362"/>
        <v>plays</v>
      </c>
      <c r="S3843" s="10">
        <f t="shared" si="363"/>
        <v>41840.785729166666</v>
      </c>
      <c r="T3843" s="10">
        <f t="shared" si="364"/>
        <v>41780.785729166666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5"/>
        <v>47.695652173913047</v>
      </c>
      <c r="Q3844" t="str">
        <f t="shared" si="361"/>
        <v>theater</v>
      </c>
      <c r="R3844" t="str">
        <f t="shared" si="362"/>
        <v>plays</v>
      </c>
      <c r="S3844" s="10">
        <f t="shared" si="363"/>
        <v>41770.493657407409</v>
      </c>
      <c r="T3844" s="10">
        <f t="shared" si="364"/>
        <v>41740.493657407409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5"/>
        <v>56.05263157894737</v>
      </c>
      <c r="Q3845" t="str">
        <f t="shared" si="361"/>
        <v>theater</v>
      </c>
      <c r="R3845" t="str">
        <f t="shared" si="362"/>
        <v>plays</v>
      </c>
      <c r="S3845" s="10">
        <f t="shared" si="363"/>
        <v>41791.072500000002</v>
      </c>
      <c r="T3845" s="10">
        <f t="shared" si="364"/>
        <v>41766.072500000002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10">
        <f t="shared" si="363"/>
        <v>41793.290972222225</v>
      </c>
      <c r="T3846" s="10">
        <f t="shared" si="364"/>
        <v>41766.617291666669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10">
        <f t="shared" si="363"/>
        <v>42278.627013888887</v>
      </c>
      <c r="T3847" s="10">
        <f t="shared" si="364"/>
        <v>42248.627013888887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5"/>
        <v>23.625</v>
      </c>
      <c r="Q3848" t="str">
        <f t="shared" si="361"/>
        <v>theater</v>
      </c>
      <c r="R3848" t="str">
        <f t="shared" si="362"/>
        <v>plays</v>
      </c>
      <c r="S3848" s="10">
        <f t="shared" si="363"/>
        <v>41916.290972222225</v>
      </c>
      <c r="T3848" s="10">
        <f t="shared" si="364"/>
        <v>41885.221550925926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10">
        <f t="shared" si="363"/>
        <v>42204.224432870367</v>
      </c>
      <c r="T3849" s="10">
        <f t="shared" si="364"/>
        <v>42159.224432870367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10">
        <f t="shared" si="363"/>
        <v>42295.817002314812</v>
      </c>
      <c r="T3850" s="10">
        <f t="shared" si="364"/>
        <v>42265.817002314812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10">
        <f t="shared" si="363"/>
        <v>42166.767175925925</v>
      </c>
      <c r="T3851" s="10">
        <f t="shared" si="364"/>
        <v>42136.767175925925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5"/>
        <v>9.5</v>
      </c>
      <c r="Q3852" t="str">
        <f t="shared" si="361"/>
        <v>theater</v>
      </c>
      <c r="R3852" t="str">
        <f t="shared" si="362"/>
        <v>plays</v>
      </c>
      <c r="S3852" s="10">
        <f t="shared" si="363"/>
        <v>42005.124340277776</v>
      </c>
      <c r="T3852" s="10">
        <f t="shared" si="364"/>
        <v>41975.124340277776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5"/>
        <v>35.5</v>
      </c>
      <c r="Q3853" t="str">
        <f t="shared" si="361"/>
        <v>theater</v>
      </c>
      <c r="R3853" t="str">
        <f t="shared" si="362"/>
        <v>plays</v>
      </c>
      <c r="S3853" s="10">
        <f t="shared" si="363"/>
        <v>42202.439571759256</v>
      </c>
      <c r="T3853" s="10">
        <f t="shared" si="364"/>
        <v>42172.439571759256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5"/>
        <v>10</v>
      </c>
      <c r="Q3854" t="str">
        <f t="shared" si="361"/>
        <v>theater</v>
      </c>
      <c r="R3854" t="str">
        <f t="shared" si="362"/>
        <v>plays</v>
      </c>
      <c r="S3854" s="10">
        <f t="shared" si="363"/>
        <v>42090.149027777778</v>
      </c>
      <c r="T3854" s="10">
        <f t="shared" si="364"/>
        <v>42065.190694444449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5"/>
        <v>13</v>
      </c>
      <c r="Q3855" t="str">
        <f t="shared" si="361"/>
        <v>theater</v>
      </c>
      <c r="R3855" t="str">
        <f t="shared" si="362"/>
        <v>plays</v>
      </c>
      <c r="S3855" s="10">
        <f t="shared" si="363"/>
        <v>41883.84002314815</v>
      </c>
      <c r="T3855" s="10">
        <f t="shared" si="364"/>
        <v>41848.84002314815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5"/>
        <v>89.4</v>
      </c>
      <c r="Q3856" t="str">
        <f t="shared" si="361"/>
        <v>theater</v>
      </c>
      <c r="R3856" t="str">
        <f t="shared" si="362"/>
        <v>plays</v>
      </c>
      <c r="S3856" s="10">
        <f t="shared" si="363"/>
        <v>42133.884930555556</v>
      </c>
      <c r="T3856" s="10">
        <f t="shared" si="364"/>
        <v>42103.884930555556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5"/>
        <v>25</v>
      </c>
      <c r="Q3857" t="str">
        <f t="shared" si="361"/>
        <v>theater</v>
      </c>
      <c r="R3857" t="str">
        <f t="shared" si="362"/>
        <v>plays</v>
      </c>
      <c r="S3857" s="10">
        <f t="shared" si="363"/>
        <v>42089.929062499999</v>
      </c>
      <c r="T3857" s="10">
        <f t="shared" si="364"/>
        <v>42059.970729166671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5"/>
        <v>1</v>
      </c>
      <c r="Q3858" t="str">
        <f t="shared" si="361"/>
        <v>theater</v>
      </c>
      <c r="R3858" t="str">
        <f t="shared" si="362"/>
        <v>plays</v>
      </c>
      <c r="S3858" s="10">
        <f t="shared" si="363"/>
        <v>42071.701423611114</v>
      </c>
      <c r="T3858" s="10">
        <f t="shared" si="364"/>
        <v>42041.743090277778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5"/>
        <v>65</v>
      </c>
      <c r="Q3859" t="str">
        <f t="shared" si="361"/>
        <v>theater</v>
      </c>
      <c r="R3859" t="str">
        <f t="shared" si="362"/>
        <v>plays</v>
      </c>
      <c r="S3859" s="10">
        <f t="shared" si="363"/>
        <v>41852.716666666667</v>
      </c>
      <c r="T3859" s="10">
        <f t="shared" si="364"/>
        <v>41829.73715277778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5"/>
        <v>10</v>
      </c>
      <c r="Q3860" t="str">
        <f t="shared" si="361"/>
        <v>theater</v>
      </c>
      <c r="R3860" t="str">
        <f t="shared" si="362"/>
        <v>plays</v>
      </c>
      <c r="S3860" s="10">
        <f t="shared" si="363"/>
        <v>42146.875</v>
      </c>
      <c r="T3860" s="10">
        <f t="shared" si="364"/>
        <v>42128.431064814817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5"/>
        <v>1</v>
      </c>
      <c r="Q3861" t="str">
        <f t="shared" si="361"/>
        <v>theater</v>
      </c>
      <c r="R3861" t="str">
        <f t="shared" si="362"/>
        <v>plays</v>
      </c>
      <c r="S3861" s="10">
        <f t="shared" si="363"/>
        <v>41815.875</v>
      </c>
      <c r="T3861" s="10">
        <f t="shared" si="364"/>
        <v>41789.893599537041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10">
        <f t="shared" si="363"/>
        <v>41863.660995370366</v>
      </c>
      <c r="T3862" s="10">
        <f t="shared" si="364"/>
        <v>41833.660995370366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5"/>
        <v>100</v>
      </c>
      <c r="Q3863" t="str">
        <f t="shared" si="361"/>
        <v>theater</v>
      </c>
      <c r="R3863" t="str">
        <f t="shared" si="362"/>
        <v>plays</v>
      </c>
      <c r="S3863" s="10">
        <f t="shared" si="363"/>
        <v>41955.907638888893</v>
      </c>
      <c r="T3863" s="10">
        <f t="shared" si="364"/>
        <v>41914.590011574073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5"/>
        <v>1</v>
      </c>
      <c r="Q3864" t="str">
        <f t="shared" si="361"/>
        <v>theater</v>
      </c>
      <c r="R3864" t="str">
        <f t="shared" si="362"/>
        <v>plays</v>
      </c>
      <c r="S3864" s="10">
        <f t="shared" si="363"/>
        <v>42625.707638888889</v>
      </c>
      <c r="T3864" s="10">
        <f t="shared" si="364"/>
        <v>42611.261064814811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5"/>
        <v>0</v>
      </c>
      <c r="Q3865" t="str">
        <f t="shared" si="361"/>
        <v>theater</v>
      </c>
      <c r="R3865" t="str">
        <f t="shared" si="362"/>
        <v>plays</v>
      </c>
      <c r="S3865" s="10">
        <f t="shared" si="363"/>
        <v>42313.674826388888</v>
      </c>
      <c r="T3865" s="10">
        <f t="shared" si="364"/>
        <v>42253.633159722223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5"/>
        <v>20</v>
      </c>
      <c r="Q3866" t="str">
        <f t="shared" si="361"/>
        <v>theater</v>
      </c>
      <c r="R3866" t="str">
        <f t="shared" si="362"/>
        <v>plays</v>
      </c>
      <c r="S3866" s="10">
        <f t="shared" si="363"/>
        <v>42325.933495370366</v>
      </c>
      <c r="T3866" s="10">
        <f t="shared" si="364"/>
        <v>42295.891828703709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10">
        <f t="shared" si="363"/>
        <v>41881.229166666664</v>
      </c>
      <c r="T3867" s="10">
        <f t="shared" si="364"/>
        <v>41841.651597222226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5"/>
        <v>5.5</v>
      </c>
      <c r="Q3868" t="str">
        <f t="shared" si="361"/>
        <v>theater</v>
      </c>
      <c r="R3868" t="str">
        <f t="shared" si="362"/>
        <v>plays</v>
      </c>
      <c r="S3868" s="10">
        <f t="shared" si="363"/>
        <v>42452.145138888889</v>
      </c>
      <c r="T3868" s="10">
        <f t="shared" si="364"/>
        <v>42402.947002314817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5"/>
        <v>50.2</v>
      </c>
      <c r="Q3869" t="str">
        <f t="shared" si="361"/>
        <v>theater</v>
      </c>
      <c r="R3869" t="str">
        <f t="shared" si="362"/>
        <v>plays</v>
      </c>
      <c r="S3869" s="10">
        <f t="shared" si="363"/>
        <v>42539.814108796301</v>
      </c>
      <c r="T3869" s="10">
        <f t="shared" si="364"/>
        <v>42509.814108796301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5"/>
        <v>10</v>
      </c>
      <c r="Q3870" t="str">
        <f t="shared" si="361"/>
        <v>theater</v>
      </c>
      <c r="R3870" t="str">
        <f t="shared" si="362"/>
        <v>musical</v>
      </c>
      <c r="S3870" s="10">
        <f t="shared" si="363"/>
        <v>41890.659780092588</v>
      </c>
      <c r="T3870" s="10">
        <f t="shared" si="364"/>
        <v>41865.659780092588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10">
        <f t="shared" si="363"/>
        <v>42077.132638888885</v>
      </c>
      <c r="T3871" s="10">
        <f t="shared" si="364"/>
        <v>42047.724444444444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5"/>
        <v>150</v>
      </c>
      <c r="Q3872" t="str">
        <f t="shared" si="361"/>
        <v>theater</v>
      </c>
      <c r="R3872" t="str">
        <f t="shared" si="362"/>
        <v>musical</v>
      </c>
      <c r="S3872" s="10">
        <f t="shared" si="363"/>
        <v>41823.17219907407</v>
      </c>
      <c r="T3872" s="10">
        <f t="shared" si="364"/>
        <v>41793.17219907407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10">
        <f t="shared" si="363"/>
        <v>42823.739004629635</v>
      </c>
      <c r="T3873" s="10">
        <f t="shared" si="364"/>
        <v>42763.780671296292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5"/>
        <v>0</v>
      </c>
      <c r="Q3874" t="str">
        <f t="shared" si="361"/>
        <v>theater</v>
      </c>
      <c r="R3874" t="str">
        <f t="shared" si="362"/>
        <v>musical</v>
      </c>
      <c r="S3874" s="10">
        <f t="shared" si="363"/>
        <v>42230.145787037036</v>
      </c>
      <c r="T3874" s="10">
        <f t="shared" si="364"/>
        <v>42180.145787037036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5"/>
        <v>0</v>
      </c>
      <c r="Q3875" t="str">
        <f t="shared" si="361"/>
        <v>theater</v>
      </c>
      <c r="R3875" t="str">
        <f t="shared" si="362"/>
        <v>musical</v>
      </c>
      <c r="S3875" s="10">
        <f t="shared" si="363"/>
        <v>42285.696006944447</v>
      </c>
      <c r="T3875" s="10">
        <f t="shared" si="364"/>
        <v>42255.696006944447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5"/>
        <v>0</v>
      </c>
      <c r="Q3876" t="str">
        <f t="shared" si="361"/>
        <v>theater</v>
      </c>
      <c r="R3876" t="str">
        <f t="shared" si="362"/>
        <v>musical</v>
      </c>
      <c r="S3876" s="10">
        <f t="shared" si="363"/>
        <v>42028.041666666672</v>
      </c>
      <c r="T3876" s="10">
        <f t="shared" si="364"/>
        <v>42007.016458333332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5"/>
        <v>0</v>
      </c>
      <c r="Q3877" t="str">
        <f t="shared" si="361"/>
        <v>theater</v>
      </c>
      <c r="R3877" t="str">
        <f t="shared" si="362"/>
        <v>musical</v>
      </c>
      <c r="S3877" s="10">
        <f t="shared" si="363"/>
        <v>42616.416666666672</v>
      </c>
      <c r="T3877" s="10">
        <f t="shared" si="364"/>
        <v>42615.346817129626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10">
        <f t="shared" si="363"/>
        <v>42402.624166666668</v>
      </c>
      <c r="T3878" s="10">
        <f t="shared" si="364"/>
        <v>42372.624166666668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10">
        <f t="shared" si="363"/>
        <v>42712.67768518519</v>
      </c>
      <c r="T3879" s="10">
        <f t="shared" si="364"/>
        <v>42682.67768518519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5"/>
        <v>10</v>
      </c>
      <c r="Q3880" t="str">
        <f t="shared" si="361"/>
        <v>theater</v>
      </c>
      <c r="R3880" t="str">
        <f t="shared" si="362"/>
        <v>musical</v>
      </c>
      <c r="S3880" s="10">
        <f t="shared" si="363"/>
        <v>42185.165972222225</v>
      </c>
      <c r="T3880" s="10">
        <f t="shared" si="364"/>
        <v>42154.818819444445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5"/>
        <v>0</v>
      </c>
      <c r="Q3881" t="str">
        <f t="shared" si="361"/>
        <v>theater</v>
      </c>
      <c r="R3881" t="str">
        <f t="shared" si="362"/>
        <v>musical</v>
      </c>
      <c r="S3881" s="10">
        <f t="shared" si="363"/>
        <v>42029.861064814817</v>
      </c>
      <c r="T3881" s="10">
        <f t="shared" si="364"/>
        <v>41999.861064814817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10">
        <f t="shared" si="363"/>
        <v>41850.958333333336</v>
      </c>
      <c r="T3882" s="10">
        <f t="shared" si="364"/>
        <v>41815.815046296295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5"/>
        <v>25</v>
      </c>
      <c r="Q3883" t="str">
        <f t="shared" si="361"/>
        <v>theater</v>
      </c>
      <c r="R3883" t="str">
        <f t="shared" si="362"/>
        <v>musical</v>
      </c>
      <c r="S3883" s="10">
        <f t="shared" si="363"/>
        <v>42786.018506944441</v>
      </c>
      <c r="T3883" s="10">
        <f t="shared" si="364"/>
        <v>42756.018506944441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5"/>
        <v>0</v>
      </c>
      <c r="Q3884" t="str">
        <f t="shared" si="361"/>
        <v>theater</v>
      </c>
      <c r="R3884" t="str">
        <f t="shared" si="362"/>
        <v>musical</v>
      </c>
      <c r="S3884" s="10">
        <f t="shared" si="363"/>
        <v>42400.960416666669</v>
      </c>
      <c r="T3884" s="10">
        <f t="shared" si="364"/>
        <v>42373.983449074076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5"/>
        <v>0</v>
      </c>
      <c r="Q3885" t="str">
        <f t="shared" si="361"/>
        <v>theater</v>
      </c>
      <c r="R3885" t="str">
        <f t="shared" si="362"/>
        <v>musical</v>
      </c>
      <c r="S3885" s="10">
        <f t="shared" si="363"/>
        <v>41884.602650462963</v>
      </c>
      <c r="T3885" s="10">
        <f t="shared" si="364"/>
        <v>41854.602650462963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5"/>
        <v>0</v>
      </c>
      <c r="Q3886" t="str">
        <f t="shared" si="361"/>
        <v>theater</v>
      </c>
      <c r="R3886" t="str">
        <f t="shared" si="362"/>
        <v>musical</v>
      </c>
      <c r="S3886" s="10">
        <f t="shared" si="363"/>
        <v>42090.749907407408</v>
      </c>
      <c r="T3886" s="10">
        <f t="shared" si="364"/>
        <v>42065.791574074072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5"/>
        <v>0</v>
      </c>
      <c r="Q3887" t="str">
        <f t="shared" si="361"/>
        <v>theater</v>
      </c>
      <c r="R3887" t="str">
        <f t="shared" si="362"/>
        <v>musical</v>
      </c>
      <c r="S3887" s="10">
        <f t="shared" si="363"/>
        <v>42499.951284722221</v>
      </c>
      <c r="T3887" s="10">
        <f t="shared" si="364"/>
        <v>42469.951284722221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5"/>
        <v>0</v>
      </c>
      <c r="Q3888" t="str">
        <f t="shared" si="361"/>
        <v>theater</v>
      </c>
      <c r="R3888" t="str">
        <f t="shared" si="362"/>
        <v>musical</v>
      </c>
      <c r="S3888" s="10">
        <f t="shared" si="363"/>
        <v>41984.228032407409</v>
      </c>
      <c r="T3888" s="10">
        <f t="shared" si="364"/>
        <v>41954.228032407409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5"/>
        <v>17.5</v>
      </c>
      <c r="Q3889" t="str">
        <f t="shared" si="361"/>
        <v>theater</v>
      </c>
      <c r="R3889" t="str">
        <f t="shared" si="362"/>
        <v>musical</v>
      </c>
      <c r="S3889" s="10">
        <f t="shared" si="363"/>
        <v>42125.916666666672</v>
      </c>
      <c r="T3889" s="10">
        <f t="shared" si="364"/>
        <v>42079.857974537037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10">
        <f t="shared" si="363"/>
        <v>42792.545810185184</v>
      </c>
      <c r="T3890" s="10">
        <f t="shared" si="364"/>
        <v>42762.545810185184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10">
        <f t="shared" si="363"/>
        <v>42008.976388888885</v>
      </c>
      <c r="T3891" s="10">
        <f t="shared" si="364"/>
        <v>41977.004976851851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5"/>
        <v>315.5</v>
      </c>
      <c r="Q3892" t="str">
        <f t="shared" si="361"/>
        <v>theater</v>
      </c>
      <c r="R3892" t="str">
        <f t="shared" si="362"/>
        <v>plays</v>
      </c>
      <c r="S3892" s="10">
        <f t="shared" si="363"/>
        <v>42231.758611111116</v>
      </c>
      <c r="T3892" s="10">
        <f t="shared" si="364"/>
        <v>42171.758611111116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10">
        <f t="shared" si="363"/>
        <v>42086.207638888889</v>
      </c>
      <c r="T3893" s="10">
        <f t="shared" si="364"/>
        <v>42056.1324537037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5"/>
        <v>0</v>
      </c>
      <c r="Q3894" t="str">
        <f t="shared" si="361"/>
        <v>theater</v>
      </c>
      <c r="R3894" t="str">
        <f t="shared" si="362"/>
        <v>plays</v>
      </c>
      <c r="S3894" s="10">
        <f t="shared" si="363"/>
        <v>41875.291666666664</v>
      </c>
      <c r="T3894" s="10">
        <f t="shared" si="364"/>
        <v>41867.652280092596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10">
        <f t="shared" si="363"/>
        <v>41821.25</v>
      </c>
      <c r="T3895" s="10">
        <f t="shared" si="364"/>
        <v>41779.657870370371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10">
        <f t="shared" si="363"/>
        <v>42710.207638888889</v>
      </c>
      <c r="T3896" s="10">
        <f t="shared" si="364"/>
        <v>42679.958472222221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5"/>
        <v>50</v>
      </c>
      <c r="Q3897" t="str">
        <f t="shared" si="361"/>
        <v>theater</v>
      </c>
      <c r="R3897" t="str">
        <f t="shared" si="362"/>
        <v>plays</v>
      </c>
      <c r="S3897" s="10">
        <f t="shared" si="363"/>
        <v>42063.250208333338</v>
      </c>
      <c r="T3897" s="10">
        <f t="shared" si="364"/>
        <v>42032.250208333338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5"/>
        <v>42.5</v>
      </c>
      <c r="Q3898" t="str">
        <f t="shared" si="361"/>
        <v>theater</v>
      </c>
      <c r="R3898" t="str">
        <f t="shared" si="362"/>
        <v>plays</v>
      </c>
      <c r="S3898" s="10">
        <f t="shared" si="363"/>
        <v>41807.191875000004</v>
      </c>
      <c r="T3898" s="10">
        <f t="shared" si="364"/>
        <v>41793.191875000004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5"/>
        <v>44</v>
      </c>
      <c r="Q3899" t="str">
        <f t="shared" si="361"/>
        <v>theater</v>
      </c>
      <c r="R3899" t="str">
        <f t="shared" si="362"/>
        <v>plays</v>
      </c>
      <c r="S3899" s="10">
        <f t="shared" si="363"/>
        <v>42012.87364583333</v>
      </c>
      <c r="T3899" s="10">
        <f t="shared" si="364"/>
        <v>41982.87364583333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5"/>
        <v>50.875</v>
      </c>
      <c r="Q3900" t="str">
        <f t="shared" si="361"/>
        <v>theater</v>
      </c>
      <c r="R3900" t="str">
        <f t="shared" si="362"/>
        <v>plays</v>
      </c>
      <c r="S3900" s="10">
        <f t="shared" si="363"/>
        <v>42233.666666666672</v>
      </c>
      <c r="T3900" s="10">
        <f t="shared" si="364"/>
        <v>42193.482291666667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5"/>
        <v>62.5</v>
      </c>
      <c r="Q3901" t="str">
        <f t="shared" si="361"/>
        <v>theater</v>
      </c>
      <c r="R3901" t="str">
        <f t="shared" si="362"/>
        <v>plays</v>
      </c>
      <c r="S3901" s="10">
        <f t="shared" si="363"/>
        <v>41863.775011574071</v>
      </c>
      <c r="T3901" s="10">
        <f t="shared" si="364"/>
        <v>41843.775011574071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5"/>
        <v>27</v>
      </c>
      <c r="Q3902" t="str">
        <f t="shared" si="361"/>
        <v>theater</v>
      </c>
      <c r="R3902" t="str">
        <f t="shared" si="362"/>
        <v>plays</v>
      </c>
      <c r="S3902" s="10">
        <f t="shared" si="363"/>
        <v>42166.092488425929</v>
      </c>
      <c r="T3902" s="10">
        <f t="shared" si="364"/>
        <v>42136.092488425929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5"/>
        <v>25</v>
      </c>
      <c r="Q3903" t="str">
        <f t="shared" si="361"/>
        <v>theater</v>
      </c>
      <c r="R3903" t="str">
        <f t="shared" si="362"/>
        <v>plays</v>
      </c>
      <c r="S3903" s="10">
        <f t="shared" si="363"/>
        <v>42357.826377314821</v>
      </c>
      <c r="T3903" s="10">
        <f t="shared" si="364"/>
        <v>42317.826377314821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10">
        <f t="shared" si="363"/>
        <v>42688.509745370371</v>
      </c>
      <c r="T3904" s="10">
        <f t="shared" si="364"/>
        <v>42663.468078703707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5"/>
        <v>0</v>
      </c>
      <c r="Q3905" t="str">
        <f t="shared" si="361"/>
        <v>theater</v>
      </c>
      <c r="R3905" t="str">
        <f t="shared" si="362"/>
        <v>plays</v>
      </c>
      <c r="S3905" s="10">
        <f t="shared" si="363"/>
        <v>42230.818055555559</v>
      </c>
      <c r="T3905" s="10">
        <f t="shared" si="364"/>
        <v>42186.01116898148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si="365"/>
        <v>1.5</v>
      </c>
      <c r="Q3906" t="str">
        <f t="shared" ref="Q3906:Q3969" si="367">LEFT(N3906,SEARCH("/",N3906)-1)</f>
        <v>theater</v>
      </c>
      <c r="R3906" t="str">
        <f t="shared" ref="R3906:R3969" si="368">RIGHT(N3906,LEN(N3906)-SEARCH("/",N3906))</f>
        <v>plays</v>
      </c>
      <c r="S3906" s="10">
        <f t="shared" ref="S3906:S3969" si="369">(((I3906/60)/60)/24)+DATE(1970,1,1)</f>
        <v>42109.211111111115</v>
      </c>
      <c r="T3906" s="10">
        <f t="shared" ref="T3906:T3969" si="370">(((J3906/60)/60)/24)+DATE(1970,1,1)</f>
        <v>42095.229166666672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71">IFERROR(E3907/L3907,0)</f>
        <v>24.714285714285715</v>
      </c>
      <c r="Q3907" t="str">
        <f t="shared" si="367"/>
        <v>theater</v>
      </c>
      <c r="R3907" t="str">
        <f t="shared" si="368"/>
        <v>plays</v>
      </c>
      <c r="S3907" s="10">
        <f t="shared" si="369"/>
        <v>42166.958333333328</v>
      </c>
      <c r="T3907" s="10">
        <f t="shared" si="370"/>
        <v>42124.623877314814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71"/>
        <v>63.125</v>
      </c>
      <c r="Q3908" t="str">
        <f t="shared" si="367"/>
        <v>theater</v>
      </c>
      <c r="R3908" t="str">
        <f t="shared" si="368"/>
        <v>plays</v>
      </c>
      <c r="S3908" s="10">
        <f t="shared" si="369"/>
        <v>42181.559027777781</v>
      </c>
      <c r="T3908" s="10">
        <f t="shared" si="370"/>
        <v>42143.917743055557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71"/>
        <v>38.25</v>
      </c>
      <c r="Q3909" t="str">
        <f t="shared" si="367"/>
        <v>theater</v>
      </c>
      <c r="R3909" t="str">
        <f t="shared" si="368"/>
        <v>plays</v>
      </c>
      <c r="S3909" s="10">
        <f t="shared" si="369"/>
        <v>41938.838888888888</v>
      </c>
      <c r="T3909" s="10">
        <f t="shared" si="370"/>
        <v>41906.819513888891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71"/>
        <v>16.25</v>
      </c>
      <c r="Q3910" t="str">
        <f t="shared" si="367"/>
        <v>theater</v>
      </c>
      <c r="R3910" t="str">
        <f t="shared" si="368"/>
        <v>plays</v>
      </c>
      <c r="S3910" s="10">
        <f t="shared" si="369"/>
        <v>41849.135370370372</v>
      </c>
      <c r="T3910" s="10">
        <f t="shared" si="370"/>
        <v>41834.135370370372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71"/>
        <v>33.75</v>
      </c>
      <c r="Q3911" t="str">
        <f t="shared" si="367"/>
        <v>theater</v>
      </c>
      <c r="R3911" t="str">
        <f t="shared" si="368"/>
        <v>plays</v>
      </c>
      <c r="S3911" s="10">
        <f t="shared" si="369"/>
        <v>41893.359282407408</v>
      </c>
      <c r="T3911" s="10">
        <f t="shared" si="370"/>
        <v>41863.359282407408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10">
        <f t="shared" si="369"/>
        <v>42254.756909722222</v>
      </c>
      <c r="T3912" s="10">
        <f t="shared" si="370"/>
        <v>42224.756909722222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10">
        <f t="shared" si="369"/>
        <v>41969.853900462964</v>
      </c>
      <c r="T3913" s="10">
        <f t="shared" si="370"/>
        <v>41939.8122337963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71"/>
        <v>1</v>
      </c>
      <c r="Q3914" t="str">
        <f t="shared" si="367"/>
        <v>theater</v>
      </c>
      <c r="R3914" t="str">
        <f t="shared" si="368"/>
        <v>plays</v>
      </c>
      <c r="S3914" s="10">
        <f t="shared" si="369"/>
        <v>42119.190972222219</v>
      </c>
      <c r="T3914" s="10">
        <f t="shared" si="370"/>
        <v>42059.270023148143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10">
        <f t="shared" si="369"/>
        <v>42338.252881944441</v>
      </c>
      <c r="T3915" s="10">
        <f t="shared" si="370"/>
        <v>42308.211215277777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10">
        <f t="shared" si="369"/>
        <v>42134.957638888889</v>
      </c>
      <c r="T3916" s="10">
        <f t="shared" si="370"/>
        <v>42114.818935185183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71"/>
        <v>5</v>
      </c>
      <c r="Q3917" t="str">
        <f t="shared" si="367"/>
        <v>theater</v>
      </c>
      <c r="R3917" t="str">
        <f t="shared" si="368"/>
        <v>plays</v>
      </c>
      <c r="S3917" s="10">
        <f t="shared" si="369"/>
        <v>42522.98505787037</v>
      </c>
      <c r="T3917" s="10">
        <f t="shared" si="370"/>
        <v>42492.98505787037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71"/>
        <v>0</v>
      </c>
      <c r="Q3918" t="str">
        <f t="shared" si="367"/>
        <v>theater</v>
      </c>
      <c r="R3918" t="str">
        <f t="shared" si="368"/>
        <v>plays</v>
      </c>
      <c r="S3918" s="10">
        <f t="shared" si="369"/>
        <v>42524.471666666665</v>
      </c>
      <c r="T3918" s="10">
        <f t="shared" si="370"/>
        <v>42494.471666666665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71"/>
        <v>10</v>
      </c>
      <c r="Q3919" t="str">
        <f t="shared" si="367"/>
        <v>theater</v>
      </c>
      <c r="R3919" t="str">
        <f t="shared" si="368"/>
        <v>plays</v>
      </c>
      <c r="S3919" s="10">
        <f t="shared" si="369"/>
        <v>41893.527326388888</v>
      </c>
      <c r="T3919" s="10">
        <f t="shared" si="370"/>
        <v>41863.527326388888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71"/>
        <v>40</v>
      </c>
      <c r="Q3920" t="str">
        <f t="shared" si="367"/>
        <v>theater</v>
      </c>
      <c r="R3920" t="str">
        <f t="shared" si="368"/>
        <v>plays</v>
      </c>
      <c r="S3920" s="10">
        <f t="shared" si="369"/>
        <v>41855.666666666664</v>
      </c>
      <c r="T3920" s="10">
        <f t="shared" si="370"/>
        <v>41843.664618055554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71"/>
        <v>30</v>
      </c>
      <c r="Q3921" t="str">
        <f t="shared" si="367"/>
        <v>theater</v>
      </c>
      <c r="R3921" t="str">
        <f t="shared" si="368"/>
        <v>plays</v>
      </c>
      <c r="S3921" s="10">
        <f t="shared" si="369"/>
        <v>42387</v>
      </c>
      <c r="T3921" s="10">
        <f t="shared" si="370"/>
        <v>42358.684872685189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71"/>
        <v>45</v>
      </c>
      <c r="Q3922" t="str">
        <f t="shared" si="367"/>
        <v>theater</v>
      </c>
      <c r="R3922" t="str">
        <f t="shared" si="368"/>
        <v>plays</v>
      </c>
      <c r="S3922" s="10">
        <f t="shared" si="369"/>
        <v>42687.428935185191</v>
      </c>
      <c r="T3922" s="10">
        <f t="shared" si="370"/>
        <v>42657.38726851852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71"/>
        <v>0</v>
      </c>
      <c r="Q3923" t="str">
        <f t="shared" si="367"/>
        <v>theater</v>
      </c>
      <c r="R3923" t="str">
        <f t="shared" si="368"/>
        <v>plays</v>
      </c>
      <c r="S3923" s="10">
        <f t="shared" si="369"/>
        <v>41938.75</v>
      </c>
      <c r="T3923" s="10">
        <f t="shared" si="370"/>
        <v>41926.542303240742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10">
        <f t="shared" si="369"/>
        <v>42065.958333333328</v>
      </c>
      <c r="T3924" s="10">
        <f t="shared" si="370"/>
        <v>42020.768634259264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10">
        <f t="shared" si="369"/>
        <v>42103.979988425926</v>
      </c>
      <c r="T3925" s="10">
        <f t="shared" si="370"/>
        <v>42075.979988425926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71"/>
        <v>57.25</v>
      </c>
      <c r="Q3926" t="str">
        <f t="shared" si="367"/>
        <v>theater</v>
      </c>
      <c r="R3926" t="str">
        <f t="shared" si="368"/>
        <v>plays</v>
      </c>
      <c r="S3926" s="10">
        <f t="shared" si="369"/>
        <v>41816.959745370368</v>
      </c>
      <c r="T3926" s="10">
        <f t="shared" si="370"/>
        <v>41786.959745370368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71"/>
        <v>5</v>
      </c>
      <c r="Q3927" t="str">
        <f t="shared" si="367"/>
        <v>theater</v>
      </c>
      <c r="R3927" t="str">
        <f t="shared" si="368"/>
        <v>plays</v>
      </c>
      <c r="S3927" s="10">
        <f t="shared" si="369"/>
        <v>41850.870821759258</v>
      </c>
      <c r="T3927" s="10">
        <f t="shared" si="370"/>
        <v>41820.870821759258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71"/>
        <v>15</v>
      </c>
      <c r="Q3928" t="str">
        <f t="shared" si="367"/>
        <v>theater</v>
      </c>
      <c r="R3928" t="str">
        <f t="shared" si="368"/>
        <v>plays</v>
      </c>
      <c r="S3928" s="10">
        <f t="shared" si="369"/>
        <v>42000.085046296299</v>
      </c>
      <c r="T3928" s="10">
        <f t="shared" si="370"/>
        <v>41970.085046296299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71"/>
        <v>12.5</v>
      </c>
      <c r="Q3929" t="str">
        <f t="shared" si="367"/>
        <v>theater</v>
      </c>
      <c r="R3929" t="str">
        <f t="shared" si="368"/>
        <v>plays</v>
      </c>
      <c r="S3929" s="10">
        <f t="shared" si="369"/>
        <v>41860.267407407409</v>
      </c>
      <c r="T3929" s="10">
        <f t="shared" si="370"/>
        <v>41830.267407407409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71"/>
        <v>93</v>
      </c>
      <c r="Q3930" t="str">
        <f t="shared" si="367"/>
        <v>theater</v>
      </c>
      <c r="R3930" t="str">
        <f t="shared" si="368"/>
        <v>plays</v>
      </c>
      <c r="S3930" s="10">
        <f t="shared" si="369"/>
        <v>42293.207638888889</v>
      </c>
      <c r="T3930" s="10">
        <f t="shared" si="370"/>
        <v>42265.683182870373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10">
        <f t="shared" si="369"/>
        <v>42631.827141203699</v>
      </c>
      <c r="T3931" s="10">
        <f t="shared" si="370"/>
        <v>42601.827141203699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71"/>
        <v>0</v>
      </c>
      <c r="Q3932" t="str">
        <f t="shared" si="367"/>
        <v>theater</v>
      </c>
      <c r="R3932" t="str">
        <f t="shared" si="368"/>
        <v>plays</v>
      </c>
      <c r="S3932" s="10">
        <f t="shared" si="369"/>
        <v>42461.25</v>
      </c>
      <c r="T3932" s="10">
        <f t="shared" si="370"/>
        <v>42433.338749999995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71"/>
        <v>0</v>
      </c>
      <c r="Q3933" t="str">
        <f t="shared" si="367"/>
        <v>theater</v>
      </c>
      <c r="R3933" t="str">
        <f t="shared" si="368"/>
        <v>plays</v>
      </c>
      <c r="S3933" s="10">
        <f t="shared" si="369"/>
        <v>42253.151701388888</v>
      </c>
      <c r="T3933" s="10">
        <f t="shared" si="370"/>
        <v>42228.151701388888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71"/>
        <v>1</v>
      </c>
      <c r="Q3934" t="str">
        <f t="shared" si="367"/>
        <v>theater</v>
      </c>
      <c r="R3934" t="str">
        <f t="shared" si="368"/>
        <v>plays</v>
      </c>
      <c r="S3934" s="10">
        <f t="shared" si="369"/>
        <v>42445.126898148148</v>
      </c>
      <c r="T3934" s="10">
        <f t="shared" si="370"/>
        <v>42415.168564814812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10">
        <f t="shared" si="369"/>
        <v>42568.029861111107</v>
      </c>
      <c r="T3935" s="10">
        <f t="shared" si="370"/>
        <v>42538.968310185184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10">
        <f t="shared" si="369"/>
        <v>42278.541666666672</v>
      </c>
      <c r="T3936" s="10">
        <f t="shared" si="370"/>
        <v>42233.671747685185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10">
        <f t="shared" si="369"/>
        <v>42281.656782407401</v>
      </c>
      <c r="T3937" s="10">
        <f t="shared" si="370"/>
        <v>42221.656782407401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71"/>
        <v>0</v>
      </c>
      <c r="Q3938" t="str">
        <f t="shared" si="367"/>
        <v>theater</v>
      </c>
      <c r="R3938" t="str">
        <f t="shared" si="368"/>
        <v>plays</v>
      </c>
      <c r="S3938" s="10">
        <f t="shared" si="369"/>
        <v>42705.304629629631</v>
      </c>
      <c r="T3938" s="10">
        <f t="shared" si="370"/>
        <v>42675.262962962966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71"/>
        <v>248.5</v>
      </c>
      <c r="Q3939" t="str">
        <f t="shared" si="367"/>
        <v>theater</v>
      </c>
      <c r="R3939" t="str">
        <f t="shared" si="368"/>
        <v>plays</v>
      </c>
      <c r="S3939" s="10">
        <f t="shared" si="369"/>
        <v>42562.631481481483</v>
      </c>
      <c r="T3939" s="10">
        <f t="shared" si="370"/>
        <v>42534.631481481483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10">
        <f t="shared" si="369"/>
        <v>42182.905717592599</v>
      </c>
      <c r="T3940" s="10">
        <f t="shared" si="370"/>
        <v>42151.905717592599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71"/>
        <v>5</v>
      </c>
      <c r="Q3941" t="str">
        <f t="shared" si="367"/>
        <v>theater</v>
      </c>
      <c r="R3941" t="str">
        <f t="shared" si="368"/>
        <v>plays</v>
      </c>
      <c r="S3941" s="10">
        <f t="shared" si="369"/>
        <v>41919.1875</v>
      </c>
      <c r="T3941" s="10">
        <f t="shared" si="370"/>
        <v>41915.400219907409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71"/>
        <v>5.5</v>
      </c>
      <c r="Q3942" t="str">
        <f t="shared" si="367"/>
        <v>theater</v>
      </c>
      <c r="R3942" t="str">
        <f t="shared" si="368"/>
        <v>plays</v>
      </c>
      <c r="S3942" s="10">
        <f t="shared" si="369"/>
        <v>42006.492488425924</v>
      </c>
      <c r="T3942" s="10">
        <f t="shared" si="370"/>
        <v>41961.492488425924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71"/>
        <v>25</v>
      </c>
      <c r="Q3943" t="str">
        <f t="shared" si="367"/>
        <v>theater</v>
      </c>
      <c r="R3943" t="str">
        <f t="shared" si="368"/>
        <v>plays</v>
      </c>
      <c r="S3943" s="10">
        <f t="shared" si="369"/>
        <v>41968.041666666672</v>
      </c>
      <c r="T3943" s="10">
        <f t="shared" si="370"/>
        <v>41940.587233796294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71"/>
        <v>0</v>
      </c>
      <c r="Q3944" t="str">
        <f t="shared" si="367"/>
        <v>theater</v>
      </c>
      <c r="R3944" t="str">
        <f t="shared" si="368"/>
        <v>plays</v>
      </c>
      <c r="S3944" s="10">
        <f t="shared" si="369"/>
        <v>42171.904097222221</v>
      </c>
      <c r="T3944" s="10">
        <f t="shared" si="370"/>
        <v>42111.904097222221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10">
        <f t="shared" si="369"/>
        <v>42310.701388888891</v>
      </c>
      <c r="T3945" s="10">
        <f t="shared" si="370"/>
        <v>42279.778564814813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71"/>
        <v>0</v>
      </c>
      <c r="Q3946" t="str">
        <f t="shared" si="367"/>
        <v>theater</v>
      </c>
      <c r="R3946" t="str">
        <f t="shared" si="368"/>
        <v>plays</v>
      </c>
      <c r="S3946" s="10">
        <f t="shared" si="369"/>
        <v>42243.662905092591</v>
      </c>
      <c r="T3946" s="10">
        <f t="shared" si="370"/>
        <v>42213.662905092591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71"/>
        <v>5</v>
      </c>
      <c r="Q3947" t="str">
        <f t="shared" si="367"/>
        <v>theater</v>
      </c>
      <c r="R3947" t="str">
        <f t="shared" si="368"/>
        <v>plays</v>
      </c>
      <c r="S3947" s="10">
        <f t="shared" si="369"/>
        <v>42139.801712962959</v>
      </c>
      <c r="T3947" s="10">
        <f t="shared" si="370"/>
        <v>42109.801712962959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71"/>
        <v>39</v>
      </c>
      <c r="Q3948" t="str">
        <f t="shared" si="367"/>
        <v>theater</v>
      </c>
      <c r="R3948" t="str">
        <f t="shared" si="368"/>
        <v>plays</v>
      </c>
      <c r="S3948" s="10">
        <f t="shared" si="369"/>
        <v>42063.333333333328</v>
      </c>
      <c r="T3948" s="10">
        <f t="shared" si="370"/>
        <v>42031.833587962959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71"/>
        <v>50.5</v>
      </c>
      <c r="Q3949" t="str">
        <f t="shared" si="367"/>
        <v>theater</v>
      </c>
      <c r="R3949" t="str">
        <f t="shared" si="368"/>
        <v>plays</v>
      </c>
      <c r="S3949" s="10">
        <f t="shared" si="369"/>
        <v>42645.142870370371</v>
      </c>
      <c r="T3949" s="10">
        <f t="shared" si="370"/>
        <v>42615.142870370371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71"/>
        <v>0</v>
      </c>
      <c r="Q3950" t="str">
        <f t="shared" si="367"/>
        <v>theater</v>
      </c>
      <c r="R3950" t="str">
        <f t="shared" si="368"/>
        <v>plays</v>
      </c>
      <c r="S3950" s="10">
        <f t="shared" si="369"/>
        <v>41889.325497685182</v>
      </c>
      <c r="T3950" s="10">
        <f t="shared" si="370"/>
        <v>41829.325497685182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10">
        <f t="shared" si="369"/>
        <v>42046.120613425926</v>
      </c>
      <c r="T3951" s="10">
        <f t="shared" si="370"/>
        <v>42016.120613425926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71"/>
        <v>25</v>
      </c>
      <c r="Q3952" t="str">
        <f t="shared" si="367"/>
        <v>theater</v>
      </c>
      <c r="R3952" t="str">
        <f t="shared" si="368"/>
        <v>plays</v>
      </c>
      <c r="S3952" s="10">
        <f t="shared" si="369"/>
        <v>42468.774305555555</v>
      </c>
      <c r="T3952" s="10">
        <f t="shared" si="370"/>
        <v>42439.702314814815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71"/>
        <v>1</v>
      </c>
      <c r="Q3953" t="str">
        <f t="shared" si="367"/>
        <v>theater</v>
      </c>
      <c r="R3953" t="str">
        <f t="shared" si="368"/>
        <v>plays</v>
      </c>
      <c r="S3953" s="10">
        <f t="shared" si="369"/>
        <v>42493.784050925926</v>
      </c>
      <c r="T3953" s="10">
        <f t="shared" si="370"/>
        <v>42433.825717592597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71"/>
        <v>25</v>
      </c>
      <c r="Q3954" t="str">
        <f t="shared" si="367"/>
        <v>theater</v>
      </c>
      <c r="R3954" t="str">
        <f t="shared" si="368"/>
        <v>plays</v>
      </c>
      <c r="S3954" s="10">
        <f t="shared" si="369"/>
        <v>42303.790393518517</v>
      </c>
      <c r="T3954" s="10">
        <f t="shared" si="370"/>
        <v>42243.790393518517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71"/>
        <v>0</v>
      </c>
      <c r="Q3955" t="str">
        <f t="shared" si="367"/>
        <v>theater</v>
      </c>
      <c r="R3955" t="str">
        <f t="shared" si="368"/>
        <v>plays</v>
      </c>
      <c r="S3955" s="10">
        <f t="shared" si="369"/>
        <v>42580.978472222225</v>
      </c>
      <c r="T3955" s="10">
        <f t="shared" si="370"/>
        <v>42550.048449074078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71"/>
        <v>0</v>
      </c>
      <c r="Q3956" t="str">
        <f t="shared" si="367"/>
        <v>theater</v>
      </c>
      <c r="R3956" t="str">
        <f t="shared" si="368"/>
        <v>plays</v>
      </c>
      <c r="S3956" s="10">
        <f t="shared" si="369"/>
        <v>41834.651203703703</v>
      </c>
      <c r="T3956" s="10">
        <f t="shared" si="370"/>
        <v>41774.651203703703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71"/>
        <v>53.125</v>
      </c>
      <c r="Q3957" t="str">
        <f t="shared" si="367"/>
        <v>theater</v>
      </c>
      <c r="R3957" t="str">
        <f t="shared" si="368"/>
        <v>plays</v>
      </c>
      <c r="S3957" s="10">
        <f t="shared" si="369"/>
        <v>42336.890520833331</v>
      </c>
      <c r="T3957" s="10">
        <f t="shared" si="370"/>
        <v>42306.848854166667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71"/>
        <v>0</v>
      </c>
      <c r="Q3958" t="str">
        <f t="shared" si="367"/>
        <v>theater</v>
      </c>
      <c r="R3958" t="str">
        <f t="shared" si="368"/>
        <v>plays</v>
      </c>
      <c r="S3958" s="10">
        <f t="shared" si="369"/>
        <v>42485.013888888891</v>
      </c>
      <c r="T3958" s="10">
        <f t="shared" si="370"/>
        <v>42457.932025462964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71"/>
        <v>7</v>
      </c>
      <c r="Q3959" t="str">
        <f t="shared" si="367"/>
        <v>theater</v>
      </c>
      <c r="R3959" t="str">
        <f t="shared" si="368"/>
        <v>plays</v>
      </c>
      <c r="S3959" s="10">
        <f t="shared" si="369"/>
        <v>42559.976319444439</v>
      </c>
      <c r="T3959" s="10">
        <f t="shared" si="370"/>
        <v>42513.976319444439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10">
        <f t="shared" si="369"/>
        <v>41853.583333333336</v>
      </c>
      <c r="T3960" s="10">
        <f t="shared" si="370"/>
        <v>41816.950370370374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10">
        <f t="shared" si="369"/>
        <v>41910.788842592592</v>
      </c>
      <c r="T3961" s="10">
        <f t="shared" si="370"/>
        <v>41880.788842592592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71"/>
        <v>11.25</v>
      </c>
      <c r="Q3962" t="str">
        <f t="shared" si="367"/>
        <v>theater</v>
      </c>
      <c r="R3962" t="str">
        <f t="shared" si="368"/>
        <v>plays</v>
      </c>
      <c r="S3962" s="10">
        <f t="shared" si="369"/>
        <v>42372.845555555556</v>
      </c>
      <c r="T3962" s="10">
        <f t="shared" si="370"/>
        <v>42342.845555555556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71"/>
        <v>10.5</v>
      </c>
      <c r="Q3963" t="str">
        <f t="shared" si="367"/>
        <v>theater</v>
      </c>
      <c r="R3963" t="str">
        <f t="shared" si="368"/>
        <v>plays</v>
      </c>
      <c r="S3963" s="10">
        <f t="shared" si="369"/>
        <v>41767.891319444447</v>
      </c>
      <c r="T3963" s="10">
        <f t="shared" si="370"/>
        <v>41745.891319444447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71"/>
        <v>15</v>
      </c>
      <c r="Q3964" t="str">
        <f t="shared" si="367"/>
        <v>theater</v>
      </c>
      <c r="R3964" t="str">
        <f t="shared" si="368"/>
        <v>plays</v>
      </c>
      <c r="S3964" s="10">
        <f t="shared" si="369"/>
        <v>42336.621458333335</v>
      </c>
      <c r="T3964" s="10">
        <f t="shared" si="370"/>
        <v>42311.621458333335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71"/>
        <v>0</v>
      </c>
      <c r="Q3965" t="str">
        <f t="shared" si="367"/>
        <v>theater</v>
      </c>
      <c r="R3965" t="str">
        <f t="shared" si="368"/>
        <v>plays</v>
      </c>
      <c r="S3965" s="10">
        <f t="shared" si="369"/>
        <v>42326.195798611108</v>
      </c>
      <c r="T3965" s="10">
        <f t="shared" si="370"/>
        <v>42296.154131944444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71"/>
        <v>42</v>
      </c>
      <c r="Q3966" t="str">
        <f t="shared" si="367"/>
        <v>theater</v>
      </c>
      <c r="R3966" t="str">
        <f t="shared" si="368"/>
        <v>plays</v>
      </c>
      <c r="S3966" s="10">
        <f t="shared" si="369"/>
        <v>42113.680393518516</v>
      </c>
      <c r="T3966" s="10">
        <f t="shared" si="370"/>
        <v>42053.722060185188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71"/>
        <v>71.25</v>
      </c>
      <c r="Q3967" t="str">
        <f t="shared" si="367"/>
        <v>theater</v>
      </c>
      <c r="R3967" t="str">
        <f t="shared" si="368"/>
        <v>plays</v>
      </c>
      <c r="S3967" s="10">
        <f t="shared" si="369"/>
        <v>42474.194212962961</v>
      </c>
      <c r="T3967" s="10">
        <f t="shared" si="370"/>
        <v>42414.235879629632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71"/>
        <v>22.5</v>
      </c>
      <c r="Q3968" t="str">
        <f t="shared" si="367"/>
        <v>theater</v>
      </c>
      <c r="R3968" t="str">
        <f t="shared" si="368"/>
        <v>plays</v>
      </c>
      <c r="S3968" s="10">
        <f t="shared" si="369"/>
        <v>41844.124305555553</v>
      </c>
      <c r="T3968" s="10">
        <f t="shared" si="370"/>
        <v>41801.711550925924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71"/>
        <v>41</v>
      </c>
      <c r="Q3969" t="str">
        <f t="shared" si="367"/>
        <v>theater</v>
      </c>
      <c r="R3969" t="str">
        <f t="shared" si="368"/>
        <v>plays</v>
      </c>
      <c r="S3969" s="10">
        <f t="shared" si="369"/>
        <v>42800.290590277778</v>
      </c>
      <c r="T3969" s="10">
        <f t="shared" si="370"/>
        <v>42770.290590277778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si="371"/>
        <v>47.909090909090907</v>
      </c>
      <c r="Q3970" t="str">
        <f t="shared" ref="Q3970:Q4033" si="373">LEFT(N3970,SEARCH("/",N3970)-1)</f>
        <v>theater</v>
      </c>
      <c r="R3970" t="str">
        <f t="shared" ref="R3970:R4033" si="374">RIGHT(N3970,LEN(N3970)-SEARCH("/",N3970))</f>
        <v>plays</v>
      </c>
      <c r="S3970" s="10">
        <f t="shared" ref="S3970:S4033" si="375">(((I3970/60)/60)/24)+DATE(1970,1,1)</f>
        <v>42512.815659722226</v>
      </c>
      <c r="T3970" s="10">
        <f t="shared" ref="T3970:T4033" si="376">(((J3970/60)/60)/24)+DATE(1970,1,1)</f>
        <v>42452.815659722226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7">IFERROR(E3971/L3971,0)</f>
        <v>35.166666666666664</v>
      </c>
      <c r="Q3971" t="str">
        <f t="shared" si="373"/>
        <v>theater</v>
      </c>
      <c r="R3971" t="str">
        <f t="shared" si="374"/>
        <v>plays</v>
      </c>
      <c r="S3971" s="10">
        <f t="shared" si="375"/>
        <v>42611.163194444445</v>
      </c>
      <c r="T3971" s="10">
        <f t="shared" si="376"/>
        <v>42601.854699074072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7"/>
        <v>5.5</v>
      </c>
      <c r="Q3972" t="str">
        <f t="shared" si="373"/>
        <v>theater</v>
      </c>
      <c r="R3972" t="str">
        <f t="shared" si="374"/>
        <v>plays</v>
      </c>
      <c r="S3972" s="10">
        <f t="shared" si="375"/>
        <v>42477.863553240735</v>
      </c>
      <c r="T3972" s="10">
        <f t="shared" si="376"/>
        <v>42447.863553240735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7"/>
        <v>22.666666666666668</v>
      </c>
      <c r="Q3973" t="str">
        <f t="shared" si="373"/>
        <v>theater</v>
      </c>
      <c r="R3973" t="str">
        <f t="shared" si="374"/>
        <v>plays</v>
      </c>
      <c r="S3973" s="10">
        <f t="shared" si="375"/>
        <v>41841.536180555559</v>
      </c>
      <c r="T3973" s="10">
        <f t="shared" si="376"/>
        <v>41811.536180555559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7"/>
        <v>26.375</v>
      </c>
      <c r="Q3974" t="str">
        <f t="shared" si="373"/>
        <v>theater</v>
      </c>
      <c r="R3974" t="str">
        <f t="shared" si="374"/>
        <v>plays</v>
      </c>
      <c r="S3974" s="10">
        <f t="shared" si="375"/>
        <v>42041.067523148144</v>
      </c>
      <c r="T3974" s="10">
        <f t="shared" si="376"/>
        <v>41981.067523148144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10">
        <f t="shared" si="375"/>
        <v>42499.166666666672</v>
      </c>
      <c r="T3975" s="10">
        <f t="shared" si="376"/>
        <v>42469.68414351852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10">
        <f t="shared" si="375"/>
        <v>42523.546851851846</v>
      </c>
      <c r="T3976" s="10">
        <f t="shared" si="376"/>
        <v>42493.546851851846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7"/>
        <v>0</v>
      </c>
      <c r="Q3977" t="str">
        <f t="shared" si="373"/>
        <v>theater</v>
      </c>
      <c r="R3977" t="str">
        <f t="shared" si="374"/>
        <v>plays</v>
      </c>
      <c r="S3977" s="10">
        <f t="shared" si="375"/>
        <v>42564.866875</v>
      </c>
      <c r="T3977" s="10">
        <f t="shared" si="376"/>
        <v>42534.866875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7"/>
        <v>62</v>
      </c>
      <c r="Q3978" t="str">
        <f t="shared" si="373"/>
        <v>theater</v>
      </c>
      <c r="R3978" t="str">
        <f t="shared" si="374"/>
        <v>plays</v>
      </c>
      <c r="S3978" s="10">
        <f t="shared" si="375"/>
        <v>41852.291666666664</v>
      </c>
      <c r="T3978" s="10">
        <f t="shared" si="376"/>
        <v>41830.858344907407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7"/>
        <v>217.5</v>
      </c>
      <c r="Q3979" t="str">
        <f t="shared" si="373"/>
        <v>theater</v>
      </c>
      <c r="R3979" t="str">
        <f t="shared" si="374"/>
        <v>plays</v>
      </c>
      <c r="S3979" s="10">
        <f t="shared" si="375"/>
        <v>42573.788564814815</v>
      </c>
      <c r="T3979" s="10">
        <f t="shared" si="376"/>
        <v>42543.788564814815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7"/>
        <v>26.75</v>
      </c>
      <c r="Q3980" t="str">
        <f t="shared" si="373"/>
        <v>theater</v>
      </c>
      <c r="R3980" t="str">
        <f t="shared" si="374"/>
        <v>plays</v>
      </c>
      <c r="S3980" s="10">
        <f t="shared" si="375"/>
        <v>42035.642974537041</v>
      </c>
      <c r="T3980" s="10">
        <f t="shared" si="376"/>
        <v>41975.642974537041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10">
        <f t="shared" si="375"/>
        <v>42092.833333333328</v>
      </c>
      <c r="T3981" s="10">
        <f t="shared" si="376"/>
        <v>42069.903437500005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10">
        <f t="shared" si="375"/>
        <v>41825.598923611113</v>
      </c>
      <c r="T3982" s="10">
        <f t="shared" si="376"/>
        <v>41795.598923611113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7"/>
        <v>175</v>
      </c>
      <c r="Q3983" t="str">
        <f t="shared" si="373"/>
        <v>theater</v>
      </c>
      <c r="R3983" t="str">
        <f t="shared" si="374"/>
        <v>plays</v>
      </c>
      <c r="S3983" s="10">
        <f t="shared" si="375"/>
        <v>42568.179965277777</v>
      </c>
      <c r="T3983" s="10">
        <f t="shared" si="376"/>
        <v>42508.179965277777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7"/>
        <v>34</v>
      </c>
      <c r="Q3984" t="str">
        <f t="shared" si="373"/>
        <v>theater</v>
      </c>
      <c r="R3984" t="str">
        <f t="shared" si="374"/>
        <v>plays</v>
      </c>
      <c r="S3984" s="10">
        <f t="shared" si="375"/>
        <v>42192.809953703705</v>
      </c>
      <c r="T3984" s="10">
        <f t="shared" si="376"/>
        <v>42132.809953703705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10">
        <f t="shared" si="375"/>
        <v>41779.290972222225</v>
      </c>
      <c r="T3985" s="10">
        <f t="shared" si="376"/>
        <v>41747.86986111111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7"/>
        <v>9.5</v>
      </c>
      <c r="Q3986" t="str">
        <f t="shared" si="373"/>
        <v>theater</v>
      </c>
      <c r="R3986" t="str">
        <f t="shared" si="374"/>
        <v>plays</v>
      </c>
      <c r="S3986" s="10">
        <f t="shared" si="375"/>
        <v>41951</v>
      </c>
      <c r="T3986" s="10">
        <f t="shared" si="376"/>
        <v>41920.963472222218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10">
        <f t="shared" si="375"/>
        <v>42420.878472222219</v>
      </c>
      <c r="T3987" s="10">
        <f t="shared" si="376"/>
        <v>42399.707407407404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10">
        <f t="shared" si="375"/>
        <v>42496.544444444444</v>
      </c>
      <c r="T3988" s="10">
        <f t="shared" si="376"/>
        <v>42467.548541666663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10">
        <f t="shared" si="375"/>
        <v>41775.92465277778</v>
      </c>
      <c r="T3989" s="10">
        <f t="shared" si="376"/>
        <v>41765.92465277778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7"/>
        <v>8</v>
      </c>
      <c r="Q3990" t="str">
        <f t="shared" si="373"/>
        <v>theater</v>
      </c>
      <c r="R3990" t="str">
        <f t="shared" si="374"/>
        <v>plays</v>
      </c>
      <c r="S3990" s="10">
        <f t="shared" si="375"/>
        <v>42245.08116898148</v>
      </c>
      <c r="T3990" s="10">
        <f t="shared" si="376"/>
        <v>42230.08116898148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7"/>
        <v>0</v>
      </c>
      <c r="Q3991" t="str">
        <f t="shared" si="373"/>
        <v>theater</v>
      </c>
      <c r="R3991" t="str">
        <f t="shared" si="374"/>
        <v>plays</v>
      </c>
      <c r="S3991" s="10">
        <f t="shared" si="375"/>
        <v>42316.791446759264</v>
      </c>
      <c r="T3991" s="10">
        <f t="shared" si="376"/>
        <v>42286.749780092592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7"/>
        <v>23</v>
      </c>
      <c r="Q3992" t="str">
        <f t="shared" si="373"/>
        <v>theater</v>
      </c>
      <c r="R3992" t="str">
        <f t="shared" si="374"/>
        <v>plays</v>
      </c>
      <c r="S3992" s="10">
        <f t="shared" si="375"/>
        <v>42431.672372685185</v>
      </c>
      <c r="T3992" s="10">
        <f t="shared" si="376"/>
        <v>42401.672372685185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7"/>
        <v>100</v>
      </c>
      <c r="Q3993" t="str">
        <f t="shared" si="373"/>
        <v>theater</v>
      </c>
      <c r="R3993" t="str">
        <f t="shared" si="374"/>
        <v>plays</v>
      </c>
      <c r="S3993" s="10">
        <f t="shared" si="375"/>
        <v>42155.644467592589</v>
      </c>
      <c r="T3993" s="10">
        <f t="shared" si="376"/>
        <v>42125.644467592589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10">
        <f t="shared" si="375"/>
        <v>42349.982164351852</v>
      </c>
      <c r="T3994" s="10">
        <f t="shared" si="376"/>
        <v>42289.94049768518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7"/>
        <v>3</v>
      </c>
      <c r="Q3995" t="str">
        <f t="shared" si="373"/>
        <v>theater</v>
      </c>
      <c r="R3995" t="str">
        <f t="shared" si="374"/>
        <v>plays</v>
      </c>
      <c r="S3995" s="10">
        <f t="shared" si="375"/>
        <v>42137.864722222221</v>
      </c>
      <c r="T3995" s="10">
        <f t="shared" si="376"/>
        <v>42107.864722222221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7"/>
        <v>5</v>
      </c>
      <c r="Q3996" t="str">
        <f t="shared" si="373"/>
        <v>theater</v>
      </c>
      <c r="R3996" t="str">
        <f t="shared" si="374"/>
        <v>plays</v>
      </c>
      <c r="S3996" s="10">
        <f t="shared" si="375"/>
        <v>41839.389930555553</v>
      </c>
      <c r="T3996" s="10">
        <f t="shared" si="376"/>
        <v>41809.389930555553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7"/>
        <v>17.5</v>
      </c>
      <c r="Q3997" t="str">
        <f t="shared" si="373"/>
        <v>theater</v>
      </c>
      <c r="R3997" t="str">
        <f t="shared" si="374"/>
        <v>plays</v>
      </c>
      <c r="S3997" s="10">
        <f t="shared" si="375"/>
        <v>42049.477083333331</v>
      </c>
      <c r="T3997" s="10">
        <f t="shared" si="376"/>
        <v>42019.683761574073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10">
        <f t="shared" si="375"/>
        <v>41963.669444444444</v>
      </c>
      <c r="T3998" s="10">
        <f t="shared" si="376"/>
        <v>41950.26694444444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7"/>
        <v>0</v>
      </c>
      <c r="Q3999" t="str">
        <f t="shared" si="373"/>
        <v>theater</v>
      </c>
      <c r="R3999" t="str">
        <f t="shared" si="374"/>
        <v>plays</v>
      </c>
      <c r="S3999" s="10">
        <f t="shared" si="375"/>
        <v>42099.349780092598</v>
      </c>
      <c r="T3999" s="10">
        <f t="shared" si="376"/>
        <v>42069.391446759255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10">
        <f t="shared" si="375"/>
        <v>42091.921597222223</v>
      </c>
      <c r="T4000" s="10">
        <f t="shared" si="376"/>
        <v>42061.963263888887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10">
        <f t="shared" si="375"/>
        <v>41882.827650462961</v>
      </c>
      <c r="T4001" s="10">
        <f t="shared" si="376"/>
        <v>41842.828680555554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7"/>
        <v>10</v>
      </c>
      <c r="Q4002" t="str">
        <f t="shared" si="373"/>
        <v>theater</v>
      </c>
      <c r="R4002" t="str">
        <f t="shared" si="374"/>
        <v>plays</v>
      </c>
      <c r="S4002" s="10">
        <f t="shared" si="375"/>
        <v>42497.603680555556</v>
      </c>
      <c r="T4002" s="10">
        <f t="shared" si="376"/>
        <v>42437.64534722222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10">
        <f t="shared" si="375"/>
        <v>42795.791666666672</v>
      </c>
      <c r="T4003" s="10">
        <f t="shared" si="376"/>
        <v>42775.964212962965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7"/>
        <v>5.75</v>
      </c>
      <c r="Q4004" t="str">
        <f t="shared" si="373"/>
        <v>theater</v>
      </c>
      <c r="R4004" t="str">
        <f t="shared" si="374"/>
        <v>plays</v>
      </c>
      <c r="S4004" s="10">
        <f t="shared" si="375"/>
        <v>41909.043530092589</v>
      </c>
      <c r="T4004" s="10">
        <f t="shared" si="376"/>
        <v>41879.043530092589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7"/>
        <v>100.5</v>
      </c>
      <c r="Q4005" t="str">
        <f t="shared" si="373"/>
        <v>theater</v>
      </c>
      <c r="R4005" t="str">
        <f t="shared" si="374"/>
        <v>plays</v>
      </c>
      <c r="S4005" s="10">
        <f t="shared" si="375"/>
        <v>42050.587349537032</v>
      </c>
      <c r="T4005" s="10">
        <f t="shared" si="376"/>
        <v>42020.587349537032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7"/>
        <v>1</v>
      </c>
      <c r="Q4006" t="str">
        <f t="shared" si="373"/>
        <v>theater</v>
      </c>
      <c r="R4006" t="str">
        <f t="shared" si="374"/>
        <v>plays</v>
      </c>
      <c r="S4006" s="10">
        <f t="shared" si="375"/>
        <v>41920.16269675926</v>
      </c>
      <c r="T4006" s="10">
        <f t="shared" si="376"/>
        <v>41890.16269675926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7"/>
        <v>20</v>
      </c>
      <c r="Q4007" t="str">
        <f t="shared" si="373"/>
        <v>theater</v>
      </c>
      <c r="R4007" t="str">
        <f t="shared" si="374"/>
        <v>plays</v>
      </c>
      <c r="S4007" s="10">
        <f t="shared" si="375"/>
        <v>41932.807696759257</v>
      </c>
      <c r="T4007" s="10">
        <f t="shared" si="376"/>
        <v>41872.807696759257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7"/>
        <v>2</v>
      </c>
      <c r="Q4008" t="str">
        <f t="shared" si="373"/>
        <v>theater</v>
      </c>
      <c r="R4008" t="str">
        <f t="shared" si="374"/>
        <v>plays</v>
      </c>
      <c r="S4008" s="10">
        <f t="shared" si="375"/>
        <v>42416.772997685184</v>
      </c>
      <c r="T4008" s="10">
        <f t="shared" si="376"/>
        <v>42391.772997685184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7"/>
        <v>5</v>
      </c>
      <c r="Q4009" t="str">
        <f t="shared" si="373"/>
        <v>theater</v>
      </c>
      <c r="R4009" t="str">
        <f t="shared" si="374"/>
        <v>plays</v>
      </c>
      <c r="S4009" s="10">
        <f t="shared" si="375"/>
        <v>41877.686111111114</v>
      </c>
      <c r="T4009" s="10">
        <f t="shared" si="376"/>
        <v>41848.772928240738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7"/>
        <v>15</v>
      </c>
      <c r="Q4010" t="str">
        <f t="shared" si="373"/>
        <v>theater</v>
      </c>
      <c r="R4010" t="str">
        <f t="shared" si="374"/>
        <v>plays</v>
      </c>
      <c r="S4010" s="10">
        <f t="shared" si="375"/>
        <v>42207.964201388888</v>
      </c>
      <c r="T4010" s="10">
        <f t="shared" si="376"/>
        <v>42177.964201388888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7"/>
        <v>25</v>
      </c>
      <c r="Q4011" t="str">
        <f t="shared" si="373"/>
        <v>theater</v>
      </c>
      <c r="R4011" t="str">
        <f t="shared" si="374"/>
        <v>plays</v>
      </c>
      <c r="S4011" s="10">
        <f t="shared" si="375"/>
        <v>41891.700925925928</v>
      </c>
      <c r="T4011" s="10">
        <f t="shared" si="376"/>
        <v>41851.700925925928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10">
        <f t="shared" si="375"/>
        <v>41938.770439814813</v>
      </c>
      <c r="T4012" s="10">
        <f t="shared" si="376"/>
        <v>41921.770439814813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7"/>
        <v>4.75</v>
      </c>
      <c r="Q4013" t="str">
        <f t="shared" si="373"/>
        <v>theater</v>
      </c>
      <c r="R4013" t="str">
        <f t="shared" si="374"/>
        <v>plays</v>
      </c>
      <c r="S4013" s="10">
        <f t="shared" si="375"/>
        <v>42032.54488425926</v>
      </c>
      <c r="T4013" s="10">
        <f t="shared" si="376"/>
        <v>42002.54488425926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7"/>
        <v>0</v>
      </c>
      <c r="Q4014" t="str">
        <f t="shared" si="373"/>
        <v>theater</v>
      </c>
      <c r="R4014" t="str">
        <f t="shared" si="374"/>
        <v>plays</v>
      </c>
      <c r="S4014" s="10">
        <f t="shared" si="375"/>
        <v>42126.544548611113</v>
      </c>
      <c r="T4014" s="10">
        <f t="shared" si="376"/>
        <v>42096.544548611113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7"/>
        <v>13</v>
      </c>
      <c r="Q4015" t="str">
        <f t="shared" si="373"/>
        <v>theater</v>
      </c>
      <c r="R4015" t="str">
        <f t="shared" si="374"/>
        <v>plays</v>
      </c>
      <c r="S4015" s="10">
        <f t="shared" si="375"/>
        <v>42051.301192129627</v>
      </c>
      <c r="T4015" s="10">
        <f t="shared" si="376"/>
        <v>42021.301192129627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7"/>
        <v>0</v>
      </c>
      <c r="Q4016" t="str">
        <f t="shared" si="373"/>
        <v>theater</v>
      </c>
      <c r="R4016" t="str">
        <f t="shared" si="374"/>
        <v>plays</v>
      </c>
      <c r="S4016" s="10">
        <f t="shared" si="375"/>
        <v>42434.246168981481</v>
      </c>
      <c r="T4016" s="10">
        <f t="shared" si="376"/>
        <v>42419.246168981481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7"/>
        <v>1</v>
      </c>
      <c r="Q4017" t="str">
        <f t="shared" si="373"/>
        <v>theater</v>
      </c>
      <c r="R4017" t="str">
        <f t="shared" si="374"/>
        <v>plays</v>
      </c>
      <c r="S4017" s="10">
        <f t="shared" si="375"/>
        <v>42204.780821759254</v>
      </c>
      <c r="T4017" s="10">
        <f t="shared" si="376"/>
        <v>42174.780821759254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7"/>
        <v>10</v>
      </c>
      <c r="Q4018" t="str">
        <f t="shared" si="373"/>
        <v>theater</v>
      </c>
      <c r="R4018" t="str">
        <f t="shared" si="374"/>
        <v>plays</v>
      </c>
      <c r="S4018" s="10">
        <f t="shared" si="375"/>
        <v>41899.872685185182</v>
      </c>
      <c r="T4018" s="10">
        <f t="shared" si="376"/>
        <v>41869.872685185182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7"/>
        <v>52.5</v>
      </c>
      <c r="Q4019" t="str">
        <f t="shared" si="373"/>
        <v>theater</v>
      </c>
      <c r="R4019" t="str">
        <f t="shared" si="374"/>
        <v>plays</v>
      </c>
      <c r="S4019" s="10">
        <f t="shared" si="375"/>
        <v>41886.672152777777</v>
      </c>
      <c r="T4019" s="10">
        <f t="shared" si="376"/>
        <v>41856.672152777777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7"/>
        <v>32.5</v>
      </c>
      <c r="Q4020" t="str">
        <f t="shared" si="373"/>
        <v>theater</v>
      </c>
      <c r="R4020" t="str">
        <f t="shared" si="374"/>
        <v>plays</v>
      </c>
      <c r="S4020" s="10">
        <f t="shared" si="375"/>
        <v>42650.91097222222</v>
      </c>
      <c r="T4020" s="10">
        <f t="shared" si="376"/>
        <v>42620.91097222222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7"/>
        <v>7.25</v>
      </c>
      <c r="Q4021" t="str">
        <f t="shared" si="373"/>
        <v>theater</v>
      </c>
      <c r="R4021" t="str">
        <f t="shared" si="374"/>
        <v>plays</v>
      </c>
      <c r="S4021" s="10">
        <f t="shared" si="375"/>
        <v>42475.686111111107</v>
      </c>
      <c r="T4021" s="10">
        <f t="shared" si="376"/>
        <v>42417.675879629634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10">
        <f t="shared" si="375"/>
        <v>42087.149293981478</v>
      </c>
      <c r="T4022" s="10">
        <f t="shared" si="376"/>
        <v>42057.190960648149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7"/>
        <v>62.5</v>
      </c>
      <c r="Q4023" t="str">
        <f t="shared" si="373"/>
        <v>theater</v>
      </c>
      <c r="R4023" t="str">
        <f t="shared" si="374"/>
        <v>plays</v>
      </c>
      <c r="S4023" s="10">
        <f t="shared" si="375"/>
        <v>41938.911550925928</v>
      </c>
      <c r="T4023" s="10">
        <f t="shared" si="376"/>
        <v>41878.911550925928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10">
        <f t="shared" si="375"/>
        <v>42036.120833333334</v>
      </c>
      <c r="T4024" s="10">
        <f t="shared" si="376"/>
        <v>41990.584108796291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7"/>
        <v>0</v>
      </c>
      <c r="Q4025" t="str">
        <f t="shared" si="373"/>
        <v>theater</v>
      </c>
      <c r="R4025" t="str">
        <f t="shared" si="374"/>
        <v>plays</v>
      </c>
      <c r="S4025" s="10">
        <f t="shared" si="375"/>
        <v>42453.957905092597</v>
      </c>
      <c r="T4025" s="10">
        <f t="shared" si="376"/>
        <v>42408.999571759254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7"/>
        <v>10</v>
      </c>
      <c r="Q4026" t="str">
        <f t="shared" si="373"/>
        <v>theater</v>
      </c>
      <c r="R4026" t="str">
        <f t="shared" si="374"/>
        <v>plays</v>
      </c>
      <c r="S4026" s="10">
        <f t="shared" si="375"/>
        <v>42247.670104166667</v>
      </c>
      <c r="T4026" s="10">
        <f t="shared" si="376"/>
        <v>42217.670104166667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7"/>
        <v>62.5</v>
      </c>
      <c r="Q4027" t="str">
        <f t="shared" si="373"/>
        <v>theater</v>
      </c>
      <c r="R4027" t="str">
        <f t="shared" si="374"/>
        <v>plays</v>
      </c>
      <c r="S4027" s="10">
        <f t="shared" si="375"/>
        <v>42211.237685185188</v>
      </c>
      <c r="T4027" s="10">
        <f t="shared" si="376"/>
        <v>42151.237685185188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7"/>
        <v>0</v>
      </c>
      <c r="Q4028" t="str">
        <f t="shared" si="373"/>
        <v>theater</v>
      </c>
      <c r="R4028" t="str">
        <f t="shared" si="374"/>
        <v>plays</v>
      </c>
      <c r="S4028" s="10">
        <f t="shared" si="375"/>
        <v>42342.697210648148</v>
      </c>
      <c r="T4028" s="10">
        <f t="shared" si="376"/>
        <v>42282.655543981484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10">
        <f t="shared" si="375"/>
        <v>42789.041666666672</v>
      </c>
      <c r="T4029" s="10">
        <f t="shared" si="376"/>
        <v>42768.97084490741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7"/>
        <v>51</v>
      </c>
      <c r="Q4030" t="str">
        <f t="shared" si="373"/>
        <v>theater</v>
      </c>
      <c r="R4030" t="str">
        <f t="shared" si="374"/>
        <v>plays</v>
      </c>
      <c r="S4030" s="10">
        <f t="shared" si="375"/>
        <v>41795.938657407409</v>
      </c>
      <c r="T4030" s="10">
        <f t="shared" si="376"/>
        <v>41765.938657407409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7"/>
        <v>0</v>
      </c>
      <c r="Q4031" t="str">
        <f t="shared" si="373"/>
        <v>theater</v>
      </c>
      <c r="R4031" t="str">
        <f t="shared" si="374"/>
        <v>plays</v>
      </c>
      <c r="S4031" s="10">
        <f t="shared" si="375"/>
        <v>42352.025115740747</v>
      </c>
      <c r="T4031" s="10">
        <f t="shared" si="376"/>
        <v>42322.025115740747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10">
        <f t="shared" si="375"/>
        <v>42403.784027777772</v>
      </c>
      <c r="T4032" s="10">
        <f t="shared" si="376"/>
        <v>42374.655081018514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7"/>
        <v>0</v>
      </c>
      <c r="Q4033" t="str">
        <f t="shared" si="373"/>
        <v>theater</v>
      </c>
      <c r="R4033" t="str">
        <f t="shared" si="374"/>
        <v>plays</v>
      </c>
      <c r="S4033" s="10">
        <f t="shared" si="375"/>
        <v>41991.626898148148</v>
      </c>
      <c r="T4033" s="10">
        <f t="shared" si="376"/>
        <v>41941.585231481484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si="377"/>
        <v>59</v>
      </c>
      <c r="Q4034" t="str">
        <f t="shared" ref="Q4034:Q4097" si="379">LEFT(N4034,SEARCH("/",N4034)-1)</f>
        <v>theater</v>
      </c>
      <c r="R4034" t="str">
        <f t="shared" ref="R4034:R4097" si="380">RIGHT(N4034,LEN(N4034)-SEARCH("/",N4034))</f>
        <v>plays</v>
      </c>
      <c r="S4034" s="10">
        <f t="shared" ref="S4034:S4097" si="381">(((I4034/60)/60)/24)+DATE(1970,1,1)</f>
        <v>42353.85087962963</v>
      </c>
      <c r="T4034" s="10">
        <f t="shared" ref="T4034:T4097" si="382">(((J4034/60)/60)/24)+DATE(1970,1,1)</f>
        <v>42293.809212962966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83">IFERROR(E4035/L4035,0)</f>
        <v>65.340319148936175</v>
      </c>
      <c r="Q4035" t="str">
        <f t="shared" si="379"/>
        <v>theater</v>
      </c>
      <c r="R4035" t="str">
        <f t="shared" si="380"/>
        <v>plays</v>
      </c>
      <c r="S4035" s="10">
        <f t="shared" si="381"/>
        <v>42645.375</v>
      </c>
      <c r="T4035" s="10">
        <f t="shared" si="382"/>
        <v>42614.268796296295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83"/>
        <v>100</v>
      </c>
      <c r="Q4036" t="str">
        <f t="shared" si="379"/>
        <v>theater</v>
      </c>
      <c r="R4036" t="str">
        <f t="shared" si="380"/>
        <v>plays</v>
      </c>
      <c r="S4036" s="10">
        <f t="shared" si="381"/>
        <v>42097.905671296292</v>
      </c>
      <c r="T4036" s="10">
        <f t="shared" si="382"/>
        <v>42067.947337962964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83"/>
        <v>147.4</v>
      </c>
      <c r="Q4037" t="str">
        <f t="shared" si="379"/>
        <v>theater</v>
      </c>
      <c r="R4037" t="str">
        <f t="shared" si="380"/>
        <v>plays</v>
      </c>
      <c r="S4037" s="10">
        <f t="shared" si="381"/>
        <v>41933.882951388885</v>
      </c>
      <c r="T4037" s="10">
        <f t="shared" si="382"/>
        <v>41903.882951388885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10">
        <f t="shared" si="381"/>
        <v>41821.9375</v>
      </c>
      <c r="T4038" s="10">
        <f t="shared" si="382"/>
        <v>41804.937083333331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83"/>
        <v>40</v>
      </c>
      <c r="Q4039" t="str">
        <f t="shared" si="379"/>
        <v>theater</v>
      </c>
      <c r="R4039" t="str">
        <f t="shared" si="380"/>
        <v>plays</v>
      </c>
      <c r="S4039" s="10">
        <f t="shared" si="381"/>
        <v>42514.600694444445</v>
      </c>
      <c r="T4039" s="10">
        <f t="shared" si="382"/>
        <v>42497.070775462969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83"/>
        <v>75.25</v>
      </c>
      <c r="Q4040" t="str">
        <f t="shared" si="379"/>
        <v>theater</v>
      </c>
      <c r="R4040" t="str">
        <f t="shared" si="380"/>
        <v>plays</v>
      </c>
      <c r="S4040" s="10">
        <f t="shared" si="381"/>
        <v>41929.798726851855</v>
      </c>
      <c r="T4040" s="10">
        <f t="shared" si="382"/>
        <v>41869.798726851855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83"/>
        <v>60</v>
      </c>
      <c r="Q4041" t="str">
        <f t="shared" si="379"/>
        <v>theater</v>
      </c>
      <c r="R4041" t="str">
        <f t="shared" si="380"/>
        <v>plays</v>
      </c>
      <c r="S4041" s="10">
        <f t="shared" si="381"/>
        <v>42339.249305555553</v>
      </c>
      <c r="T4041" s="10">
        <f t="shared" si="382"/>
        <v>42305.670914351853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83"/>
        <v>1250</v>
      </c>
      <c r="Q4042" t="str">
        <f t="shared" si="379"/>
        <v>theater</v>
      </c>
      <c r="R4042" t="str">
        <f t="shared" si="380"/>
        <v>plays</v>
      </c>
      <c r="S4042" s="10">
        <f t="shared" si="381"/>
        <v>42203.125</v>
      </c>
      <c r="T4042" s="10">
        <f t="shared" si="382"/>
        <v>42144.231527777782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83"/>
        <v>10.5</v>
      </c>
      <c r="Q4043" t="str">
        <f t="shared" si="379"/>
        <v>theater</v>
      </c>
      <c r="R4043" t="str">
        <f t="shared" si="380"/>
        <v>plays</v>
      </c>
      <c r="S4043" s="10">
        <f t="shared" si="381"/>
        <v>42619.474004629628</v>
      </c>
      <c r="T4043" s="10">
        <f t="shared" si="382"/>
        <v>42559.474004629628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83"/>
        <v>7</v>
      </c>
      <c r="Q4044" t="str">
        <f t="shared" si="379"/>
        <v>theater</v>
      </c>
      <c r="R4044" t="str">
        <f t="shared" si="380"/>
        <v>plays</v>
      </c>
      <c r="S4044" s="10">
        <f t="shared" si="381"/>
        <v>42024.802777777775</v>
      </c>
      <c r="T4044" s="10">
        <f t="shared" si="382"/>
        <v>41995.084074074075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83"/>
        <v>0</v>
      </c>
      <c r="Q4045" t="str">
        <f t="shared" si="379"/>
        <v>theater</v>
      </c>
      <c r="R4045" t="str">
        <f t="shared" si="380"/>
        <v>plays</v>
      </c>
      <c r="S4045" s="10">
        <f t="shared" si="381"/>
        <v>41963.957465277781</v>
      </c>
      <c r="T4045" s="10">
        <f t="shared" si="382"/>
        <v>41948.957465277781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83"/>
        <v>56.25</v>
      </c>
      <c r="Q4046" t="str">
        <f t="shared" si="379"/>
        <v>theater</v>
      </c>
      <c r="R4046" t="str">
        <f t="shared" si="380"/>
        <v>plays</v>
      </c>
      <c r="S4046" s="10">
        <f t="shared" si="381"/>
        <v>42104.208333333328</v>
      </c>
      <c r="T4046" s="10">
        <f t="shared" si="382"/>
        <v>42074.219699074078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83"/>
        <v>1</v>
      </c>
      <c r="Q4047" t="str">
        <f t="shared" si="379"/>
        <v>theater</v>
      </c>
      <c r="R4047" t="str">
        <f t="shared" si="380"/>
        <v>plays</v>
      </c>
      <c r="S4047" s="10">
        <f t="shared" si="381"/>
        <v>41872.201261574075</v>
      </c>
      <c r="T4047" s="10">
        <f t="shared" si="382"/>
        <v>41842.201261574075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10">
        <f t="shared" si="381"/>
        <v>41934.650578703702</v>
      </c>
      <c r="T4048" s="10">
        <f t="shared" si="382"/>
        <v>41904.650578703702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83"/>
        <v>27.5</v>
      </c>
      <c r="Q4049" t="str">
        <f t="shared" si="379"/>
        <v>theater</v>
      </c>
      <c r="R4049" t="str">
        <f t="shared" si="380"/>
        <v>plays</v>
      </c>
      <c r="S4049" s="10">
        <f t="shared" si="381"/>
        <v>42015.041666666672</v>
      </c>
      <c r="T4049" s="10">
        <f t="shared" si="382"/>
        <v>41991.022488425922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10">
        <f t="shared" si="381"/>
        <v>42471.467442129629</v>
      </c>
      <c r="T4050" s="10">
        <f t="shared" si="382"/>
        <v>42436.509108796294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83"/>
        <v>16</v>
      </c>
      <c r="Q4051" t="str">
        <f t="shared" si="379"/>
        <v>theater</v>
      </c>
      <c r="R4051" t="str">
        <f t="shared" si="380"/>
        <v>plays</v>
      </c>
      <c r="S4051" s="10">
        <f t="shared" si="381"/>
        <v>42199.958506944444</v>
      </c>
      <c r="T4051" s="10">
        <f t="shared" si="382"/>
        <v>42169.958506944444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83"/>
        <v>1</v>
      </c>
      <c r="Q4052" t="str">
        <f t="shared" si="379"/>
        <v>theater</v>
      </c>
      <c r="R4052" t="str">
        <f t="shared" si="380"/>
        <v>plays</v>
      </c>
      <c r="S4052" s="10">
        <f t="shared" si="381"/>
        <v>41935.636469907404</v>
      </c>
      <c r="T4052" s="10">
        <f t="shared" si="382"/>
        <v>41905.636469907404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83"/>
        <v>0</v>
      </c>
      <c r="Q4053" t="str">
        <f t="shared" si="379"/>
        <v>theater</v>
      </c>
      <c r="R4053" t="str">
        <f t="shared" si="380"/>
        <v>plays</v>
      </c>
      <c r="S4053" s="10">
        <f t="shared" si="381"/>
        <v>41768.286805555559</v>
      </c>
      <c r="T4053" s="10">
        <f t="shared" si="382"/>
        <v>41761.810150462967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10">
        <f t="shared" si="381"/>
        <v>41925.878657407404</v>
      </c>
      <c r="T4054" s="10">
        <f t="shared" si="382"/>
        <v>41865.878657407404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83"/>
        <v>55</v>
      </c>
      <c r="Q4055" t="str">
        <f t="shared" si="379"/>
        <v>theater</v>
      </c>
      <c r="R4055" t="str">
        <f t="shared" si="380"/>
        <v>plays</v>
      </c>
      <c r="S4055" s="10">
        <f t="shared" si="381"/>
        <v>41958.833333333328</v>
      </c>
      <c r="T4055" s="10">
        <f t="shared" si="382"/>
        <v>41928.690138888887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83"/>
        <v>0</v>
      </c>
      <c r="Q4056" t="str">
        <f t="shared" si="379"/>
        <v>theater</v>
      </c>
      <c r="R4056" t="str">
        <f t="shared" si="380"/>
        <v>plays</v>
      </c>
      <c r="S4056" s="10">
        <f t="shared" si="381"/>
        <v>42644.166666666672</v>
      </c>
      <c r="T4056" s="10">
        <f t="shared" si="382"/>
        <v>42613.841261574074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10">
        <f t="shared" si="381"/>
        <v>41809.648506944446</v>
      </c>
      <c r="T4057" s="10">
        <f t="shared" si="382"/>
        <v>41779.648506944446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10">
        <f t="shared" si="381"/>
        <v>42554.832638888889</v>
      </c>
      <c r="T4058" s="10">
        <f t="shared" si="382"/>
        <v>42534.933321759265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10">
        <f t="shared" si="381"/>
        <v>42333.958333333328</v>
      </c>
      <c r="T4059" s="10">
        <f t="shared" si="382"/>
        <v>42310.968518518523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83"/>
        <v>23.75</v>
      </c>
      <c r="Q4060" t="str">
        <f t="shared" si="379"/>
        <v>theater</v>
      </c>
      <c r="R4060" t="str">
        <f t="shared" si="380"/>
        <v>plays</v>
      </c>
      <c r="S4060" s="10">
        <f t="shared" si="381"/>
        <v>42461.165972222225</v>
      </c>
      <c r="T4060" s="10">
        <f t="shared" si="382"/>
        <v>42446.060694444444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10">
        <f t="shared" si="381"/>
        <v>41898.125</v>
      </c>
      <c r="T4061" s="10">
        <f t="shared" si="382"/>
        <v>41866.640648148146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83"/>
        <v>57</v>
      </c>
      <c r="Q4062" t="str">
        <f t="shared" si="379"/>
        <v>theater</v>
      </c>
      <c r="R4062" t="str">
        <f t="shared" si="380"/>
        <v>plays</v>
      </c>
      <c r="S4062" s="10">
        <f t="shared" si="381"/>
        <v>41813.666666666664</v>
      </c>
      <c r="T4062" s="10">
        <f t="shared" si="382"/>
        <v>41779.695092592592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83"/>
        <v>0</v>
      </c>
      <c r="Q4063" t="str">
        <f t="shared" si="379"/>
        <v>theater</v>
      </c>
      <c r="R4063" t="str">
        <f t="shared" si="380"/>
        <v>plays</v>
      </c>
      <c r="S4063" s="10">
        <f t="shared" si="381"/>
        <v>42481.099803240737</v>
      </c>
      <c r="T4063" s="10">
        <f t="shared" si="382"/>
        <v>42421.141469907408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10">
        <f t="shared" si="381"/>
        <v>42553.739212962959</v>
      </c>
      <c r="T4064" s="10">
        <f t="shared" si="382"/>
        <v>42523.739212962959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83"/>
        <v>15</v>
      </c>
      <c r="Q4065" t="str">
        <f t="shared" si="379"/>
        <v>theater</v>
      </c>
      <c r="R4065" t="str">
        <f t="shared" si="380"/>
        <v>plays</v>
      </c>
      <c r="S4065" s="10">
        <f t="shared" si="381"/>
        <v>41817.681527777779</v>
      </c>
      <c r="T4065" s="10">
        <f t="shared" si="382"/>
        <v>41787.681527777779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10">
        <f t="shared" si="381"/>
        <v>42123.588263888887</v>
      </c>
      <c r="T4066" s="10">
        <f t="shared" si="382"/>
        <v>42093.588263888887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83"/>
        <v>6.75</v>
      </c>
      <c r="Q4067" t="str">
        <f t="shared" si="379"/>
        <v>theater</v>
      </c>
      <c r="R4067" t="str">
        <f t="shared" si="380"/>
        <v>plays</v>
      </c>
      <c r="S4067" s="10">
        <f t="shared" si="381"/>
        <v>41863.951516203706</v>
      </c>
      <c r="T4067" s="10">
        <f t="shared" si="382"/>
        <v>41833.951516203706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83"/>
        <v>25</v>
      </c>
      <c r="Q4068" t="str">
        <f t="shared" si="379"/>
        <v>theater</v>
      </c>
      <c r="R4068" t="str">
        <f t="shared" si="380"/>
        <v>plays</v>
      </c>
      <c r="S4068" s="10">
        <f t="shared" si="381"/>
        <v>42509.039212962962</v>
      </c>
      <c r="T4068" s="10">
        <f t="shared" si="382"/>
        <v>42479.039212962962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10">
        <f t="shared" si="381"/>
        <v>42275.117476851854</v>
      </c>
      <c r="T4069" s="10">
        <f t="shared" si="382"/>
        <v>42235.117476851854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10">
        <f t="shared" si="381"/>
        <v>42748.961805555555</v>
      </c>
      <c r="T4070" s="10">
        <f t="shared" si="382"/>
        <v>42718.963599537034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10">
        <f t="shared" si="381"/>
        <v>42063.5</v>
      </c>
      <c r="T4071" s="10">
        <f t="shared" si="382"/>
        <v>42022.661527777775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83"/>
        <v>27.5</v>
      </c>
      <c r="Q4072" t="str">
        <f t="shared" si="379"/>
        <v>theater</v>
      </c>
      <c r="R4072" t="str">
        <f t="shared" si="380"/>
        <v>plays</v>
      </c>
      <c r="S4072" s="10">
        <f t="shared" si="381"/>
        <v>42064.125</v>
      </c>
      <c r="T4072" s="10">
        <f t="shared" si="382"/>
        <v>42031.666898148149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83"/>
        <v>0</v>
      </c>
      <c r="Q4073" t="str">
        <f t="shared" si="379"/>
        <v>theater</v>
      </c>
      <c r="R4073" t="str">
        <f t="shared" si="380"/>
        <v>plays</v>
      </c>
      <c r="S4073" s="10">
        <f t="shared" si="381"/>
        <v>42730.804756944446</v>
      </c>
      <c r="T4073" s="10">
        <f t="shared" si="382"/>
        <v>42700.804756944446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83"/>
        <v>2</v>
      </c>
      <c r="Q4074" t="str">
        <f t="shared" si="379"/>
        <v>theater</v>
      </c>
      <c r="R4074" t="str">
        <f t="shared" si="380"/>
        <v>plays</v>
      </c>
      <c r="S4074" s="10">
        <f t="shared" si="381"/>
        <v>41872.77443287037</v>
      </c>
      <c r="T4074" s="10">
        <f t="shared" si="382"/>
        <v>41812.77443287037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83"/>
        <v>18.5</v>
      </c>
      <c r="Q4075" t="str">
        <f t="shared" si="379"/>
        <v>theater</v>
      </c>
      <c r="R4075" t="str">
        <f t="shared" si="380"/>
        <v>plays</v>
      </c>
      <c r="S4075" s="10">
        <f t="shared" si="381"/>
        <v>42133.166666666672</v>
      </c>
      <c r="T4075" s="10">
        <f t="shared" si="382"/>
        <v>42078.34520833334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83"/>
        <v>35</v>
      </c>
      <c r="Q4076" t="str">
        <f t="shared" si="379"/>
        <v>theater</v>
      </c>
      <c r="R4076" t="str">
        <f t="shared" si="380"/>
        <v>plays</v>
      </c>
      <c r="S4076" s="10">
        <f t="shared" si="381"/>
        <v>42313.594618055555</v>
      </c>
      <c r="T4076" s="10">
        <f t="shared" si="382"/>
        <v>42283.552951388891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10">
        <f t="shared" si="381"/>
        <v>41820.727777777778</v>
      </c>
      <c r="T4077" s="10">
        <f t="shared" si="382"/>
        <v>41779.045937499999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83"/>
        <v>0</v>
      </c>
      <c r="Q4078" t="str">
        <f t="shared" si="379"/>
        <v>theater</v>
      </c>
      <c r="R4078" t="str">
        <f t="shared" si="380"/>
        <v>plays</v>
      </c>
      <c r="S4078" s="10">
        <f t="shared" si="381"/>
        <v>41933.82708333333</v>
      </c>
      <c r="T4078" s="10">
        <f t="shared" si="382"/>
        <v>41905.795706018522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83"/>
        <v>222.5</v>
      </c>
      <c r="Q4079" t="str">
        <f t="shared" si="379"/>
        <v>theater</v>
      </c>
      <c r="R4079" t="str">
        <f t="shared" si="380"/>
        <v>plays</v>
      </c>
      <c r="S4079" s="10">
        <f t="shared" si="381"/>
        <v>42725.7105787037</v>
      </c>
      <c r="T4079" s="10">
        <f t="shared" si="382"/>
        <v>42695.7105787037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83"/>
        <v>0</v>
      </c>
      <c r="Q4080" t="str">
        <f t="shared" si="379"/>
        <v>theater</v>
      </c>
      <c r="R4080" t="str">
        <f t="shared" si="380"/>
        <v>plays</v>
      </c>
      <c r="S4080" s="10">
        <f t="shared" si="381"/>
        <v>42762.787523148145</v>
      </c>
      <c r="T4080" s="10">
        <f t="shared" si="382"/>
        <v>42732.787523148145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83"/>
        <v>5</v>
      </c>
      <c r="Q4081" t="str">
        <f t="shared" si="379"/>
        <v>theater</v>
      </c>
      <c r="R4081" t="str">
        <f t="shared" si="380"/>
        <v>plays</v>
      </c>
      <c r="S4081" s="10">
        <f t="shared" si="381"/>
        <v>42540.938900462963</v>
      </c>
      <c r="T4081" s="10">
        <f t="shared" si="382"/>
        <v>42510.938900462963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83"/>
        <v>0</v>
      </c>
      <c r="Q4082" t="str">
        <f t="shared" si="379"/>
        <v>theater</v>
      </c>
      <c r="R4082" t="str">
        <f t="shared" si="380"/>
        <v>plays</v>
      </c>
      <c r="S4082" s="10">
        <f t="shared" si="381"/>
        <v>42535.787500000006</v>
      </c>
      <c r="T4082" s="10">
        <f t="shared" si="382"/>
        <v>42511.698101851856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10">
        <f t="shared" si="381"/>
        <v>42071.539641203708</v>
      </c>
      <c r="T4083" s="10">
        <f t="shared" si="382"/>
        <v>42041.581307870365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83"/>
        <v>1.5</v>
      </c>
      <c r="Q4084" t="str">
        <f t="shared" si="379"/>
        <v>theater</v>
      </c>
      <c r="R4084" t="str">
        <f t="shared" si="380"/>
        <v>plays</v>
      </c>
      <c r="S4084" s="10">
        <f t="shared" si="381"/>
        <v>42322.958333333328</v>
      </c>
      <c r="T4084" s="10">
        <f t="shared" si="382"/>
        <v>42307.189270833333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83"/>
        <v>126.5</v>
      </c>
      <c r="Q4085" t="str">
        <f t="shared" si="379"/>
        <v>theater</v>
      </c>
      <c r="R4085" t="str">
        <f t="shared" si="380"/>
        <v>plays</v>
      </c>
      <c r="S4085" s="10">
        <f t="shared" si="381"/>
        <v>42383.761759259258</v>
      </c>
      <c r="T4085" s="10">
        <f t="shared" si="382"/>
        <v>42353.761759259258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83"/>
        <v>10</v>
      </c>
      <c r="Q4086" t="str">
        <f t="shared" si="379"/>
        <v>theater</v>
      </c>
      <c r="R4086" t="str">
        <f t="shared" si="380"/>
        <v>plays</v>
      </c>
      <c r="S4086" s="10">
        <f t="shared" si="381"/>
        <v>42652.436412037037</v>
      </c>
      <c r="T4086" s="10">
        <f t="shared" si="382"/>
        <v>42622.436412037037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83"/>
        <v>10</v>
      </c>
      <c r="Q4087" t="str">
        <f t="shared" si="379"/>
        <v>theater</v>
      </c>
      <c r="R4087" t="str">
        <f t="shared" si="380"/>
        <v>plays</v>
      </c>
      <c r="S4087" s="10">
        <f t="shared" si="381"/>
        <v>42087.165972222225</v>
      </c>
      <c r="T4087" s="10">
        <f t="shared" si="382"/>
        <v>42058.603877314818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83"/>
        <v>9.4</v>
      </c>
      <c r="Q4088" t="str">
        <f t="shared" si="379"/>
        <v>theater</v>
      </c>
      <c r="R4088" t="str">
        <f t="shared" si="380"/>
        <v>plays</v>
      </c>
      <c r="S4088" s="10">
        <f t="shared" si="381"/>
        <v>42329.166666666672</v>
      </c>
      <c r="T4088" s="10">
        <f t="shared" si="382"/>
        <v>42304.940960648149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83"/>
        <v>0</v>
      </c>
      <c r="Q4089" t="str">
        <f t="shared" si="379"/>
        <v>theater</v>
      </c>
      <c r="R4089" t="str">
        <f t="shared" si="380"/>
        <v>plays</v>
      </c>
      <c r="S4089" s="10">
        <f t="shared" si="381"/>
        <v>42568.742893518516</v>
      </c>
      <c r="T4089" s="10">
        <f t="shared" si="382"/>
        <v>42538.742893518516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83"/>
        <v>72</v>
      </c>
      <c r="Q4090" t="str">
        <f t="shared" si="379"/>
        <v>theater</v>
      </c>
      <c r="R4090" t="str">
        <f t="shared" si="380"/>
        <v>plays</v>
      </c>
      <c r="S4090" s="10">
        <f t="shared" si="381"/>
        <v>42020.434722222228</v>
      </c>
      <c r="T4090" s="10">
        <f t="shared" si="382"/>
        <v>41990.612546296295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83"/>
        <v>30</v>
      </c>
      <c r="Q4091" t="str">
        <f t="shared" si="379"/>
        <v>theater</v>
      </c>
      <c r="R4091" t="str">
        <f t="shared" si="380"/>
        <v>plays</v>
      </c>
      <c r="S4091" s="10">
        <f t="shared" si="381"/>
        <v>42155.732638888891</v>
      </c>
      <c r="T4091" s="10">
        <f t="shared" si="382"/>
        <v>42122.732499999998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10">
        <f t="shared" si="381"/>
        <v>42223.625</v>
      </c>
      <c r="T4092" s="10">
        <f t="shared" si="382"/>
        <v>42209.67288194444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83"/>
        <v>25.5</v>
      </c>
      <c r="Q4093" t="str">
        <f t="shared" si="379"/>
        <v>theater</v>
      </c>
      <c r="R4093" t="str">
        <f t="shared" si="380"/>
        <v>plays</v>
      </c>
      <c r="S4093" s="10">
        <f t="shared" si="381"/>
        <v>42020.506377314814</v>
      </c>
      <c r="T4093" s="10">
        <f t="shared" si="382"/>
        <v>41990.506377314814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83"/>
        <v>20</v>
      </c>
      <c r="Q4094" t="str">
        <f t="shared" si="379"/>
        <v>theater</v>
      </c>
      <c r="R4094" t="str">
        <f t="shared" si="380"/>
        <v>plays</v>
      </c>
      <c r="S4094" s="10">
        <f t="shared" si="381"/>
        <v>42099.153321759266</v>
      </c>
      <c r="T4094" s="10">
        <f t="shared" si="382"/>
        <v>42039.194988425923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83"/>
        <v>15</v>
      </c>
      <c r="Q4095" t="str">
        <f t="shared" si="379"/>
        <v>theater</v>
      </c>
      <c r="R4095" t="str">
        <f t="shared" si="380"/>
        <v>plays</v>
      </c>
      <c r="S4095" s="10">
        <f t="shared" si="381"/>
        <v>42238.815891203703</v>
      </c>
      <c r="T4095" s="10">
        <f t="shared" si="382"/>
        <v>42178.815891203703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83"/>
        <v>91.25</v>
      </c>
      <c r="Q4096" t="str">
        <f t="shared" si="379"/>
        <v>theater</v>
      </c>
      <c r="R4096" t="str">
        <f t="shared" si="380"/>
        <v>plays</v>
      </c>
      <c r="S4096" s="10">
        <f t="shared" si="381"/>
        <v>41934.207638888889</v>
      </c>
      <c r="T4096" s="10">
        <f t="shared" si="382"/>
        <v>41890.086805555555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83"/>
        <v>800</v>
      </c>
      <c r="Q4097" t="str">
        <f t="shared" si="379"/>
        <v>theater</v>
      </c>
      <c r="R4097" t="str">
        <f t="shared" si="380"/>
        <v>plays</v>
      </c>
      <c r="S4097" s="10">
        <f t="shared" si="381"/>
        <v>42723.031828703708</v>
      </c>
      <c r="T4097" s="10">
        <f t="shared" si="382"/>
        <v>42693.031828703708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si="383"/>
        <v>80</v>
      </c>
      <c r="Q4098" t="str">
        <f t="shared" ref="Q4098:Q4115" si="385">LEFT(N4098,SEARCH("/",N4098)-1)</f>
        <v>theater</v>
      </c>
      <c r="R4098" t="str">
        <f t="shared" ref="R4098:R4115" si="386">RIGHT(N4098,LEN(N4098)-SEARCH("/",N4098))</f>
        <v>plays</v>
      </c>
      <c r="S4098" s="10">
        <f t="shared" ref="S4098:S4115" si="387">(((I4098/60)/60)/24)+DATE(1970,1,1)</f>
        <v>42794.368749999994</v>
      </c>
      <c r="T4098" s="10">
        <f t="shared" ref="T4098:T4115" si="388">(((J4098/60)/60)/24)+DATE(1970,1,1)</f>
        <v>42750.530312499999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>
        <f t="shared" ref="P4099:P4115" si="389">IFERROR(E4099/L4099,0)</f>
        <v>0</v>
      </c>
      <c r="Q4099" t="str">
        <f t="shared" si="385"/>
        <v>theater</v>
      </c>
      <c r="R4099" t="str">
        <f t="shared" si="386"/>
        <v>plays</v>
      </c>
      <c r="S4099" s="10">
        <f t="shared" si="387"/>
        <v>42400.996527777781</v>
      </c>
      <c r="T4099" s="10">
        <f t="shared" si="388"/>
        <v>42344.824502314819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9"/>
        <v>0</v>
      </c>
      <c r="Q4100" t="str">
        <f t="shared" si="385"/>
        <v>theater</v>
      </c>
      <c r="R4100" t="str">
        <f t="shared" si="386"/>
        <v>plays</v>
      </c>
      <c r="S4100" s="10">
        <f t="shared" si="387"/>
        <v>42525.722187499996</v>
      </c>
      <c r="T4100" s="10">
        <f t="shared" si="388"/>
        <v>42495.722187499996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9"/>
        <v>50</v>
      </c>
      <c r="Q4101" t="str">
        <f t="shared" si="385"/>
        <v>theater</v>
      </c>
      <c r="R4101" t="str">
        <f t="shared" si="386"/>
        <v>plays</v>
      </c>
      <c r="S4101" s="10">
        <f t="shared" si="387"/>
        <v>42615.850381944445</v>
      </c>
      <c r="T4101" s="10">
        <f t="shared" si="388"/>
        <v>42570.850381944445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9"/>
        <v>0</v>
      </c>
      <c r="Q4102" t="str">
        <f t="shared" si="385"/>
        <v>theater</v>
      </c>
      <c r="R4102" t="str">
        <f t="shared" si="386"/>
        <v>plays</v>
      </c>
      <c r="S4102" s="10">
        <f t="shared" si="387"/>
        <v>41937.124884259261</v>
      </c>
      <c r="T4102" s="10">
        <f t="shared" si="388"/>
        <v>41927.124884259261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9"/>
        <v>0</v>
      </c>
      <c r="Q4103" t="str">
        <f t="shared" si="385"/>
        <v>theater</v>
      </c>
      <c r="R4103" t="str">
        <f t="shared" si="386"/>
        <v>plays</v>
      </c>
      <c r="S4103" s="10">
        <f t="shared" si="387"/>
        <v>42760.903726851851</v>
      </c>
      <c r="T4103" s="10">
        <f t="shared" si="388"/>
        <v>42730.903726851851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0">
        <f t="shared" si="387"/>
        <v>42505.848067129627</v>
      </c>
      <c r="T4104" s="10">
        <f t="shared" si="388"/>
        <v>42475.848067129627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0">
        <f t="shared" si="387"/>
        <v>42242.772222222222</v>
      </c>
      <c r="T4105" s="10">
        <f t="shared" si="388"/>
        <v>42188.83293981482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0">
        <f t="shared" si="387"/>
        <v>42670.278171296297</v>
      </c>
      <c r="T4106" s="10">
        <f t="shared" si="388"/>
        <v>42640.278171296297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0">
        <f t="shared" si="387"/>
        <v>42730.010520833333</v>
      </c>
      <c r="T4107" s="10">
        <f t="shared" si="388"/>
        <v>42697.010520833333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0">
        <f t="shared" si="387"/>
        <v>42096.041666666672</v>
      </c>
      <c r="T4108" s="10">
        <f t="shared" si="388"/>
        <v>42053.049375000002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9"/>
        <v>10.25</v>
      </c>
      <c r="Q4109" t="str">
        <f t="shared" si="385"/>
        <v>theater</v>
      </c>
      <c r="R4109" t="str">
        <f t="shared" si="386"/>
        <v>plays</v>
      </c>
      <c r="S4109" s="10">
        <f t="shared" si="387"/>
        <v>41906.916678240741</v>
      </c>
      <c r="T4109" s="10">
        <f t="shared" si="388"/>
        <v>41883.916678240741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9"/>
        <v>59</v>
      </c>
      <c r="Q4110" t="str">
        <f t="shared" si="385"/>
        <v>theater</v>
      </c>
      <c r="R4110" t="str">
        <f t="shared" si="386"/>
        <v>plays</v>
      </c>
      <c r="S4110" s="10">
        <f t="shared" si="387"/>
        <v>42797.208333333328</v>
      </c>
      <c r="T4110" s="10">
        <f t="shared" si="388"/>
        <v>42767.031678240746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9"/>
        <v>0</v>
      </c>
      <c r="Q4111" t="str">
        <f t="shared" si="385"/>
        <v>theater</v>
      </c>
      <c r="R4111" t="str">
        <f t="shared" si="386"/>
        <v>plays</v>
      </c>
      <c r="S4111" s="10">
        <f t="shared" si="387"/>
        <v>42337.581064814818</v>
      </c>
      <c r="T4111" s="10">
        <f t="shared" si="388"/>
        <v>42307.539398148147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0">
        <f t="shared" si="387"/>
        <v>42572.626747685179</v>
      </c>
      <c r="T4112" s="10">
        <f t="shared" si="388"/>
        <v>42512.626747685179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0">
        <f t="shared" si="387"/>
        <v>42059.135879629626</v>
      </c>
      <c r="T4113" s="10">
        <f t="shared" si="388"/>
        <v>42029.135879629626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9"/>
        <v>1</v>
      </c>
      <c r="Q4114" t="str">
        <f t="shared" si="385"/>
        <v>theater</v>
      </c>
      <c r="R4114" t="str">
        <f t="shared" si="386"/>
        <v>plays</v>
      </c>
      <c r="S4114" s="10">
        <f t="shared" si="387"/>
        <v>42428</v>
      </c>
      <c r="T4114" s="10">
        <f t="shared" si="388"/>
        <v>42400.946597222224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9"/>
        <v>1</v>
      </c>
      <c r="Q4115" t="str">
        <f t="shared" si="385"/>
        <v>theater</v>
      </c>
      <c r="R4115" t="str">
        <f t="shared" si="386"/>
        <v>plays</v>
      </c>
      <c r="S4115" s="10">
        <f t="shared" si="387"/>
        <v>42377.273611111115</v>
      </c>
      <c r="T4115" s="10">
        <f t="shared" si="388"/>
        <v>42358.573182870372</v>
      </c>
    </row>
  </sheetData>
  <autoFilter ref="A1:T4115" xr:uid="{63898D2A-8F1F-4177-903D-959604289B5B}"/>
  <conditionalFormatting sqref="F2:F4115">
    <cfRule type="cellIs" dxfId="21" priority="2" operator="equal">
      <formula>"live"</formula>
    </cfRule>
    <cfRule type="cellIs" dxfId="20" priority="3" operator="equal">
      <formula>"canceled"</formula>
    </cfRule>
    <cfRule type="cellIs" dxfId="19" priority="4" operator="equal">
      <formula>"failed"</formula>
    </cfRule>
    <cfRule type="cellIs" dxfId="18" priority="5" operator="equal">
      <formula>"successful"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51FB-872E-40C0-9F39-372F9B7A607A}">
  <dimension ref="A1:F14"/>
  <sheetViews>
    <sheetView workbookViewId="0">
      <selection activeCell="B25" sqref="B25"/>
    </sheetView>
  </sheetViews>
  <sheetFormatPr defaultRowHeight="14.4"/>
  <cols>
    <col min="1" max="1" width="14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7" t="s">
        <v>8223</v>
      </c>
      <c r="B1" t="s">
        <v>8224</v>
      </c>
    </row>
    <row r="3" spans="1:6">
      <c r="A3" s="7" t="s">
        <v>8364</v>
      </c>
      <c r="B3" s="7" t="s">
        <v>8363</v>
      </c>
    </row>
    <row r="4" spans="1:6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>
      <c r="A5" s="8" t="s">
        <v>8354</v>
      </c>
      <c r="B5" s="9">
        <v>261</v>
      </c>
      <c r="C5" s="9">
        <v>130</v>
      </c>
      <c r="D5" s="9">
        <v>31</v>
      </c>
      <c r="E5" s="9"/>
      <c r="F5" s="9">
        <v>422</v>
      </c>
    </row>
    <row r="6" spans="1:6">
      <c r="A6" s="8" t="s">
        <v>8355</v>
      </c>
      <c r="B6" s="9">
        <v>34</v>
      </c>
      <c r="C6" s="9">
        <v>115</v>
      </c>
      <c r="D6" s="9">
        <v>15</v>
      </c>
      <c r="E6" s="9">
        <v>4</v>
      </c>
      <c r="F6" s="9">
        <v>168</v>
      </c>
    </row>
    <row r="7" spans="1:6">
      <c r="A7" s="8" t="s">
        <v>8356</v>
      </c>
      <c r="B7" s="9">
        <v>52</v>
      </c>
      <c r="C7" s="9">
        <v>96</v>
      </c>
      <c r="D7" s="9"/>
      <c r="E7" s="9"/>
      <c r="F7" s="9">
        <v>148</v>
      </c>
    </row>
    <row r="8" spans="1:6">
      <c r="A8" s="8" t="s">
        <v>8357</v>
      </c>
      <c r="B8" s="9"/>
      <c r="C8" s="9"/>
      <c r="D8" s="9">
        <v>23</v>
      </c>
      <c r="E8" s="9"/>
      <c r="F8" s="9">
        <v>23</v>
      </c>
    </row>
    <row r="9" spans="1:6">
      <c r="A9" s="8" t="s">
        <v>8358</v>
      </c>
      <c r="B9" s="9">
        <v>490</v>
      </c>
      <c r="C9" s="9">
        <v>110</v>
      </c>
      <c r="D9" s="9">
        <v>19</v>
      </c>
      <c r="E9" s="9">
        <v>17</v>
      </c>
      <c r="F9" s="9">
        <v>636</v>
      </c>
    </row>
    <row r="10" spans="1:6">
      <c r="A10" s="8" t="s">
        <v>8359</v>
      </c>
      <c r="B10" s="9">
        <v>62</v>
      </c>
      <c r="C10" s="9">
        <v>72</v>
      </c>
      <c r="D10" s="9"/>
      <c r="E10" s="9"/>
      <c r="F10" s="9">
        <v>134</v>
      </c>
    </row>
    <row r="11" spans="1:6">
      <c r="A11" s="8" t="s">
        <v>8360</v>
      </c>
      <c r="B11" s="9">
        <v>69</v>
      </c>
      <c r="C11" s="9">
        <v>87</v>
      </c>
      <c r="D11" s="9">
        <v>22</v>
      </c>
      <c r="E11" s="9"/>
      <c r="F11" s="9">
        <v>178</v>
      </c>
    </row>
    <row r="12" spans="1:6">
      <c r="A12" s="8" t="s">
        <v>8361</v>
      </c>
      <c r="B12" s="9">
        <v>158</v>
      </c>
      <c r="C12" s="9">
        <v>138</v>
      </c>
      <c r="D12" s="9">
        <v>121</v>
      </c>
      <c r="E12" s="9"/>
      <c r="F12" s="9">
        <v>417</v>
      </c>
    </row>
    <row r="13" spans="1:6">
      <c r="A13" s="8" t="s">
        <v>8362</v>
      </c>
      <c r="B13" s="9">
        <v>525</v>
      </c>
      <c r="C13" s="9">
        <v>349</v>
      </c>
      <c r="D13" s="9">
        <v>26</v>
      </c>
      <c r="E13" s="9">
        <v>12</v>
      </c>
      <c r="F13" s="9">
        <v>912</v>
      </c>
    </row>
    <row r="14" spans="1:6">
      <c r="A14" s="8" t="s">
        <v>8353</v>
      </c>
      <c r="B14" s="9">
        <v>1651</v>
      </c>
      <c r="C14" s="9">
        <v>1097</v>
      </c>
      <c r="D14" s="9">
        <v>257</v>
      </c>
      <c r="E14" s="9">
        <v>33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28ACF-4C88-4862-95CC-3EDACF62724E}">
  <dimension ref="A1:F47"/>
  <sheetViews>
    <sheetView workbookViewId="0">
      <selection activeCell="A3" sqref="A3"/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7" t="s">
        <v>8223</v>
      </c>
      <c r="B1" t="s">
        <v>8310</v>
      </c>
    </row>
    <row r="2" spans="1:6">
      <c r="A2" s="7" t="s">
        <v>8409</v>
      </c>
      <c r="B2" t="s">
        <v>8310</v>
      </c>
    </row>
    <row r="4" spans="1:6">
      <c r="A4" s="7" t="s">
        <v>8364</v>
      </c>
      <c r="B4" s="7" t="s">
        <v>8363</v>
      </c>
    </row>
    <row r="5" spans="1:6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>
      <c r="A6" s="8" t="s">
        <v>8312</v>
      </c>
      <c r="B6" s="9"/>
      <c r="C6" s="9">
        <v>100</v>
      </c>
      <c r="D6" s="9"/>
      <c r="E6" s="9"/>
      <c r="F6" s="9">
        <v>100</v>
      </c>
    </row>
    <row r="7" spans="1:6">
      <c r="A7" s="8" t="s">
        <v>8313</v>
      </c>
      <c r="B7" s="9"/>
      <c r="C7" s="9"/>
      <c r="D7" s="9">
        <v>20</v>
      </c>
      <c r="E7" s="9"/>
      <c r="F7" s="9">
        <v>20</v>
      </c>
    </row>
    <row r="8" spans="1:6">
      <c r="A8" s="8" t="s">
        <v>8314</v>
      </c>
      <c r="B8" s="9"/>
      <c r="C8" s="9"/>
      <c r="D8" s="9">
        <v>24</v>
      </c>
      <c r="E8" s="9"/>
      <c r="F8" s="9">
        <v>24</v>
      </c>
    </row>
    <row r="9" spans="1:6">
      <c r="A9" s="8" t="s">
        <v>8315</v>
      </c>
      <c r="B9" s="9"/>
      <c r="C9" s="9">
        <v>40</v>
      </c>
      <c r="D9" s="9"/>
      <c r="E9" s="9"/>
      <c r="F9" s="9">
        <v>40</v>
      </c>
    </row>
    <row r="10" spans="1:6">
      <c r="A10" s="8" t="s">
        <v>8316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8319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8320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8321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8322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8323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8324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8325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8327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8328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8329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8330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8331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8332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8333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8334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8335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8336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8337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8338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8339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8340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8341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8342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8343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8344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8346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8347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8348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8349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8350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8351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8352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8353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0FC59-D4E3-4346-A075-4FE549EFA137}">
  <dimension ref="A2:E18"/>
  <sheetViews>
    <sheetView workbookViewId="0">
      <selection activeCell="F10" sqref="F10"/>
    </sheetView>
  </sheetViews>
  <sheetFormatPr defaultRowHeight="14.4"/>
  <cols>
    <col min="1" max="1" width="13.21875" bestFit="1" customWidth="1"/>
    <col min="2" max="2" width="15.77734375" bestFit="1" customWidth="1"/>
    <col min="3" max="3" width="8.5546875" bestFit="1" customWidth="1"/>
    <col min="4" max="4" width="6" bestFit="1" customWidth="1"/>
    <col min="5" max="6" width="11" bestFit="1" customWidth="1"/>
  </cols>
  <sheetData>
    <row r="2" spans="1:5">
      <c r="A2" s="7" t="s">
        <v>8308</v>
      </c>
      <c r="B2" t="s">
        <v>8310</v>
      </c>
    </row>
    <row r="4" spans="1:5">
      <c r="A4" s="7" t="s">
        <v>8364</v>
      </c>
      <c r="B4" s="7" t="s">
        <v>8363</v>
      </c>
    </row>
    <row r="5" spans="1:5">
      <c r="A5" s="7" t="s">
        <v>8311</v>
      </c>
      <c r="B5" t="s">
        <v>8219</v>
      </c>
      <c r="C5" t="s">
        <v>8220</v>
      </c>
      <c r="D5" t="s">
        <v>8221</v>
      </c>
      <c r="E5" t="s">
        <v>8353</v>
      </c>
    </row>
    <row r="6" spans="1:5">
      <c r="A6" s="12" t="s">
        <v>8371</v>
      </c>
      <c r="B6" s="9">
        <v>182</v>
      </c>
      <c r="C6" s="9">
        <v>34</v>
      </c>
      <c r="D6" s="9">
        <v>149</v>
      </c>
      <c r="E6" s="9">
        <v>365</v>
      </c>
    </row>
    <row r="7" spans="1:5">
      <c r="A7" s="12" t="s">
        <v>8372</v>
      </c>
      <c r="B7" s="9">
        <v>202</v>
      </c>
      <c r="C7" s="9">
        <v>27</v>
      </c>
      <c r="D7" s="9">
        <v>106</v>
      </c>
      <c r="E7" s="9">
        <v>335</v>
      </c>
    </row>
    <row r="8" spans="1:5">
      <c r="A8" s="12" t="s">
        <v>8373</v>
      </c>
      <c r="B8" s="9">
        <v>180</v>
      </c>
      <c r="C8" s="9">
        <v>28</v>
      </c>
      <c r="D8" s="9">
        <v>108</v>
      </c>
      <c r="E8" s="9">
        <v>316</v>
      </c>
    </row>
    <row r="9" spans="1:5">
      <c r="A9" s="12" t="s">
        <v>8374</v>
      </c>
      <c r="B9" s="9">
        <v>192</v>
      </c>
      <c r="C9" s="9">
        <v>27</v>
      </c>
      <c r="D9" s="9">
        <v>102</v>
      </c>
      <c r="E9" s="9">
        <v>321</v>
      </c>
    </row>
    <row r="10" spans="1:5">
      <c r="A10" s="12" t="s">
        <v>8375</v>
      </c>
      <c r="B10" s="9">
        <v>234</v>
      </c>
      <c r="C10" s="9">
        <v>26</v>
      </c>
      <c r="D10" s="9">
        <v>126</v>
      </c>
      <c r="E10" s="9">
        <v>386</v>
      </c>
    </row>
    <row r="11" spans="1:5">
      <c r="A11" s="12" t="s">
        <v>8376</v>
      </c>
      <c r="B11" s="9">
        <v>211</v>
      </c>
      <c r="C11" s="9">
        <v>27</v>
      </c>
      <c r="D11" s="9">
        <v>147</v>
      </c>
      <c r="E11" s="9">
        <v>385</v>
      </c>
    </row>
    <row r="12" spans="1:5">
      <c r="A12" s="12" t="s">
        <v>8377</v>
      </c>
      <c r="B12" s="9">
        <v>194</v>
      </c>
      <c r="C12" s="9">
        <v>43</v>
      </c>
      <c r="D12" s="9">
        <v>150</v>
      </c>
      <c r="E12" s="9">
        <v>387</v>
      </c>
    </row>
    <row r="13" spans="1:5">
      <c r="A13" s="12" t="s">
        <v>8366</v>
      </c>
      <c r="B13" s="9">
        <v>166</v>
      </c>
      <c r="C13" s="9">
        <v>33</v>
      </c>
      <c r="D13" s="9">
        <v>134</v>
      </c>
      <c r="E13" s="9">
        <v>333</v>
      </c>
    </row>
    <row r="14" spans="1:5">
      <c r="A14" s="12" t="s">
        <v>8367</v>
      </c>
      <c r="B14" s="9">
        <v>147</v>
      </c>
      <c r="C14" s="9">
        <v>24</v>
      </c>
      <c r="D14" s="9">
        <v>127</v>
      </c>
      <c r="E14" s="9">
        <v>298</v>
      </c>
    </row>
    <row r="15" spans="1:5">
      <c r="A15" s="12" t="s">
        <v>8368</v>
      </c>
      <c r="B15" s="9">
        <v>183</v>
      </c>
      <c r="C15" s="9">
        <v>20</v>
      </c>
      <c r="D15" s="9">
        <v>149</v>
      </c>
      <c r="E15" s="9">
        <v>352</v>
      </c>
    </row>
    <row r="16" spans="1:5">
      <c r="A16" s="12" t="s">
        <v>8369</v>
      </c>
      <c r="B16" s="9">
        <v>183</v>
      </c>
      <c r="C16" s="9">
        <v>37</v>
      </c>
      <c r="D16" s="9">
        <v>114</v>
      </c>
      <c r="E16" s="9">
        <v>334</v>
      </c>
    </row>
    <row r="17" spans="1:5">
      <c r="A17" s="12" t="s">
        <v>8370</v>
      </c>
      <c r="B17" s="9">
        <v>111</v>
      </c>
      <c r="C17" s="9">
        <v>23</v>
      </c>
      <c r="D17" s="9">
        <v>118</v>
      </c>
      <c r="E17" s="9">
        <v>252</v>
      </c>
    </row>
    <row r="18" spans="1:5">
      <c r="A18" s="12" t="s">
        <v>8353</v>
      </c>
      <c r="B18" s="9">
        <v>2185</v>
      </c>
      <c r="C18" s="9">
        <v>349</v>
      </c>
      <c r="D18" s="9">
        <v>1530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79DC8-4EF3-426D-8646-32AC537F50AB}">
  <dimension ref="A1:H13"/>
  <sheetViews>
    <sheetView workbookViewId="0">
      <selection activeCell="K4" sqref="K4"/>
    </sheetView>
  </sheetViews>
  <sheetFormatPr defaultRowHeight="14.4"/>
  <cols>
    <col min="1" max="1" width="26.554687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bestFit="1" customWidth="1"/>
    <col min="7" max="7" width="15.88671875" bestFit="1" customWidth="1"/>
    <col min="8" max="8" width="18.77734375" bestFit="1" customWidth="1"/>
  </cols>
  <sheetData>
    <row r="1" spans="1:8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>
      <c r="A2" t="s">
        <v>8389</v>
      </c>
      <c r="B2">
        <f>COUNTIFS('Summary Data'!$F$2:$F$4115,"successful",'Summary Data'!$D$2:$D$4115,"&lt;1000")</f>
        <v>322</v>
      </c>
      <c r="C2">
        <f>COUNTIFS('Summary Data'!$F$2:$F$4115,"failed",'Summary Data'!$D$2:$D$4115,"&lt;1000")</f>
        <v>113</v>
      </c>
      <c r="D2">
        <f>COUNTIFS('Summary Data'!$F$2:$F$4115,"canceled",'Summary Data'!$D$2:$D$4115,"&lt;1000")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>
      <c r="A3" t="s">
        <v>8390</v>
      </c>
      <c r="B3">
        <f>COUNTIFS('Summary Data'!$F$2:$F$4115,"successful",'Summary Data'!$D$2:$D$4115,"&gt;=1000",'Summary Data'!$D$2:$D$4115,"&lt;=4999")</f>
        <v>932</v>
      </c>
      <c r="C3">
        <f>COUNTIFS('Summary Data'!$F$2:$F$4115,"failed",'Summary Data'!$D$2:$D$4115,"&gt;=1000",'Summary Data'!$D$2:$D$4115,"&lt;=4999")</f>
        <v>420</v>
      </c>
      <c r="D3">
        <f>COUNTIFS('Summary Data'!$F$2:$F$4115,"canceled",'Summary Data'!$D$2:$D$4115,"&gt;=1000",'Summary Data'!$D$2:$D$4115,"&lt;=4999")</f>
        <v>60</v>
      </c>
      <c r="E3">
        <f t="shared" ref="E3:E12" si="0">SUM(B3:D3)</f>
        <v>1412</v>
      </c>
      <c r="F3" s="15">
        <f t="shared" ref="F3:F13" si="1">B3/$E3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>
      <c r="A4" t="s">
        <v>8391</v>
      </c>
      <c r="B4">
        <f>COUNTIFS('Summary Data'!$F$2:$F$4115,"successful",'Summary Data'!$D$2:$D$4115,"&gt;=5000",'Summary Data'!$D$2:$D$4115,"&lt;=9999")</f>
        <v>381</v>
      </c>
      <c r="C4">
        <f>COUNTIFS('Summary Data'!$F$2:$F$4115,"failed",'Summary Data'!$D$2:$D$4115,"&gt;=5000",'Summary Data'!$D$2:$D$4115,"&lt;=9999")</f>
        <v>283</v>
      </c>
      <c r="D4">
        <f>COUNTIFS('Summary Data'!$F$2:$F$4115,"canceled",'Summary Data'!$D$2:$D$4115,"&gt;=5000",'Summary Data'!$D$2:$D$4115,"&lt;=9999")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t="s">
        <v>8392</v>
      </c>
      <c r="B5">
        <f>COUNTIFS('Summary Data'!$F$2:$F$4115,"successful",'Summary Data'!$D$2:$D$4115,"&gt;=10000",'Summary Data'!$D$2:$D$4115,"&lt;=14999")</f>
        <v>168</v>
      </c>
      <c r="C5">
        <f>COUNTIFS('Summary Data'!$F$2:$F$4115,"failed",'Summary Data'!$D$2:$D$4115,"&gt;=10000",'Summary Data'!$D$2:$D$4115,"&lt;=14999")</f>
        <v>144</v>
      </c>
      <c r="D5">
        <f>COUNTIFS('Summary Data'!$F$2:$F$4115,"canceled",'Summary Data'!$D$2:$D$4115,"&gt;=10000",'Summary Data'!$D$2:$D$4115,"&lt;=14999")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t="s">
        <v>8393</v>
      </c>
      <c r="B6">
        <f>COUNTIFS('Summary Data'!$F$2:$F$4115,"successful",'Summary Data'!$D$2:$D$4115,"&gt;=15000",'Summary Data'!$D$2:$D$4115,"&lt;=19999")</f>
        <v>94</v>
      </c>
      <c r="C6">
        <f>COUNTIFS('Summary Data'!$F$2:$F$4115,"failed",'Summary Data'!$D$2:$D$4115,"&gt;=15000",'Summary Data'!$D$2:$D$4115,"&lt;=19999")</f>
        <v>90</v>
      </c>
      <c r="D6">
        <f>COUNTIFS('Summary Data'!$F$2:$F$4115,"canceled",'Summary Data'!$D$2:$D$4115,"&gt;=15000",'Summary Data'!$D$2:$D$4115,"&lt;=19999")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t="s">
        <v>8394</v>
      </c>
      <c r="B7">
        <f>COUNTIFS('Summary Data'!$F$2:$F$4115,"successful",'Summary Data'!$D$2:$D$4115,"&gt;=20000",'Summary Data'!$D$2:$D$4115,"&lt;=24999")</f>
        <v>62</v>
      </c>
      <c r="C7">
        <f>COUNTIFS('Summary Data'!$F$2:$F$4115,"failed",'Summary Data'!$D$2:$D$4115,"&gt;=20000",'Summary Data'!$D$2:$D$4115,"&lt;=24999")</f>
        <v>72</v>
      </c>
      <c r="D7">
        <f>COUNTIFS('Summary Data'!$F$2:$F$4115,"canceled",'Summary Data'!$D$2:$D$4115,"&gt;=20000",'Summary Data'!$D$2:$D$4115,"&lt;=24999")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t="s">
        <v>8395</v>
      </c>
      <c r="B8">
        <f>COUNTIFS('Summary Data'!$F$2:$F$4115,"successful",'Summary Data'!$D$2:$D$4115,"&gt;=25000",'Summary Data'!$D$2:$D$4115,"&lt;=29999")</f>
        <v>55</v>
      </c>
      <c r="C8">
        <f>COUNTIFS('Summary Data'!$F$2:$F$4115,"failed",'Summary Data'!$D$2:$D$4115,"&gt;=25000",'Summary Data'!$D$2:$D$4115,"&lt;=29999")</f>
        <v>64</v>
      </c>
      <c r="D8">
        <f>COUNTIFS('Summary Data'!$F$2:$F$4115,"canceled",'Summary Data'!$D$2:$D$4115,"&gt;=25000",'Summary Data'!$D$2:$D$4115,"&lt;=29999")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t="s">
        <v>8396</v>
      </c>
      <c r="B9">
        <f>COUNTIFS('Summary Data'!$F$2:$F$4115,"successful",'Summary Data'!$D$2:$D$4115,"&gt;=30000",'Summary Data'!$D$2:$D$4115,"&lt;=34999")</f>
        <v>32</v>
      </c>
      <c r="C9">
        <f>COUNTIFS('Summary Data'!$F$2:$F$4115,"failed",'Summary Data'!$D$2:$D$4115,"&gt;=30000",'Summary Data'!$D$2:$D$4115,"&lt;=34999")</f>
        <v>37</v>
      </c>
      <c r="D9">
        <f>COUNTIFS('Summary Data'!$F$2:$F$4115,"canceled",'Summary Data'!$D$2:$D$4115,"&gt;=30000",'Summary Data'!$D$2:$D$4115,"&lt;=34999")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t="s">
        <v>8397</v>
      </c>
      <c r="B10">
        <f>COUNTIFS('Summary Data'!$F$2:$F$4115,"successful",'Summary Data'!$D$2:$D$4115,"&gt;=35000",'Summary Data'!$D$2:$D$4115,"&lt;=39999")</f>
        <v>26</v>
      </c>
      <c r="C10">
        <f>COUNTIFS('Summary Data'!$F$2:$F$4115,"failed",'Summary Data'!$D$2:$D$4115,"&gt;=35000",'Summary Data'!$D$2:$D$4115,"&lt;=39999")</f>
        <v>22</v>
      </c>
      <c r="D10">
        <f>COUNTIFS('Summary Data'!$F$2:$F$4115,"canceled",'Summary Data'!$D$2:$D$4115,"&gt;=35000",'Summary Data'!$D$2:$D$4115,"&lt;=39999")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t="s">
        <v>8398</v>
      </c>
      <c r="B11">
        <f>COUNTIFS('Summary Data'!$F$2:$F$4115,"successful",'Summary Data'!$D$2:$D$4115,"&gt;=40000",'Summary Data'!$D$2:$D$4115,"&lt;=44999")</f>
        <v>21</v>
      </c>
      <c r="C11">
        <f>COUNTIFS('Summary Data'!$F$2:$F$4115,"failed",'Summary Data'!$D$2:$D$4115,"&gt;=40000",'Summary Data'!$D$2:$D$4115,"&lt;=44999")</f>
        <v>16</v>
      </c>
      <c r="D11">
        <f>COUNTIFS('Summary Data'!$F$2:$F$4115,"canceled",'Summary Data'!$D$2:$D$4115,"&gt;=40000",'Summary Data'!$D$2:$D$4115,"&lt;=44999")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t="s">
        <v>8399</v>
      </c>
      <c r="B12">
        <f>COUNTIFS('Summary Data'!$F$2:$F$4115,"successful",'Summary Data'!$D$2:$D$4115,"&gt;=45000",'Summary Data'!$D$2:$D$4115,"&lt;=49999")</f>
        <v>6</v>
      </c>
      <c r="C12">
        <f>COUNTIFS('Summary Data'!$F$2:$F$4115,"failed",'Summary Data'!$D$2:$D$4115,"&gt;=45000",'Summary Data'!$D$2:$D$4115,"&lt;=49999")</f>
        <v>11</v>
      </c>
      <c r="D12">
        <f>COUNTIFS('Summary Data'!$F$2:$F$4115,"canceled",'Summary Data'!$D$2:$D$4115,"&gt;=45000",'Summary Data'!$D$2:$D$4115,"&lt;=49999")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t="s">
        <v>8400</v>
      </c>
      <c r="B13">
        <f>COUNTIFS('Summary Data'!$F$2:$F$4115,"successful",'Summary Data'!$D$2:$D$4115,"&gt;=50000")</f>
        <v>86</v>
      </c>
      <c r="C13">
        <f>COUNTIFS('Summary Data'!$F$2:$F$4115,"failed",'Summary Data'!$D$2:$D$4115,"&gt;=50000")</f>
        <v>258</v>
      </c>
      <c r="D13">
        <f>COUNTIFS('Summary Data'!$F$2:$F$4115,"canceled",'Summary Data'!$D$2:$D$4115,"&gt;=50000")</f>
        <v>100</v>
      </c>
      <c r="E13">
        <f>SUM(B13:D13)</f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E5175-863D-4A86-8808-61DDF98A532D}">
  <dimension ref="A1:G15"/>
  <sheetViews>
    <sheetView tabSelected="1" workbookViewId="0">
      <selection activeCell="A10" sqref="A10"/>
    </sheetView>
  </sheetViews>
  <sheetFormatPr defaultRowHeight="14.4"/>
  <cols>
    <col min="1" max="1" width="30.77734375" bestFit="1" customWidth="1"/>
    <col min="2" max="2" width="9.88671875" bestFit="1" customWidth="1"/>
    <col min="3" max="3" width="9.6640625" customWidth="1"/>
  </cols>
  <sheetData>
    <row r="1" spans="1:7">
      <c r="B1" s="1" t="s">
        <v>8407</v>
      </c>
      <c r="C1" s="1" t="s">
        <v>8408</v>
      </c>
    </row>
    <row r="2" spans="1:7">
      <c r="A2" s="19" t="s">
        <v>8401</v>
      </c>
      <c r="B2" s="16">
        <f>AVERAGEIF('Summary Data'!$F$2:$F$4115,"successful",'Summary Data'!$L$2:$L$4115)</f>
        <v>194.42517162471395</v>
      </c>
      <c r="C2" s="16">
        <f>AVERAGEIF('Summary Data'!$F$2:$F$4115,"failed",'Summary Data'!$L$2:$L$4115)</f>
        <v>17.709803921568628</v>
      </c>
    </row>
    <row r="3" spans="1:7">
      <c r="A3" s="19" t="s">
        <v>8402</v>
      </c>
      <c r="B3" s="13" cm="1">
        <f t="array" ref="B3">MEDIAN(IF('Summary Data'!$F$2:$F$4115="successful",'Summary Data'!$L$2:$L$4115))</f>
        <v>62</v>
      </c>
      <c r="C3" s="13" cm="1">
        <f t="array" ref="C3">MEDIAN(IF('Summary Data'!$F$2:$F$4115="failed",'Summary Data'!$L$2:$L$4115))</f>
        <v>4</v>
      </c>
    </row>
    <row r="4" spans="1:7">
      <c r="A4" s="19" t="s">
        <v>8403</v>
      </c>
      <c r="B4" s="13" cm="1">
        <f t="array" ref="B4">MIN(IF('Summary Data'!$F$2:$F$4115="successful",'Summary Data'!$L$2:$L$4115))</f>
        <v>1</v>
      </c>
      <c r="C4" s="13" cm="1">
        <f t="array" ref="C4">MIN(IF('Summary Data'!$F$2:$F$4115="failed",'Summary Data'!$L$2:$L$4115))</f>
        <v>0</v>
      </c>
      <c r="G4" s="17"/>
    </row>
    <row r="5" spans="1:7">
      <c r="A5" s="19" t="s">
        <v>8404</v>
      </c>
      <c r="B5" s="13" cm="1">
        <f t="array" ref="B5">MAX(IF('Summary Data'!$F$2:$F$4115="successful",'Summary Data'!$L$2:$L$4115))</f>
        <v>26457</v>
      </c>
      <c r="C5" s="13" cm="1">
        <f t="array" ref="C5">MAX(IF('Summary Data'!$F$2:$F$4115="failed",'Summary Data'!$L$2:$L$4115))</f>
        <v>1293</v>
      </c>
    </row>
    <row r="6" spans="1:7">
      <c r="A6" s="19" t="s">
        <v>8405</v>
      </c>
      <c r="B6" s="13" cm="1">
        <f t="array" ref="B6">_xlfn.VAR.P(IF('Summary Data'!$F$2:$F$4115="successful",'Summary Data'!$L$2:$L$4115))</f>
        <v>712840.9867348104</v>
      </c>
      <c r="C6" s="13" cm="1">
        <f t="array" ref="C6">_xlfn.VAR.P(IF('Summary Data'!$F$2:$F$4115="failed",'Summary Data'!$L$2:$L$4115))</f>
        <v>3773.2216685890044</v>
      </c>
    </row>
    <row r="7" spans="1:7">
      <c r="A7" s="19" t="s">
        <v>8406</v>
      </c>
      <c r="B7" s="16" cm="1">
        <f t="array" ref="B7">_xlfn.STDEV.P(IF('Summary Data'!$F$2:$F$4115="successful",'Summary Data'!$L$2:$L$4115))</f>
        <v>844.29910975602149</v>
      </c>
      <c r="C7" s="16" cm="1">
        <f t="array" ref="C7">_xlfn.STDEV.P(IF('Summary Data'!$F$2:$F$4115="failed",'Summary Data'!$L$2:$L$4115))</f>
        <v>61.426555076684906</v>
      </c>
    </row>
    <row r="9" spans="1:7">
      <c r="A9" s="18" t="s">
        <v>8410</v>
      </c>
    </row>
    <row r="10" spans="1:7">
      <c r="A10" s="8"/>
    </row>
    <row r="15" spans="1:7">
      <c r="A15" s="1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455C0-4847-4AEC-A2B8-A88F9DB8A1B9}">
  <dimension ref="A1:F14"/>
  <sheetViews>
    <sheetView workbookViewId="0">
      <selection activeCell="C5" sqref="C5"/>
    </sheetView>
  </sheetViews>
  <sheetFormatPr defaultRowHeight="14.4"/>
  <cols>
    <col min="1" max="1" width="14.44140625" bestFit="1" customWidth="1"/>
    <col min="2" max="2" width="15.77734375" bestFit="1" customWidth="1"/>
    <col min="3" max="6" width="12" bestFit="1" customWidth="1"/>
  </cols>
  <sheetData>
    <row r="1" spans="1:6">
      <c r="A1" s="7" t="s">
        <v>8223</v>
      </c>
      <c r="B1" t="s">
        <v>8310</v>
      </c>
    </row>
    <row r="3" spans="1:6">
      <c r="A3" s="7" t="s">
        <v>8379</v>
      </c>
      <c r="B3" s="7" t="s">
        <v>8363</v>
      </c>
    </row>
    <row r="4" spans="1:6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>
      <c r="A5" s="8" t="s">
        <v>8354</v>
      </c>
      <c r="B5" s="13">
        <v>14998.25</v>
      </c>
      <c r="C5" s="13">
        <v>167296.02777777778</v>
      </c>
      <c r="D5" s="13">
        <v>2591988.9750000001</v>
      </c>
      <c r="E5" s="13"/>
      <c r="F5" s="13">
        <v>265946.76730769232</v>
      </c>
    </row>
    <row r="6" spans="1:6">
      <c r="A6" s="8" t="s">
        <v>8355</v>
      </c>
      <c r="B6" s="13">
        <v>14379.411764705883</v>
      </c>
      <c r="C6" s="13">
        <v>31593.657142857144</v>
      </c>
      <c r="D6" s="13">
        <v>37800</v>
      </c>
      <c r="E6" s="13">
        <v>6167.833333333333</v>
      </c>
      <c r="F6" s="13">
        <v>28525.095000000001</v>
      </c>
    </row>
    <row r="7" spans="1:6">
      <c r="A7" s="8" t="s">
        <v>8356</v>
      </c>
      <c r="B7" s="13">
        <v>8405.3250000000007</v>
      </c>
      <c r="C7" s="13">
        <v>50976.457142857143</v>
      </c>
      <c r="D7" s="13"/>
      <c r="E7" s="13"/>
      <c r="F7" s="13">
        <v>35496.045454545456</v>
      </c>
    </row>
    <row r="8" spans="1:6">
      <c r="A8" s="8" t="s">
        <v>8357</v>
      </c>
      <c r="B8" s="13"/>
      <c r="C8" s="13"/>
      <c r="D8" s="13">
        <v>13368.125</v>
      </c>
      <c r="E8" s="13"/>
      <c r="F8" s="13">
        <v>13368.125</v>
      </c>
    </row>
    <row r="9" spans="1:6">
      <c r="A9" s="8" t="s">
        <v>8358</v>
      </c>
      <c r="B9" s="13">
        <v>4695.8018888888892</v>
      </c>
      <c r="C9" s="13">
        <v>8420.2250000000004</v>
      </c>
      <c r="D9" s="13">
        <v>35159.75</v>
      </c>
      <c r="E9" s="13">
        <v>31467.75</v>
      </c>
      <c r="F9" s="13">
        <v>6969.5857428571426</v>
      </c>
    </row>
    <row r="10" spans="1:6">
      <c r="A10" s="8" t="s">
        <v>8359</v>
      </c>
      <c r="B10" s="13">
        <v>14338.184466019418</v>
      </c>
      <c r="C10" s="13">
        <v>14510.008547008547</v>
      </c>
      <c r="D10" s="13"/>
      <c r="E10" s="13"/>
      <c r="F10" s="13">
        <v>14429.563636363637</v>
      </c>
    </row>
    <row r="11" spans="1:6">
      <c r="A11" s="8" t="s">
        <v>8360</v>
      </c>
      <c r="B11" s="13">
        <v>9047.2000000000007</v>
      </c>
      <c r="C11" s="13">
        <v>19035.858267716536</v>
      </c>
      <c r="D11" s="13">
        <v>844226</v>
      </c>
      <c r="E11" s="13"/>
      <c r="F11" s="13">
        <v>120118.60759493671</v>
      </c>
    </row>
    <row r="12" spans="1:6">
      <c r="A12" s="8" t="s">
        <v>8361</v>
      </c>
      <c r="B12" s="13">
        <v>32129.994210526314</v>
      </c>
      <c r="C12" s="13">
        <v>89713.215962441318</v>
      </c>
      <c r="D12" s="13">
        <v>91275.219101123599</v>
      </c>
      <c r="E12" s="13"/>
      <c r="F12" s="13">
        <v>70118.45465</v>
      </c>
    </row>
    <row r="13" spans="1:6">
      <c r="A13" s="8" t="s">
        <v>8362</v>
      </c>
      <c r="B13" s="13">
        <v>5300.4195470798568</v>
      </c>
      <c r="C13" s="13">
        <v>54246.67545638945</v>
      </c>
      <c r="D13" s="13">
        <v>911984.59459459456</v>
      </c>
      <c r="E13" s="13">
        <v>12611.541666666666</v>
      </c>
      <c r="F13" s="13">
        <v>46831.852117731512</v>
      </c>
    </row>
    <row r="14" spans="1:6">
      <c r="A14" s="8" t="s">
        <v>8353</v>
      </c>
      <c r="B14" s="9">
        <v>9866.9857254004564</v>
      </c>
      <c r="C14" s="9">
        <v>60556.391503267972</v>
      </c>
      <c r="D14" s="9">
        <v>517985.06590257882</v>
      </c>
      <c r="E14" s="9">
        <v>19380.78</v>
      </c>
      <c r="F14" s="9">
        <v>71938.859944093347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6195F-74FD-47A8-BC88-1FB6B0796B14}">
  <dimension ref="A1:E14"/>
  <sheetViews>
    <sheetView workbookViewId="0">
      <selection activeCell="C5" sqref="C5"/>
    </sheetView>
  </sheetViews>
  <sheetFormatPr defaultRowHeight="14.4"/>
  <cols>
    <col min="1" max="1" width="14" bestFit="1" customWidth="1"/>
    <col min="2" max="2" width="15.77734375" bestFit="1" customWidth="1"/>
    <col min="3" max="3" width="9" bestFit="1" customWidth="1"/>
    <col min="4" max="4" width="10" bestFit="1" customWidth="1"/>
    <col min="5" max="6" width="11" bestFit="1" customWidth="1"/>
  </cols>
  <sheetData>
    <row r="1" spans="1:5">
      <c r="A1" s="7" t="s">
        <v>8223</v>
      </c>
      <c r="B1" t="s">
        <v>8310</v>
      </c>
    </row>
    <row r="3" spans="1:5">
      <c r="A3" s="7" t="s">
        <v>8380</v>
      </c>
      <c r="B3" s="7" t="s">
        <v>8363</v>
      </c>
    </row>
    <row r="4" spans="1:5">
      <c r="A4" s="7" t="s">
        <v>8311</v>
      </c>
      <c r="B4" t="s">
        <v>8219</v>
      </c>
      <c r="C4" t="s">
        <v>8221</v>
      </c>
      <c r="D4" t="s">
        <v>8220</v>
      </c>
      <c r="E4" t="s">
        <v>8353</v>
      </c>
    </row>
    <row r="5" spans="1:5">
      <c r="A5" s="8" t="s">
        <v>8354</v>
      </c>
      <c r="B5" s="13">
        <v>150000</v>
      </c>
      <c r="C5" s="13">
        <v>10000000</v>
      </c>
      <c r="D5" s="13">
        <v>100000000</v>
      </c>
      <c r="E5" s="13">
        <v>100000000</v>
      </c>
    </row>
    <row r="6" spans="1:5">
      <c r="A6" s="8" t="s">
        <v>8355</v>
      </c>
      <c r="B6" s="13">
        <v>40000</v>
      </c>
      <c r="C6" s="13">
        <v>250000</v>
      </c>
      <c r="D6" s="13">
        <v>200000</v>
      </c>
      <c r="E6" s="13">
        <v>250000</v>
      </c>
    </row>
    <row r="7" spans="1:5">
      <c r="A7" s="8" t="s">
        <v>8356</v>
      </c>
      <c r="B7" s="13">
        <v>40000</v>
      </c>
      <c r="C7" s="13">
        <v>900000</v>
      </c>
      <c r="D7" s="13"/>
      <c r="E7" s="13">
        <v>900000</v>
      </c>
    </row>
    <row r="8" spans="1:5">
      <c r="A8" s="8" t="s">
        <v>8357</v>
      </c>
      <c r="B8" s="13"/>
      <c r="C8" s="13"/>
      <c r="D8" s="13">
        <v>100000</v>
      </c>
      <c r="E8" s="13">
        <v>100000</v>
      </c>
    </row>
    <row r="9" spans="1:5">
      <c r="A9" s="8" t="s">
        <v>8358</v>
      </c>
      <c r="B9" s="13">
        <v>70000</v>
      </c>
      <c r="C9" s="13">
        <v>100000</v>
      </c>
      <c r="D9" s="13">
        <v>500000</v>
      </c>
      <c r="E9" s="13">
        <v>500000</v>
      </c>
    </row>
    <row r="10" spans="1:5">
      <c r="A10" s="8" t="s">
        <v>8359</v>
      </c>
      <c r="B10" s="13">
        <v>300000</v>
      </c>
      <c r="C10" s="13">
        <v>180000</v>
      </c>
      <c r="D10" s="13"/>
      <c r="E10" s="13">
        <v>300000</v>
      </c>
    </row>
    <row r="11" spans="1:5">
      <c r="A11" s="8" t="s">
        <v>8360</v>
      </c>
      <c r="B11" s="13">
        <v>50000</v>
      </c>
      <c r="C11" s="13">
        <v>500000</v>
      </c>
      <c r="D11" s="13">
        <v>25000000</v>
      </c>
      <c r="E11" s="13">
        <v>25000000</v>
      </c>
    </row>
    <row r="12" spans="1:5">
      <c r="A12" s="8" t="s">
        <v>8361</v>
      </c>
      <c r="B12" s="13">
        <v>400000</v>
      </c>
      <c r="C12" s="13">
        <v>8000000</v>
      </c>
      <c r="D12" s="13">
        <v>2500000</v>
      </c>
      <c r="E12" s="13">
        <v>8000000</v>
      </c>
    </row>
    <row r="13" spans="1:5">
      <c r="A13" s="8" t="s">
        <v>8362</v>
      </c>
      <c r="B13" s="13">
        <v>150000</v>
      </c>
      <c r="C13" s="13">
        <v>5000000</v>
      </c>
      <c r="D13" s="13">
        <v>30000000</v>
      </c>
      <c r="E13" s="13">
        <v>30000000</v>
      </c>
    </row>
    <row r="14" spans="1:5">
      <c r="A14" s="8" t="s">
        <v>8353</v>
      </c>
      <c r="B14" s="9">
        <v>400000</v>
      </c>
      <c r="C14" s="9">
        <v>10000000</v>
      </c>
      <c r="D14" s="9">
        <v>100000000</v>
      </c>
      <c r="E14" s="9">
        <v>100000000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Data</vt:lpstr>
      <vt:lpstr>        Pivot Table - Category</vt:lpstr>
      <vt:lpstr>        Pivot Table - Country</vt:lpstr>
      <vt:lpstr>Pivot Table - Date</vt:lpstr>
      <vt:lpstr>Bonus</vt:lpstr>
      <vt:lpstr>Bonus Stat Analysis</vt:lpstr>
      <vt:lpstr>        Pivot Table - Goal avg</vt:lpstr>
      <vt:lpstr>        Pivot Table - Goal 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COREY McCulley</cp:lastModifiedBy>
  <dcterms:created xsi:type="dcterms:W3CDTF">2017-04-20T15:17:24Z</dcterms:created>
  <dcterms:modified xsi:type="dcterms:W3CDTF">2020-08-04T01:08:21Z</dcterms:modified>
</cp:coreProperties>
</file>