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cotr4663_colorado_edu/Documents/CU/Linden/Experiments/Box_Concept/Reports/SolSTAR_Phase2_DataSummary/"/>
    </mc:Choice>
  </mc:AlternateContent>
  <xr:revisionPtr revIDLastSave="636" documentId="8_{5E9EE8BE-AE22-46E4-ADF7-B5FDD8B6904F}" xr6:coauthVersionLast="47" xr6:coauthVersionMax="47" xr10:uidLastSave="{5D8BF9A0-9CC1-433B-8DF1-9C09140083D7}"/>
  <bookViews>
    <workbookView xWindow="2892" yWindow="2892" windowWidth="17280" windowHeight="8832" firstSheet="1" activeTab="1" xr2:uid="{3FD5AFB8-BB45-44B0-A2D6-048B80984397}"/>
  </bookViews>
  <sheets>
    <sheet name="PotentialExperiments" sheetId="5" r:id="rId1"/>
    <sheet name="LongExperimentMatrix" sheetId="4" r:id="rId2"/>
    <sheet name="Thermal Camera" sheetId="1" r:id="rId3"/>
    <sheet name="Oily Soil" sheetId="2" r:id="rId4"/>
    <sheet name="Volum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6" i="4" l="1"/>
  <c r="U1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2" i="4"/>
  <c r="D3" i="3" l="1"/>
  <c r="G3" i="3" s="1"/>
  <c r="H3" i="3" s="1"/>
  <c r="E3" i="3"/>
  <c r="F3" i="3"/>
  <c r="D4" i="3"/>
  <c r="G4" i="3" s="1"/>
  <c r="H4" i="3" s="1"/>
  <c r="E4" i="3"/>
  <c r="F4" i="3"/>
  <c r="D5" i="3"/>
  <c r="G5" i="3" s="1"/>
  <c r="H5" i="3" s="1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E2" i="3"/>
  <c r="F2" i="3"/>
  <c r="D2" i="3"/>
  <c r="G10" i="3" l="1"/>
  <c r="H10" i="3" s="1"/>
  <c r="G7" i="3"/>
  <c r="H7" i="3" s="1"/>
  <c r="G9" i="3"/>
  <c r="H9" i="3" s="1"/>
  <c r="G2" i="3"/>
  <c r="H2" i="3" s="1"/>
  <c r="G6" i="3"/>
  <c r="H6" i="3" s="1"/>
  <c r="G8" i="3"/>
  <c r="H8" i="3" s="1"/>
</calcChain>
</file>

<file path=xl/sharedStrings.xml><?xml version="1.0" encoding="utf-8"?>
<sst xmlns="http://schemas.openxmlformats.org/spreadsheetml/2006/main" count="206" uniqueCount="118">
  <si>
    <t>Variables</t>
  </si>
  <si>
    <t>TR Material</t>
  </si>
  <si>
    <t>TR Thickness</t>
  </si>
  <si>
    <t>Fiber number</t>
  </si>
  <si>
    <t>1/8"</t>
  </si>
  <si>
    <t>1/4"</t>
  </si>
  <si>
    <t>1/16"</t>
  </si>
  <si>
    <t>St. Steel</t>
  </si>
  <si>
    <t>Quartz</t>
  </si>
  <si>
    <t>TR Insulation</t>
  </si>
  <si>
    <t>Reused</t>
  </si>
  <si>
    <t>New</t>
  </si>
  <si>
    <t>1 layer</t>
  </si>
  <si>
    <t>2 layers</t>
  </si>
  <si>
    <t>3 layers</t>
  </si>
  <si>
    <t>Box insulation</t>
  </si>
  <si>
    <t>reused</t>
  </si>
  <si>
    <t>Divider Insulation</t>
  </si>
  <si>
    <t>Aeration Config</t>
  </si>
  <si>
    <t>Full length</t>
  </si>
  <si>
    <t>Half Length</t>
  </si>
  <si>
    <t>Darcy Flux [cm/s]</t>
  </si>
  <si>
    <t>Fill</t>
  </si>
  <si>
    <t>Insulation</t>
  </si>
  <si>
    <t>Dry Soil</t>
  </si>
  <si>
    <t>Depth</t>
  </si>
  <si>
    <t>2"</t>
  </si>
  <si>
    <t>4"</t>
  </si>
  <si>
    <t>6"</t>
  </si>
  <si>
    <t>8"</t>
  </si>
  <si>
    <t>10"</t>
  </si>
  <si>
    <t>Camera Emissivity Setting</t>
  </si>
  <si>
    <t>Camera T  reflected Setting</t>
  </si>
  <si>
    <t>Shield overhead lighting from camera</t>
  </si>
  <si>
    <t>Width (in)</t>
  </si>
  <si>
    <t>Depth (in)</t>
  </si>
  <si>
    <t>Height (in)</t>
  </si>
  <si>
    <t>Volume (m3)</t>
  </si>
  <si>
    <t>Width (m)</t>
  </si>
  <si>
    <t>Depth (m)</t>
  </si>
  <si>
    <t>Height (m)</t>
  </si>
  <si>
    <t>Volume (L)</t>
  </si>
  <si>
    <t>Parallel</t>
  </si>
  <si>
    <t>AntiParallel</t>
  </si>
  <si>
    <t>Date</t>
  </si>
  <si>
    <t>Soil Type</t>
  </si>
  <si>
    <t>Preheat T1</t>
  </si>
  <si>
    <t>Preheat T2</t>
  </si>
  <si>
    <t>Peheat T3</t>
  </si>
  <si>
    <t>Preheat Ave</t>
  </si>
  <si>
    <t>Ignition?</t>
  </si>
  <si>
    <t>Note</t>
  </si>
  <si>
    <t>New single alumina silica gasget</t>
  </si>
  <si>
    <t>GAC Soil and play sand @ 200 g/kg with 2 cm bed of pure GAC</t>
  </si>
  <si>
    <t>GAC Soil and play sand @ 200 g/kg with 1 cm bed of pure GAC</t>
  </si>
  <si>
    <t>X</t>
  </si>
  <si>
    <t>Done?</t>
  </si>
  <si>
    <t>Y</t>
  </si>
  <si>
    <t>GAC Soil and play sand @ 20 g/kg</t>
  </si>
  <si>
    <t>Setup</t>
  </si>
  <si>
    <t>N</t>
  </si>
  <si>
    <t>GAC soil and play sand @ 50 g/kg</t>
  </si>
  <si>
    <t>GAC soil and play sand @ 50 g/kg with 1 cm bed of pure GAC</t>
  </si>
  <si>
    <t>Crude soil and play sand @ ???</t>
  </si>
  <si>
    <t>Drill cuttings</t>
  </si>
  <si>
    <t># Fibers</t>
  </si>
  <si>
    <t>Est. Power</t>
  </si>
  <si>
    <t>Yes</t>
  </si>
  <si>
    <t>No</t>
  </si>
  <si>
    <t>Reused experimental setup from 6/2</t>
  </si>
  <si>
    <t>Reused experimental setup from 6/10</t>
  </si>
  <si>
    <t>New aerogel</t>
  </si>
  <si>
    <t>Collectors/Fibers</t>
  </si>
  <si>
    <t>All four</t>
  </si>
  <si>
    <t>C1FC, C3FF, C4FD</t>
  </si>
  <si>
    <t>C1FC, C2FA, C3FF</t>
  </si>
  <si>
    <r>
      <rPr>
        <strike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Soil (L)</t>
    </r>
  </si>
  <si>
    <t>Continued use after 3 Fibers</t>
  </si>
  <si>
    <t>Yes, but not propegation</t>
  </si>
  <si>
    <t>Soil</t>
  </si>
  <si>
    <t>Contaminant</t>
  </si>
  <si>
    <t>Play Sand</t>
  </si>
  <si>
    <t>GAC</t>
  </si>
  <si>
    <t>Concentration (g/kg)</t>
  </si>
  <si>
    <t>GAC Bed (mL)</t>
  </si>
  <si>
    <t>GAC Soil 200 g/kg on a 300 mL GAC bed</t>
  </si>
  <si>
    <t>GAC Soil 40 g/kg on a 300 mL GAC bed</t>
  </si>
  <si>
    <t>GAC Soil 60 g/kg on a 600 mL GAC bed</t>
  </si>
  <si>
    <t>0? GAC Soil reused?</t>
  </si>
  <si>
    <t>Aeration Time</t>
  </si>
  <si>
    <t>Time Power On</t>
  </si>
  <si>
    <t>Time Power Off</t>
  </si>
  <si>
    <t>Local Soil</t>
  </si>
  <si>
    <t>Tank Bottoms</t>
  </si>
  <si>
    <t>~27</t>
  </si>
  <si>
    <t>~63</t>
  </si>
  <si>
    <t>GAC Soil 50 g/kg on a 600 mL GAC bed</t>
  </si>
  <si>
    <t>Aquarium Sand</t>
  </si>
  <si>
    <t>Initial Aeration (LPM)</t>
  </si>
  <si>
    <t>Final Aeration (LPM)</t>
  </si>
  <si>
    <t>GAC Soil 40 g/kg on a 600 mL GAC bed</t>
  </si>
  <si>
    <t>Pool Sand</t>
  </si>
  <si>
    <t>13:01:00, 13:58:00</t>
  </si>
  <si>
    <t>GAC Soil 20 g/kg</t>
  </si>
  <si>
    <t>GAC Soil 200 g/kg</t>
  </si>
  <si>
    <t>GAC Soil 200 g/kg: 3 Collectors</t>
  </si>
  <si>
    <t>GAC Soil 200 g/kg: 4 Collectors</t>
  </si>
  <si>
    <t>GAC Soil 200 g/kg on a 600 mL GAC bed</t>
  </si>
  <si>
    <t>Road Mix on a 300 mL GAC bed</t>
  </si>
  <si>
    <t>Ave. Est. Preheat Power (W)</t>
  </si>
  <si>
    <t>Soil use cycles</t>
  </si>
  <si>
    <t>GAC Soil 40 g/kg on a 450 mL GAC bed</t>
  </si>
  <si>
    <t>Two new alumina silica gaskets</t>
  </si>
  <si>
    <t>Max Temp</t>
  </si>
  <si>
    <t>Reused aerogel</t>
  </si>
  <si>
    <t>80/60</t>
  </si>
  <si>
    <t>Preheat time (mins)</t>
  </si>
  <si>
    <t>Same Aerogel as last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</si>
</sst>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2" xfId="0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1" fontId="0" fillId="0" borderId="5" xfId="0" applyNumberFormat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1" fontId="0" fillId="0" borderId="8" xfId="0" applyNumberFormat="1" applyBorder="1"/>
    <xf numFmtId="165" fontId="0" fillId="0" borderId="9" xfId="0" applyNumberForma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6600"/>
          <bgColor rgb="FFFF66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 tint="-0.1499679555650502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0B5-F72B-4BEC-9A99-8C41B071AA20}">
  <dimension ref="B2:F9"/>
  <sheetViews>
    <sheetView workbookViewId="0">
      <selection activeCell="D3" sqref="D3"/>
    </sheetView>
  </sheetViews>
  <sheetFormatPr defaultRowHeight="14.4" x14ac:dyDescent="0.3"/>
  <cols>
    <col min="2" max="2" width="51.88671875" bestFit="1" customWidth="1"/>
    <col min="3" max="3" width="7.21875" bestFit="1" customWidth="1"/>
    <col min="4" max="4" width="7.21875" customWidth="1"/>
  </cols>
  <sheetData>
    <row r="2" spans="2:6" x14ac:dyDescent="0.3">
      <c r="B2" t="s">
        <v>59</v>
      </c>
      <c r="C2" t="s">
        <v>65</v>
      </c>
      <c r="D2" t="s">
        <v>66</v>
      </c>
      <c r="E2" t="s">
        <v>56</v>
      </c>
      <c r="F2" t="s">
        <v>50</v>
      </c>
    </row>
    <row r="3" spans="2:6" x14ac:dyDescent="0.3">
      <c r="B3" t="s">
        <v>58</v>
      </c>
      <c r="C3">
        <v>3</v>
      </c>
      <c r="E3" t="s">
        <v>55</v>
      </c>
      <c r="F3" t="s">
        <v>60</v>
      </c>
    </row>
    <row r="4" spans="2:6" x14ac:dyDescent="0.3">
      <c r="B4" t="s">
        <v>53</v>
      </c>
      <c r="E4" t="s">
        <v>55</v>
      </c>
      <c r="F4" t="s">
        <v>57</v>
      </c>
    </row>
    <row r="5" spans="2:6" x14ac:dyDescent="0.3">
      <c r="B5" t="s">
        <v>54</v>
      </c>
      <c r="E5" t="s">
        <v>55</v>
      </c>
      <c r="F5" t="s">
        <v>57</v>
      </c>
    </row>
    <row r="6" spans="2:6" x14ac:dyDescent="0.3">
      <c r="B6" t="s">
        <v>62</v>
      </c>
    </row>
    <row r="7" spans="2:6" x14ac:dyDescent="0.3">
      <c r="B7" t="s">
        <v>61</v>
      </c>
    </row>
    <row r="8" spans="2:6" x14ac:dyDescent="0.3">
      <c r="B8" t="s">
        <v>63</v>
      </c>
    </row>
    <row r="9" spans="2:6" x14ac:dyDescent="0.3">
      <c r="B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CEA1-EF10-4579-AFBA-24E9C5CEF25C}">
  <dimension ref="A1:X19"/>
  <sheetViews>
    <sheetView tabSelected="1" workbookViewId="0">
      <pane xSplit="2" ySplit="15" topLeftCell="C16" activePane="bottomRight" state="frozen"/>
      <selection pane="topRight" activeCell="C1" sqref="C1"/>
      <selection pane="bottomLeft" activeCell="A15" sqref="A15"/>
      <selection pane="bottomRight" activeCell="D18" sqref="D18"/>
    </sheetView>
  </sheetViews>
  <sheetFormatPr defaultRowHeight="14.4" x14ac:dyDescent="0.3"/>
  <cols>
    <col min="1" max="1" width="7" bestFit="1" customWidth="1"/>
    <col min="2" max="2" width="34" bestFit="1" customWidth="1"/>
    <col min="3" max="3" width="21.109375" bestFit="1" customWidth="1"/>
    <col min="4" max="4" width="8.6640625" bestFit="1" customWidth="1"/>
    <col min="5" max="5" width="11.5546875" bestFit="1" customWidth="1"/>
    <col min="6" max="6" width="12.6640625" bestFit="1" customWidth="1"/>
    <col min="7" max="7" width="12.6640625" customWidth="1"/>
    <col min="8" max="8" width="16.5546875" bestFit="1" customWidth="1"/>
    <col min="9" max="9" width="23.44140625" bestFit="1" customWidth="1"/>
    <col min="10" max="12" width="12.6640625" customWidth="1"/>
    <col min="13" max="13" width="7.88671875" bestFit="1" customWidth="1"/>
    <col min="14" max="14" width="32.109375" bestFit="1" customWidth="1"/>
    <col min="15" max="15" width="15.109375" bestFit="1" customWidth="1"/>
    <col min="16" max="17" width="15.109375" customWidth="1"/>
    <col min="18" max="19" width="9.77734375" bestFit="1" customWidth="1"/>
    <col min="20" max="20" width="9.109375" bestFit="1" customWidth="1"/>
    <col min="21" max="21" width="10.77734375" bestFit="1" customWidth="1"/>
    <col min="22" max="22" width="9.5546875" bestFit="1" customWidth="1"/>
    <col min="23" max="23" width="11.44140625" bestFit="1" customWidth="1"/>
    <col min="24" max="24" width="5.109375" bestFit="1" customWidth="1"/>
  </cols>
  <sheetData>
    <row r="1" spans="1:24" x14ac:dyDescent="0.3">
      <c r="A1" t="s">
        <v>44</v>
      </c>
      <c r="B1" t="s">
        <v>45</v>
      </c>
      <c r="C1" t="s">
        <v>50</v>
      </c>
      <c r="D1" t="s">
        <v>79</v>
      </c>
      <c r="E1" t="s">
        <v>80</v>
      </c>
      <c r="F1" t="s">
        <v>83</v>
      </c>
      <c r="G1" t="s">
        <v>84</v>
      </c>
      <c r="H1" t="s">
        <v>110</v>
      </c>
      <c r="I1" t="s">
        <v>109</v>
      </c>
      <c r="J1" t="s">
        <v>90</v>
      </c>
      <c r="K1" t="s">
        <v>89</v>
      </c>
      <c r="L1" t="s">
        <v>91</v>
      </c>
      <c r="M1" t="s">
        <v>76</v>
      </c>
      <c r="N1" t="s">
        <v>9</v>
      </c>
      <c r="O1" t="s">
        <v>72</v>
      </c>
      <c r="P1" t="s">
        <v>98</v>
      </c>
      <c r="Q1" t="s">
        <v>99</v>
      </c>
      <c r="R1" t="s">
        <v>46</v>
      </c>
      <c r="S1" t="s">
        <v>47</v>
      </c>
      <c r="T1" t="s">
        <v>48</v>
      </c>
      <c r="U1" t="s">
        <v>49</v>
      </c>
      <c r="V1" t="s">
        <v>113</v>
      </c>
      <c r="W1" t="s">
        <v>116</v>
      </c>
      <c r="X1" t="s">
        <v>51</v>
      </c>
    </row>
    <row r="2" spans="1:24" x14ac:dyDescent="0.3">
      <c r="A2">
        <v>220515</v>
      </c>
      <c r="B2" t="s">
        <v>103</v>
      </c>
      <c r="C2" t="s">
        <v>68</v>
      </c>
      <c r="D2" t="s">
        <v>81</v>
      </c>
      <c r="E2" t="s">
        <v>82</v>
      </c>
      <c r="F2">
        <v>20</v>
      </c>
      <c r="G2">
        <v>0</v>
      </c>
      <c r="H2">
        <v>0</v>
      </c>
      <c r="I2" s="22">
        <v>169.49885716860601</v>
      </c>
      <c r="J2" s="21">
        <v>0.67638888888888893</v>
      </c>
      <c r="K2" s="21">
        <v>0.72291666666666676</v>
      </c>
      <c r="L2" s="21">
        <v>0.73055555555555562</v>
      </c>
      <c r="M2">
        <v>5</v>
      </c>
      <c r="N2" t="s">
        <v>52</v>
      </c>
      <c r="O2" t="s">
        <v>75</v>
      </c>
      <c r="P2">
        <v>80</v>
      </c>
      <c r="Q2">
        <v>80</v>
      </c>
      <c r="R2">
        <v>207.79911972476799</v>
      </c>
      <c r="S2">
        <v>231.39377272571599</v>
      </c>
      <c r="T2">
        <v>184.744404312467</v>
      </c>
      <c r="U2">
        <f>SUM(R2:T2)/3</f>
        <v>207.97909892098369</v>
      </c>
      <c r="V2">
        <v>299.48306274414</v>
      </c>
      <c r="W2">
        <v>67.773225499999995</v>
      </c>
    </row>
    <row r="3" spans="1:24" x14ac:dyDescent="0.3">
      <c r="A3">
        <v>220602</v>
      </c>
      <c r="B3" t="s">
        <v>104</v>
      </c>
      <c r="C3" t="s">
        <v>68</v>
      </c>
      <c r="D3" t="s">
        <v>81</v>
      </c>
      <c r="E3" t="s">
        <v>82</v>
      </c>
      <c r="F3">
        <v>200</v>
      </c>
      <c r="G3">
        <v>0</v>
      </c>
      <c r="H3">
        <v>1</v>
      </c>
      <c r="I3" s="22">
        <v>171.159844290276</v>
      </c>
      <c r="J3" s="21">
        <v>0.58888888888888891</v>
      </c>
      <c r="K3" s="21">
        <v>0.6972222222222223</v>
      </c>
      <c r="L3" s="21">
        <v>0.70486111111111116</v>
      </c>
      <c r="M3">
        <v>5</v>
      </c>
      <c r="N3" t="s">
        <v>52</v>
      </c>
      <c r="O3" t="s">
        <v>75</v>
      </c>
      <c r="P3">
        <v>80</v>
      </c>
      <c r="Q3">
        <v>80</v>
      </c>
      <c r="R3">
        <v>293.30207567826699</v>
      </c>
      <c r="S3">
        <v>266.97771544109401</v>
      </c>
      <c r="T3">
        <v>292.04121887753303</v>
      </c>
      <c r="U3">
        <f t="shared" ref="U3:U17" si="0">SUM(R3:T3)/3</f>
        <v>284.10700333229801</v>
      </c>
      <c r="V3">
        <v>364.41384887695301</v>
      </c>
      <c r="W3">
        <v>157.47156426666601</v>
      </c>
    </row>
    <row r="4" spans="1:24" x14ac:dyDescent="0.3">
      <c r="A4">
        <v>220604</v>
      </c>
      <c r="B4" t="s">
        <v>104</v>
      </c>
      <c r="C4" t="s">
        <v>68</v>
      </c>
      <c r="D4" t="s">
        <v>81</v>
      </c>
      <c r="E4" t="s">
        <v>82</v>
      </c>
      <c r="F4">
        <v>200</v>
      </c>
      <c r="G4">
        <v>0</v>
      </c>
      <c r="H4">
        <v>2</v>
      </c>
      <c r="I4" s="22">
        <v>161.808151054055</v>
      </c>
      <c r="J4" s="21">
        <v>0.50694444444444442</v>
      </c>
      <c r="K4" t="s">
        <v>55</v>
      </c>
      <c r="L4" s="21">
        <v>0.56597222222222221</v>
      </c>
      <c r="M4">
        <v>5</v>
      </c>
      <c r="N4" t="s">
        <v>69</v>
      </c>
      <c r="O4" t="s">
        <v>74</v>
      </c>
      <c r="P4">
        <v>0</v>
      </c>
      <c r="Q4">
        <v>0</v>
      </c>
      <c r="R4">
        <v>236.74190576704299</v>
      </c>
      <c r="S4">
        <v>185.46232900116601</v>
      </c>
      <c r="T4">
        <v>213.11903228065</v>
      </c>
      <c r="U4">
        <f t="shared" si="0"/>
        <v>211.77442234961964</v>
      </c>
      <c r="V4">
        <v>336.02877807617102</v>
      </c>
      <c r="W4">
        <v>0</v>
      </c>
    </row>
    <row r="5" spans="1:24" x14ac:dyDescent="0.3">
      <c r="A5">
        <v>220608</v>
      </c>
      <c r="B5" t="s">
        <v>105</v>
      </c>
      <c r="C5" t="s">
        <v>68</v>
      </c>
      <c r="D5" t="s">
        <v>81</v>
      </c>
      <c r="E5" t="s">
        <v>82</v>
      </c>
      <c r="F5">
        <v>200</v>
      </c>
      <c r="G5">
        <v>0</v>
      </c>
      <c r="H5">
        <v>3</v>
      </c>
      <c r="I5" s="22">
        <v>178.01659602691001</v>
      </c>
      <c r="J5" s="21">
        <v>0.46666666666666662</v>
      </c>
      <c r="K5" s="21" t="s">
        <v>102</v>
      </c>
      <c r="L5" s="21">
        <v>0.60763888888888895</v>
      </c>
      <c r="M5">
        <v>5</v>
      </c>
      <c r="N5" t="s">
        <v>69</v>
      </c>
      <c r="O5" t="s">
        <v>75</v>
      </c>
      <c r="P5">
        <v>80</v>
      </c>
      <c r="Q5">
        <v>80</v>
      </c>
      <c r="R5">
        <v>289.85779491938001</v>
      </c>
      <c r="S5">
        <v>224.19043638703499</v>
      </c>
      <c r="T5">
        <v>286.90306299547598</v>
      </c>
      <c r="U5">
        <f t="shared" si="0"/>
        <v>266.98376476729703</v>
      </c>
      <c r="V5">
        <v>404.94192504882801</v>
      </c>
      <c r="W5">
        <v>109.24193305</v>
      </c>
    </row>
    <row r="6" spans="1:24" x14ac:dyDescent="0.3">
      <c r="A6">
        <v>220608</v>
      </c>
      <c r="B6" t="s">
        <v>106</v>
      </c>
      <c r="C6" t="s">
        <v>68</v>
      </c>
      <c r="D6" t="s">
        <v>81</v>
      </c>
      <c r="E6" t="s">
        <v>82</v>
      </c>
      <c r="F6">
        <v>200</v>
      </c>
      <c r="G6">
        <v>0</v>
      </c>
      <c r="H6">
        <v>4</v>
      </c>
      <c r="I6" s="22">
        <v>237.25741790496599</v>
      </c>
      <c r="J6" s="21">
        <v>0.62638888888888888</v>
      </c>
      <c r="K6" s="21">
        <v>0.67499999999999993</v>
      </c>
      <c r="L6" s="21">
        <v>0.69027777777777777</v>
      </c>
      <c r="M6">
        <v>5</v>
      </c>
      <c r="N6" t="s">
        <v>69</v>
      </c>
      <c r="O6" t="s">
        <v>73</v>
      </c>
      <c r="P6">
        <v>80</v>
      </c>
      <c r="Q6">
        <v>80</v>
      </c>
      <c r="R6">
        <v>289.85779491938001</v>
      </c>
      <c r="S6">
        <v>224.19043638703499</v>
      </c>
      <c r="T6">
        <v>286.90306299547598</v>
      </c>
      <c r="U6">
        <f t="shared" si="0"/>
        <v>266.98376476729703</v>
      </c>
      <c r="V6">
        <v>404.94192504882801</v>
      </c>
      <c r="W6">
        <v>300.24193305</v>
      </c>
    </row>
    <row r="7" spans="1:24" x14ac:dyDescent="0.3">
      <c r="A7">
        <v>220610</v>
      </c>
      <c r="B7" t="s">
        <v>107</v>
      </c>
      <c r="C7" t="s">
        <v>68</v>
      </c>
      <c r="D7" t="s">
        <v>81</v>
      </c>
      <c r="E7" t="s">
        <v>82</v>
      </c>
      <c r="F7">
        <v>200</v>
      </c>
      <c r="G7">
        <v>600</v>
      </c>
      <c r="H7" t="s">
        <v>88</v>
      </c>
      <c r="I7" s="22">
        <v>107.54807167794699</v>
      </c>
      <c r="J7" s="21">
        <v>0.48194444444444445</v>
      </c>
      <c r="K7" t="s">
        <v>55</v>
      </c>
      <c r="L7" s="21">
        <v>0.57430555555555551</v>
      </c>
      <c r="M7">
        <v>5</v>
      </c>
      <c r="N7" t="s">
        <v>71</v>
      </c>
      <c r="O7" t="s">
        <v>73</v>
      </c>
      <c r="P7">
        <v>0</v>
      </c>
      <c r="Q7">
        <v>0</v>
      </c>
      <c r="R7">
        <v>152.174929969418</v>
      </c>
      <c r="S7">
        <v>157.11997412799099</v>
      </c>
      <c r="T7">
        <v>172.78650056528099</v>
      </c>
      <c r="U7">
        <f t="shared" si="0"/>
        <v>160.69380155423002</v>
      </c>
      <c r="V7">
        <v>250.90249633789</v>
      </c>
      <c r="W7">
        <v>0</v>
      </c>
    </row>
    <row r="8" spans="1:24" x14ac:dyDescent="0.3">
      <c r="A8">
        <v>220611</v>
      </c>
      <c r="B8" t="s">
        <v>107</v>
      </c>
      <c r="C8" t="s">
        <v>67</v>
      </c>
      <c r="D8" t="s">
        <v>81</v>
      </c>
      <c r="E8" t="s">
        <v>82</v>
      </c>
      <c r="F8">
        <v>200</v>
      </c>
      <c r="G8">
        <v>600</v>
      </c>
      <c r="H8">
        <v>1</v>
      </c>
      <c r="I8" s="22">
        <v>249.487764086254</v>
      </c>
      <c r="J8" s="21">
        <v>0.45833333333333331</v>
      </c>
      <c r="K8" s="21">
        <v>0.5395833333333333</v>
      </c>
      <c r="L8" s="21">
        <v>0.54652777777777783</v>
      </c>
      <c r="M8">
        <v>5</v>
      </c>
      <c r="N8" t="s">
        <v>70</v>
      </c>
      <c r="O8" t="s">
        <v>73</v>
      </c>
      <c r="P8">
        <v>80</v>
      </c>
      <c r="Q8">
        <v>80</v>
      </c>
      <c r="R8">
        <v>365.706665469943</v>
      </c>
      <c r="S8">
        <v>329.39724392567803</v>
      </c>
      <c r="T8">
        <v>347.53649775771902</v>
      </c>
      <c r="U8">
        <f t="shared" si="0"/>
        <v>347.54680238444666</v>
      </c>
      <c r="V8">
        <v>790.72131347656205</v>
      </c>
      <c r="W8">
        <v>123.483871299999</v>
      </c>
    </row>
    <row r="9" spans="1:24" x14ac:dyDescent="0.3">
      <c r="A9">
        <v>220613</v>
      </c>
      <c r="B9" t="s">
        <v>85</v>
      </c>
      <c r="C9" t="s">
        <v>68</v>
      </c>
      <c r="D9" t="s">
        <v>81</v>
      </c>
      <c r="E9" t="s">
        <v>82</v>
      </c>
      <c r="F9">
        <v>200</v>
      </c>
      <c r="G9">
        <v>600</v>
      </c>
      <c r="H9">
        <v>0</v>
      </c>
      <c r="I9" s="22">
        <v>135.49808349160099</v>
      </c>
      <c r="J9" s="21">
        <v>0.46666666666666662</v>
      </c>
      <c r="K9" t="s">
        <v>55</v>
      </c>
      <c r="L9" s="21">
        <v>0.48958333333333331</v>
      </c>
      <c r="M9">
        <v>5</v>
      </c>
      <c r="N9" t="s">
        <v>71</v>
      </c>
      <c r="O9" t="s">
        <v>75</v>
      </c>
      <c r="R9">
        <v>323.69377550644202</v>
      </c>
      <c r="S9">
        <v>294.03765577614303</v>
      </c>
      <c r="T9">
        <v>345.73094927870102</v>
      </c>
      <c r="U9">
        <f t="shared" si="0"/>
        <v>321.15412685376202</v>
      </c>
      <c r="V9">
        <v>1021.84533691406</v>
      </c>
      <c r="W9">
        <v>0</v>
      </c>
    </row>
    <row r="10" spans="1:24" x14ac:dyDescent="0.3">
      <c r="A10">
        <v>220613</v>
      </c>
      <c r="B10" t="s">
        <v>85</v>
      </c>
      <c r="C10" t="s">
        <v>67</v>
      </c>
      <c r="D10" t="s">
        <v>81</v>
      </c>
      <c r="E10" t="s">
        <v>82</v>
      </c>
      <c r="F10">
        <v>200</v>
      </c>
      <c r="G10">
        <v>600</v>
      </c>
      <c r="H10">
        <v>1</v>
      </c>
      <c r="I10" s="22">
        <v>203.89814172732201</v>
      </c>
      <c r="J10" s="21">
        <v>0.51597222222222217</v>
      </c>
      <c r="K10" s="21">
        <v>0.61388888888888882</v>
      </c>
      <c r="L10" s="21">
        <v>0.65694444444444444</v>
      </c>
      <c r="M10">
        <v>5</v>
      </c>
      <c r="N10" t="s">
        <v>77</v>
      </c>
      <c r="O10" t="s">
        <v>73</v>
      </c>
      <c r="R10">
        <v>323.69377550644202</v>
      </c>
      <c r="S10">
        <v>294.03765577614303</v>
      </c>
      <c r="T10">
        <v>345.73094927870102</v>
      </c>
      <c r="U10">
        <f t="shared" si="0"/>
        <v>321.15412685376202</v>
      </c>
      <c r="V10">
        <v>1021.84533691406</v>
      </c>
      <c r="W10">
        <v>215.55271296666601</v>
      </c>
    </row>
    <row r="11" spans="1:24" x14ac:dyDescent="0.3">
      <c r="A11">
        <v>220617</v>
      </c>
      <c r="B11" t="s">
        <v>108</v>
      </c>
      <c r="C11" t="s">
        <v>67</v>
      </c>
      <c r="D11" t="s">
        <v>92</v>
      </c>
      <c r="E11" t="s">
        <v>93</v>
      </c>
      <c r="F11" t="s">
        <v>94</v>
      </c>
      <c r="G11">
        <v>300</v>
      </c>
      <c r="H11">
        <v>0</v>
      </c>
      <c r="I11" s="22">
        <v>207.62606026945301</v>
      </c>
      <c r="J11" s="21">
        <v>0.44791666666666669</v>
      </c>
      <c r="K11" s="21">
        <v>0.56597222222222221</v>
      </c>
      <c r="L11" s="21">
        <v>0.57430555555555551</v>
      </c>
      <c r="M11">
        <v>5</v>
      </c>
      <c r="N11" t="s">
        <v>71</v>
      </c>
      <c r="O11" t="s">
        <v>73</v>
      </c>
      <c r="R11">
        <v>236.28660852475801</v>
      </c>
      <c r="S11">
        <v>200.62059065157899</v>
      </c>
      <c r="T11">
        <v>205.06249478466401</v>
      </c>
      <c r="U11">
        <f t="shared" si="0"/>
        <v>213.98989798700032</v>
      </c>
      <c r="V11">
        <v>783.19421386718705</v>
      </c>
      <c r="W11">
        <v>172.25021738333299</v>
      </c>
    </row>
    <row r="12" spans="1:24" x14ac:dyDescent="0.3">
      <c r="A12">
        <v>220623</v>
      </c>
      <c r="B12" t="s">
        <v>86</v>
      </c>
      <c r="C12" t="s">
        <v>68</v>
      </c>
      <c r="D12" t="s">
        <v>81</v>
      </c>
      <c r="E12" t="s">
        <v>82</v>
      </c>
      <c r="F12">
        <v>40</v>
      </c>
      <c r="G12">
        <v>300</v>
      </c>
      <c r="H12">
        <v>0</v>
      </c>
      <c r="I12" s="22">
        <v>196.69677993837601</v>
      </c>
      <c r="J12" s="21">
        <v>0.49722222222222223</v>
      </c>
      <c r="K12" s="21">
        <v>0.62152777777777779</v>
      </c>
      <c r="L12" s="21">
        <v>0.68125000000000002</v>
      </c>
      <c r="M12">
        <v>5</v>
      </c>
      <c r="N12" t="s">
        <v>114</v>
      </c>
      <c r="O12" t="s">
        <v>73</v>
      </c>
      <c r="R12">
        <v>160.66665124684701</v>
      </c>
      <c r="S12">
        <v>185.07822196289899</v>
      </c>
      <c r="T12">
        <v>193.30315475281401</v>
      </c>
      <c r="U12">
        <f t="shared" si="0"/>
        <v>179.68267598752001</v>
      </c>
      <c r="V12">
        <v>459.451080322265</v>
      </c>
      <c r="W12">
        <v>218.58933528333301</v>
      </c>
    </row>
    <row r="13" spans="1:24" x14ac:dyDescent="0.3">
      <c r="A13">
        <v>220628</v>
      </c>
      <c r="B13" t="s">
        <v>87</v>
      </c>
      <c r="C13" t="s">
        <v>78</v>
      </c>
      <c r="D13" t="s">
        <v>81</v>
      </c>
      <c r="E13" t="s">
        <v>82</v>
      </c>
      <c r="F13" t="s">
        <v>95</v>
      </c>
      <c r="G13">
        <v>600</v>
      </c>
      <c r="H13">
        <v>1</v>
      </c>
      <c r="J13" s="21">
        <v>0.46666666666666662</v>
      </c>
      <c r="K13" s="21">
        <v>0.6166666666666667</v>
      </c>
      <c r="L13" s="21">
        <v>0.63194444444444442</v>
      </c>
      <c r="M13">
        <v>5</v>
      </c>
      <c r="N13" t="s">
        <v>71</v>
      </c>
      <c r="O13" t="s">
        <v>73</v>
      </c>
      <c r="R13">
        <v>335.30113263722598</v>
      </c>
      <c r="S13">
        <v>344.49759233308401</v>
      </c>
      <c r="T13">
        <v>303.22944517555902</v>
      </c>
      <c r="U13">
        <f t="shared" si="0"/>
        <v>327.67605671528969</v>
      </c>
      <c r="V13">
        <v>767.59033203125</v>
      </c>
      <c r="W13">
        <v>222.35438793333299</v>
      </c>
    </row>
    <row r="14" spans="1:24" x14ac:dyDescent="0.3">
      <c r="A14">
        <v>220708</v>
      </c>
      <c r="B14" t="s">
        <v>96</v>
      </c>
      <c r="C14" t="s">
        <v>67</v>
      </c>
      <c r="D14" t="s">
        <v>97</v>
      </c>
      <c r="E14" t="s">
        <v>82</v>
      </c>
      <c r="F14">
        <v>50</v>
      </c>
      <c r="G14">
        <v>600</v>
      </c>
      <c r="H14">
        <v>0</v>
      </c>
      <c r="J14" s="21">
        <v>0.47083333333333338</v>
      </c>
      <c r="K14" s="21">
        <v>0.58472222222222225</v>
      </c>
      <c r="L14" s="21">
        <v>0.59652777777777777</v>
      </c>
      <c r="M14">
        <v>5</v>
      </c>
      <c r="N14" t="s">
        <v>71</v>
      </c>
      <c r="O14" t="s">
        <v>73</v>
      </c>
      <c r="R14">
        <v>282.59069218314198</v>
      </c>
      <c r="S14">
        <v>266.33357379401298</v>
      </c>
      <c r="T14">
        <v>307.76699464048698</v>
      </c>
      <c r="U14">
        <f t="shared" si="0"/>
        <v>285.56375353921402</v>
      </c>
      <c r="V14">
        <v>1369.59460449218</v>
      </c>
      <c r="W14">
        <v>170.664293316666</v>
      </c>
    </row>
    <row r="15" spans="1:24" x14ac:dyDescent="0.3">
      <c r="A15">
        <v>220712</v>
      </c>
      <c r="B15" t="s">
        <v>100</v>
      </c>
      <c r="C15" t="s">
        <v>67</v>
      </c>
      <c r="D15" t="s">
        <v>101</v>
      </c>
      <c r="E15" t="s">
        <v>82</v>
      </c>
      <c r="F15">
        <v>40</v>
      </c>
      <c r="G15">
        <v>600</v>
      </c>
      <c r="H15">
        <v>0</v>
      </c>
      <c r="J15" s="21">
        <v>0.51736111111111105</v>
      </c>
      <c r="K15" s="21">
        <v>0.58333333333333337</v>
      </c>
      <c r="L15" s="21">
        <v>0.59583333333333333</v>
      </c>
      <c r="M15">
        <v>5</v>
      </c>
      <c r="N15" t="s">
        <v>71</v>
      </c>
      <c r="O15" t="s">
        <v>73</v>
      </c>
      <c r="P15">
        <v>50</v>
      </c>
      <c r="Q15">
        <v>80</v>
      </c>
      <c r="R15">
        <v>289.62135717738499</v>
      </c>
      <c r="S15">
        <v>329.435792047272</v>
      </c>
      <c r="T15">
        <v>314.22897860261298</v>
      </c>
      <c r="U15">
        <f t="shared" si="0"/>
        <v>311.09537594242335</v>
      </c>
      <c r="V15">
        <v>924.64050292968705</v>
      </c>
      <c r="W15">
        <v>95.912062583333295</v>
      </c>
    </row>
    <row r="16" spans="1:24" x14ac:dyDescent="0.3">
      <c r="A16">
        <v>220717</v>
      </c>
      <c r="B16" t="s">
        <v>111</v>
      </c>
      <c r="C16" t="s">
        <v>67</v>
      </c>
      <c r="D16" t="s">
        <v>101</v>
      </c>
      <c r="E16" t="s">
        <v>82</v>
      </c>
      <c r="F16">
        <v>40</v>
      </c>
      <c r="G16">
        <v>450</v>
      </c>
      <c r="H16">
        <v>0</v>
      </c>
      <c r="J16" s="21">
        <v>0.44513888888888892</v>
      </c>
      <c r="K16" s="21">
        <v>0.59305555555555556</v>
      </c>
      <c r="L16" s="21">
        <v>0.6069444444444444</v>
      </c>
      <c r="M16">
        <v>5</v>
      </c>
      <c r="N16" t="s">
        <v>112</v>
      </c>
      <c r="O16" t="s">
        <v>73</v>
      </c>
      <c r="P16">
        <v>40</v>
      </c>
      <c r="Q16" t="s">
        <v>115</v>
      </c>
      <c r="R16">
        <v>259.04240305350299</v>
      </c>
      <c r="S16">
        <v>273.67943829133799</v>
      </c>
      <c r="T16">
        <v>278.484866424735</v>
      </c>
      <c r="U16">
        <f t="shared" si="0"/>
        <v>270.40223592319199</v>
      </c>
      <c r="V16">
        <v>631.72131347656205</v>
      </c>
      <c r="W16">
        <v>214.48132254999999</v>
      </c>
    </row>
    <row r="17" spans="1:23" x14ac:dyDescent="0.3">
      <c r="A17">
        <v>220719</v>
      </c>
      <c r="B17" t="s">
        <v>111</v>
      </c>
      <c r="C17" t="s">
        <v>68</v>
      </c>
      <c r="D17" t="s">
        <v>101</v>
      </c>
      <c r="E17" t="s">
        <v>82</v>
      </c>
      <c r="F17">
        <v>40</v>
      </c>
      <c r="G17">
        <v>450</v>
      </c>
      <c r="H17">
        <v>0</v>
      </c>
      <c r="J17" s="21">
        <v>0.44236111111111115</v>
      </c>
      <c r="K17" s="21">
        <v>0.5229166666666667</v>
      </c>
      <c r="L17" s="21">
        <v>0.52777777777777779</v>
      </c>
      <c r="M17">
        <v>5</v>
      </c>
      <c r="N17" t="s">
        <v>71</v>
      </c>
      <c r="O17" t="s">
        <v>73</v>
      </c>
      <c r="P17">
        <v>30</v>
      </c>
      <c r="Q17">
        <v>60</v>
      </c>
      <c r="R17">
        <v>194.93626422547399</v>
      </c>
      <c r="S17">
        <v>170.178327400819</v>
      </c>
      <c r="T17">
        <v>186.714954723011</v>
      </c>
      <c r="U17">
        <f t="shared" si="0"/>
        <v>183.94318211643466</v>
      </c>
      <c r="V17">
        <v>299.04849243164</v>
      </c>
      <c r="W17">
        <v>118.470813983333</v>
      </c>
    </row>
    <row r="18" spans="1:23" x14ac:dyDescent="0.3">
      <c r="A18">
        <v>220720</v>
      </c>
      <c r="B18" t="s">
        <v>111</v>
      </c>
      <c r="C18" t="s">
        <v>68</v>
      </c>
      <c r="D18" t="s">
        <v>101</v>
      </c>
      <c r="E18" t="s">
        <v>82</v>
      </c>
      <c r="F18">
        <v>40</v>
      </c>
      <c r="G18">
        <v>450</v>
      </c>
      <c r="H18">
        <v>1</v>
      </c>
      <c r="J18" s="21">
        <v>0.44305555555555554</v>
      </c>
      <c r="K18" t="s">
        <v>55</v>
      </c>
      <c r="L18" s="21">
        <v>0.49652777777777773</v>
      </c>
      <c r="M18">
        <v>5</v>
      </c>
      <c r="N18" t="s">
        <v>117</v>
      </c>
      <c r="O18" t="s">
        <v>73</v>
      </c>
    </row>
    <row r="19" spans="1:23" x14ac:dyDescent="0.3">
      <c r="A19">
        <v>220730</v>
      </c>
      <c r="B19" t="s">
        <v>111</v>
      </c>
      <c r="C19" t="s">
        <v>57</v>
      </c>
      <c r="D19" t="s">
        <v>101</v>
      </c>
      <c r="E19" t="s">
        <v>82</v>
      </c>
      <c r="F19">
        <v>40</v>
      </c>
      <c r="G19">
        <v>450</v>
      </c>
      <c r="H19">
        <v>2</v>
      </c>
      <c r="J19" s="21">
        <v>0.40069444444444446</v>
      </c>
      <c r="K19" s="21">
        <v>0.50486111111111109</v>
      </c>
      <c r="L19" s="21">
        <v>0.52430555555555558</v>
      </c>
      <c r="M19" s="21">
        <v>5</v>
      </c>
      <c r="N19" t="s">
        <v>117</v>
      </c>
      <c r="O19" t="s">
        <v>73</v>
      </c>
      <c r="P19">
        <v>40</v>
      </c>
      <c r="Q19">
        <v>60</v>
      </c>
    </row>
  </sheetData>
  <conditionalFormatting sqref="C2:C1048576">
    <cfRule type="cellIs" dxfId="1" priority="1" operator="equal">
      <formula>"Yes"</formula>
    </cfRule>
    <cfRule type="containsText" dxfId="0" priority="2" operator="containsText" text="Yes">
      <formula>NOT(ISERROR(SEARCH("Yes",C2)))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72-2CB2-4AD0-9DB0-73716D6F3E27}">
  <dimension ref="A1:K6"/>
  <sheetViews>
    <sheetView workbookViewId="0">
      <selection activeCell="G13" sqref="G13"/>
    </sheetView>
  </sheetViews>
  <sheetFormatPr defaultRowHeight="14.4" x14ac:dyDescent="0.3"/>
  <cols>
    <col min="1" max="1" width="8.6640625" bestFit="1" customWidth="1"/>
    <col min="2" max="2" width="10.5546875" bestFit="1" customWidth="1"/>
    <col min="3" max="3" width="11.6640625" bestFit="1" customWidth="1"/>
    <col min="4" max="4" width="11.88671875" bestFit="1" customWidth="1"/>
    <col min="5" max="5" width="12.21875" bestFit="1" customWidth="1"/>
    <col min="6" max="6" width="12.77734375" bestFit="1" customWidth="1"/>
    <col min="7" max="7" width="15.77734375" bestFit="1" customWidth="1"/>
    <col min="8" max="8" width="9" bestFit="1" customWidth="1"/>
    <col min="9" max="9" width="22.77734375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2" t="s">
        <v>15</v>
      </c>
      <c r="G1" s="2" t="s">
        <v>17</v>
      </c>
      <c r="H1" s="2" t="s">
        <v>22</v>
      </c>
      <c r="I1" s="2" t="s">
        <v>31</v>
      </c>
      <c r="J1" s="2" t="s">
        <v>32</v>
      </c>
      <c r="K1" s="2" t="s">
        <v>33</v>
      </c>
    </row>
    <row r="2" spans="1:11" x14ac:dyDescent="0.3">
      <c r="B2" t="s">
        <v>7</v>
      </c>
      <c r="C2" t="s">
        <v>4</v>
      </c>
      <c r="D2" t="s">
        <v>10</v>
      </c>
      <c r="E2">
        <v>2</v>
      </c>
      <c r="F2" t="s">
        <v>12</v>
      </c>
      <c r="H2" t="s">
        <v>23</v>
      </c>
    </row>
    <row r="3" spans="1:11" x14ac:dyDescent="0.3">
      <c r="B3" t="s">
        <v>8</v>
      </c>
      <c r="C3" t="s">
        <v>5</v>
      </c>
      <c r="D3" t="s">
        <v>11</v>
      </c>
      <c r="E3">
        <v>3</v>
      </c>
      <c r="F3" t="s">
        <v>13</v>
      </c>
      <c r="H3" t="s">
        <v>24</v>
      </c>
    </row>
    <row r="4" spans="1:11" x14ac:dyDescent="0.3">
      <c r="C4" s="1" t="s">
        <v>6</v>
      </c>
      <c r="D4" s="1" t="s">
        <v>12</v>
      </c>
      <c r="E4">
        <v>4</v>
      </c>
      <c r="F4" t="s">
        <v>16</v>
      </c>
    </row>
    <row r="5" spans="1:11" x14ac:dyDescent="0.3">
      <c r="D5" t="s">
        <v>13</v>
      </c>
    </row>
    <row r="6" spans="1:11" x14ac:dyDescent="0.3">
      <c r="D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98B6-A947-4FC1-AB0D-253E5323B3BE}">
  <dimension ref="A1:D6"/>
  <sheetViews>
    <sheetView workbookViewId="0">
      <selection activeCell="C6" sqref="C6"/>
    </sheetView>
  </sheetViews>
  <sheetFormatPr defaultRowHeight="14.4" x14ac:dyDescent="0.3"/>
  <cols>
    <col min="3" max="3" width="14.21875" bestFit="1" customWidth="1"/>
    <col min="4" max="4" width="15.6640625" bestFit="1" customWidth="1"/>
  </cols>
  <sheetData>
    <row r="1" spans="1:4" s="2" customFormat="1" x14ac:dyDescent="0.3">
      <c r="A1" s="2" t="s">
        <v>0</v>
      </c>
      <c r="B1" s="2" t="s">
        <v>25</v>
      </c>
      <c r="C1" s="2" t="s">
        <v>18</v>
      </c>
      <c r="D1" s="2" t="s">
        <v>21</v>
      </c>
    </row>
    <row r="2" spans="1:4" x14ac:dyDescent="0.3">
      <c r="B2" t="s">
        <v>26</v>
      </c>
      <c r="C2" t="s">
        <v>19</v>
      </c>
      <c r="D2">
        <v>3</v>
      </c>
    </row>
    <row r="3" spans="1:4" x14ac:dyDescent="0.3">
      <c r="B3" t="s">
        <v>27</v>
      </c>
      <c r="C3" t="s">
        <v>20</v>
      </c>
      <c r="D3">
        <v>4</v>
      </c>
    </row>
    <row r="4" spans="1:4" x14ac:dyDescent="0.3">
      <c r="B4" t="s">
        <v>28</v>
      </c>
      <c r="C4" t="s">
        <v>42</v>
      </c>
      <c r="D4">
        <v>5</v>
      </c>
    </row>
    <row r="5" spans="1:4" x14ac:dyDescent="0.3">
      <c r="B5" t="s">
        <v>29</v>
      </c>
      <c r="C5" t="s">
        <v>43</v>
      </c>
    </row>
    <row r="6" spans="1:4" x14ac:dyDescent="0.3">
      <c r="B6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17B8-4286-4B63-81EB-11E86383FBEB}">
  <dimension ref="A1:H10"/>
  <sheetViews>
    <sheetView workbookViewId="0">
      <selection activeCell="B10" sqref="B10"/>
    </sheetView>
  </sheetViews>
  <sheetFormatPr defaultRowHeight="14.4" x14ac:dyDescent="0.3"/>
  <cols>
    <col min="1" max="1" width="9.44140625" bestFit="1" customWidth="1"/>
    <col min="2" max="2" width="9.77734375" bestFit="1" customWidth="1"/>
    <col min="3" max="3" width="9.44140625" bestFit="1" customWidth="1"/>
    <col min="4" max="5" width="9.5546875" bestFit="1" customWidth="1"/>
    <col min="6" max="6" width="9.88671875" bestFit="1" customWidth="1"/>
    <col min="7" max="7" width="12" bestFit="1" customWidth="1"/>
    <col min="8" max="8" width="10.21875" bestFit="1" customWidth="1"/>
  </cols>
  <sheetData>
    <row r="1" spans="1:8" ht="15" thickBot="1" x14ac:dyDescent="0.35">
      <c r="A1" s="18" t="s">
        <v>34</v>
      </c>
      <c r="B1" s="19" t="s">
        <v>36</v>
      </c>
      <c r="C1" s="19" t="s">
        <v>35</v>
      </c>
      <c r="D1" s="19" t="s">
        <v>38</v>
      </c>
      <c r="E1" s="19" t="s">
        <v>39</v>
      </c>
      <c r="F1" s="19" t="s">
        <v>40</v>
      </c>
      <c r="G1" s="19" t="s">
        <v>37</v>
      </c>
      <c r="H1" s="20" t="s">
        <v>41</v>
      </c>
    </row>
    <row r="2" spans="1:8" x14ac:dyDescent="0.3">
      <c r="A2" s="13">
        <v>4</v>
      </c>
      <c r="B2" s="14">
        <v>4</v>
      </c>
      <c r="C2" s="14">
        <v>12</v>
      </c>
      <c r="D2" s="15">
        <f>CONVERT(A2,"in","m")</f>
        <v>0.1016</v>
      </c>
      <c r="E2" s="15">
        <f t="shared" ref="E2:F2" si="0">CONVERT(B2,"in","m")</f>
        <v>0.1016</v>
      </c>
      <c r="F2" s="15">
        <f t="shared" si="0"/>
        <v>0.30480000000000002</v>
      </c>
      <c r="G2" s="16">
        <f>D2*E2*F2</f>
        <v>3.1463162880000003E-3</v>
      </c>
      <c r="H2" s="17">
        <f>CONVERT(G2,"m3","L")</f>
        <v>3.1463162880000004</v>
      </c>
    </row>
    <row r="3" spans="1:8" x14ac:dyDescent="0.3">
      <c r="A3" s="6">
        <v>4</v>
      </c>
      <c r="B3" s="3">
        <v>6</v>
      </c>
      <c r="C3" s="3">
        <v>12</v>
      </c>
      <c r="D3" s="4">
        <f t="shared" ref="D3:D10" si="1">CONVERT(A3,"in","m")</f>
        <v>0.1016</v>
      </c>
      <c r="E3" s="4">
        <f t="shared" ref="E3:E10" si="2">CONVERT(B3,"in","m")</f>
        <v>0.15240000000000001</v>
      </c>
      <c r="F3" s="4">
        <f t="shared" ref="F3:F10" si="3">CONVERT(C3,"in","m")</f>
        <v>0.30480000000000002</v>
      </c>
      <c r="G3" s="5">
        <f t="shared" ref="G3:G10" si="4">D3*E3*F3</f>
        <v>4.7194744320000004E-3</v>
      </c>
      <c r="H3" s="7">
        <f t="shared" ref="H3:H10" si="5">CONVERT(G3,"m3","L")</f>
        <v>4.7194744320000002</v>
      </c>
    </row>
    <row r="4" spans="1:8" x14ac:dyDescent="0.3">
      <c r="A4" s="6">
        <v>4</v>
      </c>
      <c r="B4" s="3">
        <v>8</v>
      </c>
      <c r="C4" s="3">
        <v>12</v>
      </c>
      <c r="D4" s="4">
        <f t="shared" si="1"/>
        <v>0.1016</v>
      </c>
      <c r="E4" s="4">
        <f t="shared" si="2"/>
        <v>0.20319999999999999</v>
      </c>
      <c r="F4" s="4">
        <f t="shared" si="3"/>
        <v>0.30480000000000002</v>
      </c>
      <c r="G4" s="5">
        <f t="shared" si="4"/>
        <v>6.2926325760000006E-3</v>
      </c>
      <c r="H4" s="7">
        <f t="shared" si="5"/>
        <v>6.2926325760000008</v>
      </c>
    </row>
    <row r="5" spans="1:8" x14ac:dyDescent="0.3">
      <c r="A5" s="6">
        <v>4</v>
      </c>
      <c r="B5" s="3">
        <v>10</v>
      </c>
      <c r="C5" s="3">
        <v>12</v>
      </c>
      <c r="D5" s="4">
        <f t="shared" si="1"/>
        <v>0.1016</v>
      </c>
      <c r="E5" s="4">
        <f t="shared" si="2"/>
        <v>0.254</v>
      </c>
      <c r="F5" s="4">
        <f t="shared" si="3"/>
        <v>0.30480000000000002</v>
      </c>
      <c r="G5" s="5">
        <f t="shared" si="4"/>
        <v>7.8657907199999998E-3</v>
      </c>
      <c r="H5" s="7">
        <f t="shared" si="5"/>
        <v>7.8657907199999997</v>
      </c>
    </row>
    <row r="6" spans="1:8" x14ac:dyDescent="0.3">
      <c r="A6" s="6">
        <v>8</v>
      </c>
      <c r="B6" s="3">
        <v>10</v>
      </c>
      <c r="C6" s="3">
        <v>12</v>
      </c>
      <c r="D6" s="4">
        <f t="shared" si="1"/>
        <v>0.20319999999999999</v>
      </c>
      <c r="E6" s="4">
        <f t="shared" si="2"/>
        <v>0.254</v>
      </c>
      <c r="F6" s="4">
        <f t="shared" si="3"/>
        <v>0.30480000000000002</v>
      </c>
      <c r="G6" s="5">
        <f t="shared" si="4"/>
        <v>1.573158144E-2</v>
      </c>
      <c r="H6" s="7">
        <f t="shared" si="5"/>
        <v>15.731581439999999</v>
      </c>
    </row>
    <row r="7" spans="1:8" x14ac:dyDescent="0.3">
      <c r="A7" s="6">
        <v>12</v>
      </c>
      <c r="B7" s="3">
        <v>10</v>
      </c>
      <c r="C7" s="3">
        <v>12</v>
      </c>
      <c r="D7" s="4">
        <f t="shared" si="1"/>
        <v>0.30480000000000002</v>
      </c>
      <c r="E7" s="4">
        <f t="shared" si="2"/>
        <v>0.254</v>
      </c>
      <c r="F7" s="4">
        <f t="shared" si="3"/>
        <v>0.30480000000000002</v>
      </c>
      <c r="G7" s="5">
        <f t="shared" si="4"/>
        <v>2.3597372160000005E-2</v>
      </c>
      <c r="H7" s="7">
        <f t="shared" si="5"/>
        <v>23.597372160000006</v>
      </c>
    </row>
    <row r="8" spans="1:8" x14ac:dyDescent="0.3">
      <c r="A8" s="6">
        <v>16</v>
      </c>
      <c r="B8" s="3">
        <v>10</v>
      </c>
      <c r="C8" s="3">
        <v>12</v>
      </c>
      <c r="D8" s="4">
        <f t="shared" si="1"/>
        <v>0.40639999999999998</v>
      </c>
      <c r="E8" s="4">
        <f t="shared" si="2"/>
        <v>0.254</v>
      </c>
      <c r="F8" s="4">
        <f t="shared" si="3"/>
        <v>0.30480000000000002</v>
      </c>
      <c r="G8" s="5">
        <f t="shared" si="4"/>
        <v>3.1463162879999999E-2</v>
      </c>
      <c r="H8" s="7">
        <f t="shared" si="5"/>
        <v>31.463162879999999</v>
      </c>
    </row>
    <row r="9" spans="1:8" x14ac:dyDescent="0.3">
      <c r="A9" s="6">
        <v>20</v>
      </c>
      <c r="B9" s="3">
        <v>10</v>
      </c>
      <c r="C9" s="3">
        <v>12</v>
      </c>
      <c r="D9" s="4">
        <f t="shared" si="1"/>
        <v>0.50800000000000001</v>
      </c>
      <c r="E9" s="4">
        <f t="shared" si="2"/>
        <v>0.254</v>
      </c>
      <c r="F9" s="4">
        <f t="shared" si="3"/>
        <v>0.30480000000000002</v>
      </c>
      <c r="G9" s="5">
        <f t="shared" si="4"/>
        <v>3.9328953600000001E-2</v>
      </c>
      <c r="H9" s="7">
        <f t="shared" si="5"/>
        <v>39.328953599999998</v>
      </c>
    </row>
    <row r="10" spans="1:8" ht="15" thickBot="1" x14ac:dyDescent="0.35">
      <c r="A10" s="8">
        <v>24</v>
      </c>
      <c r="B10" s="9">
        <v>10</v>
      </c>
      <c r="C10" s="9">
        <v>12</v>
      </c>
      <c r="D10" s="10">
        <f t="shared" si="1"/>
        <v>0.60960000000000003</v>
      </c>
      <c r="E10" s="10">
        <f t="shared" si="2"/>
        <v>0.254</v>
      </c>
      <c r="F10" s="10">
        <f t="shared" si="3"/>
        <v>0.30480000000000002</v>
      </c>
      <c r="G10" s="11">
        <f t="shared" si="4"/>
        <v>4.7194744320000009E-2</v>
      </c>
      <c r="H10" s="12">
        <f t="shared" si="5"/>
        <v>47.194744320000012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PotentialExperiments</vt:lpstr>
      <vt:lpstr>LongExperimentMatrix</vt:lpstr>
      <vt:lpstr>Thermal Camera</vt:lpstr>
      <vt:lpstr>Oily Soil</vt:lpstr>
      <vt:lpstr>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ctrujillo</dc:creator>
  <cp:lastModifiedBy>Corey</cp:lastModifiedBy>
  <dcterms:created xsi:type="dcterms:W3CDTF">2022-02-16T18:27:18Z</dcterms:created>
  <dcterms:modified xsi:type="dcterms:W3CDTF">2022-07-31T00:47:57Z</dcterms:modified>
</cp:coreProperties>
</file>