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eyyesavage/Desktop/MLB Player CSV/"/>
    </mc:Choice>
  </mc:AlternateContent>
  <xr:revisionPtr revIDLastSave="0" documentId="13_ncr:1_{323CE68F-1950-B244-9F06-4137C5DDEE22}" xr6:coauthVersionLast="47" xr6:coauthVersionMax="47" xr10:uidLastSave="{00000000-0000-0000-0000-000000000000}"/>
  <bookViews>
    <workbookView xWindow="3100" yWindow="2000" windowWidth="29060" windowHeight="16500" activeTab="2" xr2:uid="{3F8A8FDD-7F6E-3A42-AA1E-0C4D3D801184}"/>
  </bookViews>
  <sheets>
    <sheet name="Sheet1" sheetId="1" r:id="rId1"/>
    <sheet name="Sheet7" sheetId="7" r:id="rId2"/>
    <sheet name="Sheet4" sheetId="4" r:id="rId3"/>
    <sheet name="Sheet2" sheetId="2" r:id="rId4"/>
    <sheet name="Sheet6" sheetId="6" r:id="rId5"/>
    <sheet name="Sheet3" sheetId="3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4" i="1" l="1"/>
  <c r="T64" i="1"/>
  <c r="S64" i="1"/>
  <c r="R64" i="1"/>
  <c r="B50" i="2"/>
  <c r="B23" i="1"/>
  <c r="P37" i="1"/>
  <c r="D24" i="3"/>
  <c r="B14" i="4"/>
  <c r="C35" i="4"/>
  <c r="B35" i="4"/>
  <c r="H109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G109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F109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E109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D109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C109" i="1"/>
  <c r="B109" i="1"/>
  <c r="C88" i="1"/>
  <c r="H88" i="1" s="1"/>
  <c r="O68" i="1"/>
  <c r="N69" i="1"/>
  <c r="N68" i="1"/>
  <c r="M73" i="1"/>
  <c r="M72" i="1"/>
  <c r="M71" i="1"/>
  <c r="M70" i="1"/>
  <c r="M69" i="1"/>
  <c r="M68" i="1"/>
  <c r="L73" i="1"/>
  <c r="L72" i="1"/>
  <c r="L71" i="1"/>
  <c r="L70" i="1"/>
  <c r="L69" i="1"/>
  <c r="L68" i="1"/>
  <c r="L74" i="1" s="1"/>
  <c r="K69" i="1"/>
  <c r="K68" i="1"/>
  <c r="J73" i="1"/>
  <c r="N73" i="1" s="1"/>
  <c r="J72" i="1"/>
  <c r="N72" i="1" s="1"/>
  <c r="J71" i="1"/>
  <c r="K71" i="1" s="1"/>
  <c r="J70" i="1"/>
  <c r="K70" i="1" s="1"/>
  <c r="J69" i="1"/>
  <c r="O69" i="1" s="1"/>
  <c r="J68" i="1"/>
  <c r="I73" i="1"/>
  <c r="I72" i="1"/>
  <c r="I71" i="1"/>
  <c r="I70" i="1"/>
  <c r="I69" i="1"/>
  <c r="I68" i="1"/>
  <c r="I63" i="1"/>
  <c r="I62" i="1"/>
  <c r="I61" i="1"/>
  <c r="I60" i="1"/>
  <c r="I59" i="1"/>
  <c r="I58" i="1"/>
  <c r="B74" i="1"/>
  <c r="C64" i="1"/>
  <c r="B64" i="1"/>
  <c r="H47" i="3"/>
  <c r="G47" i="3"/>
  <c r="L47" i="3"/>
  <c r="K47" i="3"/>
  <c r="F47" i="3"/>
  <c r="N47" i="3"/>
  <c r="N46" i="3"/>
  <c r="N45" i="3"/>
  <c r="N44" i="3"/>
  <c r="N43" i="3"/>
  <c r="N42" i="3"/>
  <c r="N41" i="3"/>
  <c r="N40" i="3"/>
  <c r="N39" i="3"/>
  <c r="N38" i="3"/>
  <c r="N37" i="3"/>
  <c r="N36" i="3"/>
  <c r="E47" i="3"/>
  <c r="M47" i="3"/>
  <c r="M46" i="3"/>
  <c r="M45" i="3"/>
  <c r="M44" i="3"/>
  <c r="M43" i="3"/>
  <c r="M42" i="3"/>
  <c r="M41" i="3"/>
  <c r="M40" i="3"/>
  <c r="M39" i="3"/>
  <c r="M38" i="3"/>
  <c r="M37" i="3"/>
  <c r="M36" i="3"/>
  <c r="D47" i="3"/>
  <c r="J47" i="3"/>
  <c r="L46" i="3"/>
  <c r="L45" i="3"/>
  <c r="L44" i="3"/>
  <c r="L43" i="3"/>
  <c r="L42" i="3"/>
  <c r="L41" i="3"/>
  <c r="L40" i="3"/>
  <c r="L39" i="3"/>
  <c r="L38" i="3"/>
  <c r="L37" i="3"/>
  <c r="L36" i="3"/>
  <c r="K46" i="3"/>
  <c r="K45" i="3"/>
  <c r="K44" i="3"/>
  <c r="K43" i="3"/>
  <c r="K42" i="3"/>
  <c r="K41" i="3"/>
  <c r="K40" i="3"/>
  <c r="K39" i="3"/>
  <c r="K38" i="3"/>
  <c r="K37" i="3"/>
  <c r="K36" i="3"/>
  <c r="J46" i="3"/>
  <c r="J45" i="3"/>
  <c r="J44" i="3"/>
  <c r="J43" i="3"/>
  <c r="J42" i="3"/>
  <c r="J41" i="3"/>
  <c r="J40" i="3"/>
  <c r="J39" i="3"/>
  <c r="J38" i="3"/>
  <c r="J37" i="3"/>
  <c r="J36" i="3"/>
  <c r="I46" i="3"/>
  <c r="I45" i="3"/>
  <c r="I44" i="3"/>
  <c r="I43" i="3"/>
  <c r="I42" i="3"/>
  <c r="I41" i="3"/>
  <c r="I40" i="3"/>
  <c r="I39" i="3"/>
  <c r="I38" i="3"/>
  <c r="I37" i="3"/>
  <c r="I36" i="3"/>
  <c r="F24" i="3"/>
  <c r="C47" i="3"/>
  <c r="O50" i="2"/>
  <c r="M50" i="2"/>
  <c r="L50" i="2"/>
  <c r="T50" i="2"/>
  <c r="S50" i="2"/>
  <c r="N50" i="2" s="1"/>
  <c r="R50" i="2"/>
  <c r="Q50" i="2"/>
  <c r="K50" i="2"/>
  <c r="J50" i="2"/>
  <c r="I50" i="2"/>
  <c r="H50" i="2"/>
  <c r="G50" i="2"/>
  <c r="F50" i="2"/>
  <c r="E50" i="2"/>
  <c r="D50" i="2"/>
  <c r="C50" i="2"/>
  <c r="T49" i="2"/>
  <c r="T48" i="2"/>
  <c r="T47" i="2"/>
  <c r="T46" i="2"/>
  <c r="T45" i="2"/>
  <c r="T44" i="2"/>
  <c r="T43" i="2"/>
  <c r="T42" i="2"/>
  <c r="T41" i="2"/>
  <c r="T40" i="2"/>
  <c r="T39" i="2"/>
  <c r="S49" i="2"/>
  <c r="S48" i="2"/>
  <c r="S47" i="2"/>
  <c r="S46" i="2"/>
  <c r="S45" i="2"/>
  <c r="S44" i="2"/>
  <c r="S43" i="2"/>
  <c r="S42" i="2"/>
  <c r="S41" i="2"/>
  <c r="S40" i="2"/>
  <c r="R49" i="2"/>
  <c r="R48" i="2"/>
  <c r="R47" i="2"/>
  <c r="R46" i="2"/>
  <c r="R45" i="2"/>
  <c r="R44" i="2"/>
  <c r="R43" i="2"/>
  <c r="R42" i="2"/>
  <c r="R41" i="2"/>
  <c r="R40" i="2"/>
  <c r="R39" i="2"/>
  <c r="S39" i="2"/>
  <c r="Q49" i="2"/>
  <c r="Q48" i="2"/>
  <c r="Q47" i="2"/>
  <c r="Q46" i="2"/>
  <c r="Q45" i="2"/>
  <c r="Q44" i="2"/>
  <c r="Q43" i="2"/>
  <c r="Q42" i="2"/>
  <c r="Q41" i="2"/>
  <c r="Q40" i="2"/>
  <c r="Q39" i="2"/>
  <c r="P50" i="2"/>
  <c r="P23" i="1"/>
  <c r="C23" i="1"/>
  <c r="K23" i="1"/>
  <c r="J23" i="1"/>
  <c r="I23" i="1"/>
  <c r="H23" i="1"/>
  <c r="G23" i="1"/>
  <c r="F23" i="1"/>
  <c r="E23" i="1"/>
  <c r="D23" i="1"/>
  <c r="M74" i="1" l="1"/>
  <c r="J74" i="1"/>
  <c r="O70" i="1"/>
  <c r="O72" i="1"/>
  <c r="O73" i="1"/>
  <c r="K72" i="1"/>
  <c r="N70" i="1"/>
  <c r="K73" i="1"/>
  <c r="N71" i="1"/>
  <c r="O71" i="1"/>
  <c r="D88" i="1"/>
  <c r="E88" i="1"/>
  <c r="F88" i="1"/>
  <c r="G88" i="1"/>
  <c r="C74" i="1"/>
  <c r="E74" i="1" s="1"/>
  <c r="N23" i="1"/>
  <c r="M23" i="1"/>
  <c r="L23" i="1"/>
  <c r="O23" i="1"/>
  <c r="O74" i="1" l="1"/>
  <c r="H74" i="1" s="1"/>
  <c r="K74" i="1"/>
  <c r="D74" i="1" s="1"/>
  <c r="J75" i="1"/>
  <c r="N74" i="1"/>
  <c r="G74" i="1" s="1"/>
  <c r="F74" i="1"/>
</calcChain>
</file>

<file path=xl/sharedStrings.xml><?xml version="1.0" encoding="utf-8"?>
<sst xmlns="http://schemas.openxmlformats.org/spreadsheetml/2006/main" count="550" uniqueCount="90">
  <si>
    <t>G</t>
  </si>
  <si>
    <t>PA</t>
  </si>
  <si>
    <t>R</t>
  </si>
  <si>
    <t>2B</t>
  </si>
  <si>
    <t>3B</t>
  </si>
  <si>
    <t>HR</t>
  </si>
  <si>
    <t>SB</t>
  </si>
  <si>
    <t>AVG</t>
  </si>
  <si>
    <t>SLG</t>
  </si>
  <si>
    <t>OBP</t>
  </si>
  <si>
    <t>OPS</t>
  </si>
  <si>
    <t>RBI</t>
  </si>
  <si>
    <t>Fernando Tatis Jr.</t>
  </si>
  <si>
    <t>Manny Machado</t>
  </si>
  <si>
    <t>Trent Grisham</t>
  </si>
  <si>
    <t>BB</t>
  </si>
  <si>
    <t>Eric Hosmer</t>
  </si>
  <si>
    <t>Jake Cronenworth</t>
  </si>
  <si>
    <t>Victor Caratini</t>
  </si>
  <si>
    <t>Austin Nola</t>
  </si>
  <si>
    <t>Wil Myers</t>
  </si>
  <si>
    <t>Tommy Pham</t>
  </si>
  <si>
    <t>Jurickson Profar</t>
  </si>
  <si>
    <t>Combined Pitchers</t>
  </si>
  <si>
    <t>Team Total</t>
  </si>
  <si>
    <t xml:space="preserve">SO </t>
  </si>
  <si>
    <t>2021 Salary</t>
  </si>
  <si>
    <t>Blake Snell</t>
  </si>
  <si>
    <t>Yu Darvish</t>
  </si>
  <si>
    <t>Joe Musgrove</t>
  </si>
  <si>
    <t>Chris Paddack</t>
  </si>
  <si>
    <t>Dinelson Lamet</t>
  </si>
  <si>
    <t>GS</t>
  </si>
  <si>
    <t>IP</t>
  </si>
  <si>
    <t>ERA</t>
  </si>
  <si>
    <t>WHIP</t>
  </si>
  <si>
    <t>K/9</t>
  </si>
  <si>
    <t>BB/9</t>
  </si>
  <si>
    <t>PR</t>
  </si>
  <si>
    <t xml:space="preserve">Blake Snell </t>
  </si>
  <si>
    <t>LR</t>
  </si>
  <si>
    <t>RF</t>
  </si>
  <si>
    <t>SVR</t>
  </si>
  <si>
    <t>%G</t>
  </si>
  <si>
    <t>PA/G</t>
  </si>
  <si>
    <t>HR/G</t>
  </si>
  <si>
    <t>RBI/G</t>
  </si>
  <si>
    <t>R/G</t>
  </si>
  <si>
    <t>SB/G</t>
  </si>
  <si>
    <t>2B/G</t>
  </si>
  <si>
    <t>3B/G</t>
  </si>
  <si>
    <t>SO/G</t>
  </si>
  <si>
    <t>BB/G</t>
  </si>
  <si>
    <t>Drew Pomeranz</t>
  </si>
  <si>
    <t>Emilio Pagan</t>
  </si>
  <si>
    <t>Austin Adams</t>
  </si>
  <si>
    <t>Pierce Johnson</t>
  </si>
  <si>
    <t>Miguel Diaz</t>
  </si>
  <si>
    <t>Mark Melancon</t>
  </si>
  <si>
    <t>Craig Stammen</t>
  </si>
  <si>
    <t>Nabil Crismatt</t>
  </si>
  <si>
    <t>Tim Hill</t>
  </si>
  <si>
    <t>Nick Ramirez</t>
  </si>
  <si>
    <t>Keone Kela</t>
  </si>
  <si>
    <t>MSE</t>
  </si>
  <si>
    <t>9innings</t>
  </si>
  <si>
    <t xml:space="preserve">runs </t>
  </si>
  <si>
    <t>K</t>
  </si>
  <si>
    <t>Bullpen Total</t>
  </si>
  <si>
    <t>Original</t>
  </si>
  <si>
    <t>Adjusted</t>
  </si>
  <si>
    <t>Adrian Morejon</t>
  </si>
  <si>
    <t>IP/GS</t>
  </si>
  <si>
    <t>IP/G</t>
  </si>
  <si>
    <t>Runs</t>
  </si>
  <si>
    <t>9s</t>
  </si>
  <si>
    <t>avg</t>
  </si>
  <si>
    <t>whip</t>
  </si>
  <si>
    <t>k9</t>
  </si>
  <si>
    <t>runs</t>
  </si>
  <si>
    <t>k</t>
  </si>
  <si>
    <t xml:space="preserve"> </t>
  </si>
  <si>
    <t>Total</t>
  </si>
  <si>
    <t>Starters</t>
  </si>
  <si>
    <t>ESPN</t>
  </si>
  <si>
    <t>STEAMER</t>
  </si>
  <si>
    <t>RotoGrinders</t>
  </si>
  <si>
    <t>N/A</t>
  </si>
  <si>
    <t>Mine</t>
  </si>
  <si>
    <t>RotoGrinder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</si>
</sst>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(&quot;$&quot;* #,##0_);_(&quot;$&quot;* \(#,##0\);_(&quot;$&quot;* &quot;-&quot;_);_(@_)"/>
    <numFmt numFmtId="164" formatCode="0.000"/>
    <numFmt numFmtId="170" formatCode="#,##0.000"/>
    <numFmt numFmtId="173" formatCode="0.00000"/>
    <numFmt numFmtId="174" formatCode="0.000000"/>
    <numFmt numFmtId="175" formatCode="0.0%"/>
    <numFmt numFmtId="176" formatCode="0.0000000"/>
    <numFmt numFmtId="177" formatCode="0.00000000"/>
    <numFmt numFmtId="178" formatCode="0.0"/>
    <numFmt numFmtId="179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Fill="1" applyBorder="1"/>
    <xf numFmtId="0" fontId="0" fillId="2" borderId="1" xfId="0" applyFill="1" applyBorder="1"/>
    <xf numFmtId="0" fontId="0" fillId="0" borderId="1" xfId="0" applyBorder="1"/>
    <xf numFmtId="164" fontId="0" fillId="2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0" borderId="0" xfId="0" applyFill="1" applyAlignment="1">
      <alignment horizontal="right"/>
    </xf>
    <xf numFmtId="164" fontId="0" fillId="2" borderId="0" xfId="0" applyNumberFormat="1" applyFill="1"/>
    <xf numFmtId="2" fontId="0" fillId="2" borderId="0" xfId="0" applyNumberFormat="1" applyFill="1"/>
    <xf numFmtId="2" fontId="0" fillId="2" borderId="1" xfId="0" applyNumberFormat="1" applyFill="1" applyBorder="1"/>
    <xf numFmtId="2" fontId="0" fillId="0" borderId="1" xfId="0" applyNumberFormat="1" applyBorder="1"/>
    <xf numFmtId="0" fontId="0" fillId="5" borderId="0" xfId="0" applyFill="1"/>
    <xf numFmtId="0" fontId="0" fillId="0" borderId="8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2" fontId="0" fillId="0" borderId="1" xfId="0" applyNumberFormat="1" applyFill="1" applyBorder="1"/>
    <xf numFmtId="0" fontId="0" fillId="0" borderId="9" xfId="0" applyBorder="1" applyAlignment="1">
      <alignment horizontal="center"/>
    </xf>
    <xf numFmtId="164" fontId="0" fillId="3" borderId="1" xfId="0" applyNumberFormat="1" applyFill="1" applyBorder="1"/>
    <xf numFmtId="164" fontId="0" fillId="4" borderId="1" xfId="0" applyNumberFormat="1" applyFill="1" applyBorder="1"/>
    <xf numFmtId="174" fontId="0" fillId="0" borderId="0" xfId="0" applyNumberFormat="1"/>
    <xf numFmtId="175" fontId="0" fillId="2" borderId="0" xfId="0" applyNumberFormat="1" applyFill="1"/>
    <xf numFmtId="0" fontId="0" fillId="0" borderId="11" xfId="0" applyBorder="1"/>
    <xf numFmtId="0" fontId="0" fillId="0" borderId="3" xfId="0" applyBorder="1"/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3" xfId="0" applyBorder="1" applyAlignment="1">
      <alignment horizontal="right"/>
    </xf>
    <xf numFmtId="174" fontId="0" fillId="4" borderId="1" xfId="0" applyNumberFormat="1" applyFill="1" applyBorder="1"/>
    <xf numFmtId="175" fontId="0" fillId="4" borderId="1" xfId="0" applyNumberFormat="1" applyFill="1" applyBorder="1"/>
    <xf numFmtId="174" fontId="0" fillId="0" borderId="1" xfId="0" applyNumberFormat="1" applyBorder="1"/>
    <xf numFmtId="175" fontId="0" fillId="2" borderId="1" xfId="0" applyNumberFormat="1" applyFill="1" applyBorder="1"/>
    <xf numFmtId="174" fontId="0" fillId="3" borderId="1" xfId="0" applyNumberFormat="1" applyFill="1" applyBorder="1"/>
    <xf numFmtId="175" fontId="0" fillId="3" borderId="1" xfId="0" applyNumberFormat="1" applyFill="1" applyBorder="1"/>
    <xf numFmtId="176" fontId="0" fillId="4" borderId="1" xfId="0" applyNumberFormat="1" applyFill="1" applyBorder="1"/>
    <xf numFmtId="176" fontId="0" fillId="0" borderId="1" xfId="0" applyNumberFormat="1" applyBorder="1"/>
    <xf numFmtId="176" fontId="0" fillId="3" borderId="1" xfId="0" applyNumberFormat="1" applyFill="1" applyBorder="1"/>
    <xf numFmtId="0" fontId="0" fillId="0" borderId="10" xfId="0" applyFill="1" applyBorder="1" applyAlignment="1">
      <alignment horizontal="right"/>
    </xf>
    <xf numFmtId="173" fontId="0" fillId="4" borderId="1" xfId="0" applyNumberFormat="1" applyFill="1" applyBorder="1"/>
    <xf numFmtId="173" fontId="0" fillId="0" borderId="1" xfId="0" applyNumberFormat="1" applyBorder="1"/>
    <xf numFmtId="173" fontId="0" fillId="3" borderId="1" xfId="0" applyNumberFormat="1" applyFill="1" applyBorder="1"/>
    <xf numFmtId="173" fontId="0" fillId="0" borderId="1" xfId="0" applyNumberFormat="1" applyFill="1" applyBorder="1"/>
    <xf numFmtId="174" fontId="0" fillId="0" borderId="1" xfId="0" applyNumberFormat="1" applyFill="1" applyBorder="1"/>
    <xf numFmtId="177" fontId="0" fillId="4" borderId="1" xfId="0" applyNumberFormat="1" applyFill="1" applyBorder="1"/>
    <xf numFmtId="177" fontId="0" fillId="0" borderId="1" xfId="0" applyNumberFormat="1" applyBorder="1"/>
    <xf numFmtId="177" fontId="0" fillId="3" borderId="1" xfId="0" applyNumberFormat="1" applyFill="1" applyBorder="1"/>
    <xf numFmtId="176" fontId="0" fillId="0" borderId="1" xfId="0" applyNumberFormat="1" applyFill="1" applyBorder="1"/>
    <xf numFmtId="42" fontId="2" fillId="0" borderId="9" xfId="0" applyNumberFormat="1" applyFont="1" applyBorder="1" applyAlignment="1">
      <alignment horizontal="center"/>
    </xf>
    <xf numFmtId="42" fontId="2" fillId="0" borderId="10" xfId="0" applyNumberFormat="1" applyFont="1" applyFill="1" applyBorder="1"/>
    <xf numFmtId="42" fontId="2" fillId="7" borderId="10" xfId="0" applyNumberFormat="1" applyFont="1" applyFill="1" applyBorder="1"/>
    <xf numFmtId="178" fontId="0" fillId="2" borderId="1" xfId="0" applyNumberFormat="1" applyFill="1" applyBorder="1"/>
    <xf numFmtId="164" fontId="0" fillId="5" borderId="0" xfId="0" applyNumberFormat="1" applyFill="1"/>
    <xf numFmtId="1" fontId="0" fillId="2" borderId="0" xfId="0" applyNumberFormat="1" applyFill="1"/>
    <xf numFmtId="0" fontId="3" fillId="3" borderId="0" xfId="0" applyFont="1" applyFill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3" fillId="0" borderId="11" xfId="0" applyFont="1" applyBorder="1"/>
    <xf numFmtId="0" fontId="3" fillId="3" borderId="1" xfId="0" applyFont="1" applyFill="1" applyBorder="1"/>
    <xf numFmtId="0" fontId="3" fillId="4" borderId="0" xfId="0" applyFont="1" applyFill="1" applyAlignment="1">
      <alignment horizontal="right"/>
    </xf>
    <xf numFmtId="164" fontId="3" fillId="4" borderId="1" xfId="0" applyNumberFormat="1" applyFont="1" applyFill="1" applyBorder="1"/>
    <xf numFmtId="174" fontId="3" fillId="4" borderId="1" xfId="0" applyNumberFormat="1" applyFont="1" applyFill="1" applyBorder="1"/>
    <xf numFmtId="176" fontId="3" fillId="4" borderId="1" xfId="0" applyNumberFormat="1" applyFont="1" applyFill="1" applyBorder="1"/>
    <xf numFmtId="175" fontId="3" fillId="4" borderId="1" xfId="0" applyNumberFormat="1" applyFont="1" applyFill="1" applyBorder="1"/>
    <xf numFmtId="173" fontId="3" fillId="4" borderId="1" xfId="0" applyNumberFormat="1" applyFont="1" applyFill="1" applyBorder="1"/>
    <xf numFmtId="177" fontId="3" fillId="4" borderId="1" xfId="0" applyNumberFormat="1" applyFont="1" applyFill="1" applyBorder="1"/>
    <xf numFmtId="0" fontId="3" fillId="0" borderId="0" xfId="0" applyFont="1" applyAlignment="1">
      <alignment horizontal="right"/>
    </xf>
    <xf numFmtId="164" fontId="3" fillId="2" borderId="1" xfId="0" applyNumberFormat="1" applyFont="1" applyFill="1" applyBorder="1"/>
    <xf numFmtId="174" fontId="3" fillId="0" borderId="1" xfId="0" applyNumberFormat="1" applyFont="1" applyBorder="1"/>
    <xf numFmtId="176" fontId="3" fillId="0" borderId="1" xfId="0" applyNumberFormat="1" applyFont="1" applyBorder="1"/>
    <xf numFmtId="175" fontId="3" fillId="2" borderId="1" xfId="0" applyNumberFormat="1" applyFont="1" applyFill="1" applyBorder="1"/>
    <xf numFmtId="173" fontId="3" fillId="0" borderId="1" xfId="0" applyNumberFormat="1" applyFont="1" applyBorder="1"/>
    <xf numFmtId="177" fontId="3" fillId="0" borderId="1" xfId="0" applyNumberFormat="1" applyFont="1" applyBorder="1"/>
    <xf numFmtId="164" fontId="3" fillId="3" borderId="1" xfId="0" applyNumberFormat="1" applyFont="1" applyFill="1" applyBorder="1"/>
    <xf numFmtId="174" fontId="3" fillId="3" borderId="1" xfId="0" applyNumberFormat="1" applyFont="1" applyFill="1" applyBorder="1"/>
    <xf numFmtId="176" fontId="3" fillId="3" borderId="1" xfId="0" applyNumberFormat="1" applyFont="1" applyFill="1" applyBorder="1"/>
    <xf numFmtId="175" fontId="3" fillId="3" borderId="1" xfId="0" applyNumberFormat="1" applyFont="1" applyFill="1" applyBorder="1"/>
    <xf numFmtId="173" fontId="3" fillId="3" borderId="1" xfId="0" applyNumberFormat="1" applyFont="1" applyFill="1" applyBorder="1"/>
    <xf numFmtId="177" fontId="3" fillId="3" borderId="1" xfId="0" applyNumberFormat="1" applyFont="1" applyFill="1" applyBorder="1"/>
    <xf numFmtId="0" fontId="3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3" xfId="0" applyFont="1" applyBorder="1"/>
    <xf numFmtId="0" fontId="3" fillId="0" borderId="12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73" fontId="3" fillId="0" borderId="1" xfId="0" applyNumberFormat="1" applyFont="1" applyFill="1" applyBorder="1"/>
    <xf numFmtId="174" fontId="3" fillId="0" borderId="1" xfId="0" applyNumberFormat="1" applyFont="1" applyFill="1" applyBorder="1"/>
    <xf numFmtId="176" fontId="3" fillId="0" borderId="1" xfId="0" applyNumberFormat="1" applyFont="1" applyFill="1" applyBorder="1"/>
    <xf numFmtId="0" fontId="3" fillId="4" borderId="12" xfId="0" applyFont="1" applyFill="1" applyBorder="1" applyAlignment="1">
      <alignment horizontal="right"/>
    </xf>
    <xf numFmtId="0" fontId="3" fillId="4" borderId="7" xfId="0" applyFont="1" applyFill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3" fillId="3" borderId="6" xfId="0" applyFont="1" applyFill="1" applyBorder="1"/>
    <xf numFmtId="0" fontId="3" fillId="2" borderId="1" xfId="0" applyFont="1" applyFill="1" applyBorder="1"/>
    <xf numFmtId="0" fontId="3" fillId="0" borderId="4" xfId="0" applyFont="1" applyBorder="1"/>
    <xf numFmtId="1" fontId="3" fillId="3" borderId="9" xfId="0" applyNumberFormat="1" applyFont="1" applyFill="1" applyBorder="1"/>
    <xf numFmtId="0" fontId="3" fillId="4" borderId="5" xfId="0" applyFont="1" applyFill="1" applyBorder="1" applyAlignment="1">
      <alignment horizontal="right"/>
    </xf>
    <xf numFmtId="1" fontId="3" fillId="4" borderId="1" xfId="0" applyNumberFormat="1" applyFont="1" applyFill="1" applyBorder="1"/>
    <xf numFmtId="2" fontId="3" fillId="4" borderId="1" xfId="0" applyNumberFormat="1" applyFont="1" applyFill="1" applyBorder="1"/>
    <xf numFmtId="0" fontId="3" fillId="4" borderId="1" xfId="0" applyFont="1" applyFill="1" applyBorder="1"/>
    <xf numFmtId="0" fontId="3" fillId="0" borderId="6" xfId="0" applyFont="1" applyBorder="1" applyAlignment="1">
      <alignment horizontal="right"/>
    </xf>
    <xf numFmtId="1" fontId="3" fillId="2" borderId="1" xfId="0" applyNumberFormat="1" applyFont="1" applyFill="1" applyBorder="1"/>
    <xf numFmtId="2" fontId="3" fillId="2" borderId="1" xfId="0" applyNumberFormat="1" applyFont="1" applyFill="1" applyBorder="1"/>
    <xf numFmtId="1" fontId="3" fillId="3" borderId="1" xfId="0" applyNumberFormat="1" applyFont="1" applyFill="1" applyBorder="1"/>
    <xf numFmtId="2" fontId="3" fillId="3" borderId="1" xfId="0" applyNumberFormat="1" applyFont="1" applyFill="1" applyBorder="1"/>
    <xf numFmtId="0" fontId="3" fillId="0" borderId="5" xfId="0" applyFont="1" applyFill="1" applyBorder="1" applyAlignment="1">
      <alignment horizontal="right"/>
    </xf>
    <xf numFmtId="0" fontId="3" fillId="8" borderId="5" xfId="0" applyFont="1" applyFill="1" applyBorder="1" applyAlignment="1">
      <alignment horizontal="right"/>
    </xf>
    <xf numFmtId="1" fontId="3" fillId="8" borderId="1" xfId="0" applyNumberFormat="1" applyFont="1" applyFill="1" applyBorder="1"/>
    <xf numFmtId="0" fontId="3" fillId="0" borderId="1" xfId="0" applyFont="1" applyBorder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right"/>
    </xf>
    <xf numFmtId="0" fontId="3" fillId="8" borderId="6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70" fontId="3" fillId="4" borderId="1" xfId="0" applyNumberFormat="1" applyFont="1" applyFill="1" applyBorder="1"/>
    <xf numFmtId="164" fontId="3" fillId="0" borderId="1" xfId="0" applyNumberFormat="1" applyFont="1" applyBorder="1"/>
    <xf numFmtId="170" fontId="3" fillId="0" borderId="1" xfId="0" applyNumberFormat="1" applyFont="1" applyBorder="1"/>
    <xf numFmtId="170" fontId="3" fillId="3" borderId="1" xfId="0" applyNumberFormat="1" applyFont="1" applyFill="1" applyBorder="1"/>
    <xf numFmtId="164" fontId="3" fillId="8" borderId="1" xfId="0" applyNumberFormat="1" applyFont="1" applyFill="1" applyBorder="1"/>
    <xf numFmtId="0" fontId="3" fillId="3" borderId="9" xfId="0" applyFont="1" applyFill="1" applyBorder="1"/>
    <xf numFmtId="0" fontId="3" fillId="0" borderId="5" xfId="0" applyFont="1" applyBorder="1"/>
    <xf numFmtId="179" fontId="3" fillId="0" borderId="1" xfId="0" applyNumberFormat="1" applyFont="1" applyBorder="1"/>
    <xf numFmtId="179" fontId="3" fillId="4" borderId="1" xfId="0" applyNumberFormat="1" applyFont="1" applyFill="1" applyBorder="1"/>
    <xf numFmtId="0" fontId="3" fillId="0" borderId="6" xfId="0" applyFont="1" applyBorder="1"/>
    <xf numFmtId="179" fontId="3" fillId="3" borderId="1" xfId="0" applyNumberFormat="1" applyFont="1" applyFill="1" applyBorder="1"/>
    <xf numFmtId="0" fontId="3" fillId="4" borderId="6" xfId="0" applyFont="1" applyFill="1" applyBorder="1"/>
    <xf numFmtId="0" fontId="3" fillId="4" borderId="5" xfId="0" applyFont="1" applyFill="1" applyBorder="1"/>
    <xf numFmtId="0" fontId="3" fillId="0" borderId="1" xfId="0" applyFont="1" applyFill="1" applyBorder="1"/>
    <xf numFmtId="164" fontId="3" fillId="5" borderId="1" xfId="0" applyNumberFormat="1" applyFont="1" applyFill="1" applyBorder="1"/>
    <xf numFmtId="179" fontId="3" fillId="5" borderId="1" xfId="0" applyNumberFormat="1" applyFont="1" applyFill="1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6" borderId="1" xfId="0" applyFont="1" applyFill="1" applyBorder="1"/>
    <xf numFmtId="0" fontId="4" fillId="0" borderId="5" xfId="0" applyFont="1" applyBorder="1"/>
    <xf numFmtId="0" fontId="4" fillId="0" borderId="10" xfId="0" applyFont="1" applyFill="1" applyBorder="1"/>
    <xf numFmtId="164" fontId="4" fillId="0" borderId="10" xfId="0" applyNumberFormat="1" applyFont="1" applyFill="1" applyBorder="1"/>
    <xf numFmtId="0" fontId="4" fillId="2" borderId="5" xfId="0" applyFont="1" applyFill="1" applyBorder="1"/>
    <xf numFmtId="0" fontId="4" fillId="7" borderId="10" xfId="0" applyFont="1" applyFill="1" applyBorder="1"/>
    <xf numFmtId="164" fontId="4" fillId="7" borderId="10" xfId="0" applyNumberFormat="1" applyFont="1" applyFill="1" applyBorder="1"/>
    <xf numFmtId="0" fontId="5" fillId="0" borderId="9" xfId="0" applyFont="1" applyBorder="1" applyAlignment="1">
      <alignment horizontal="center"/>
    </xf>
    <xf numFmtId="178" fontId="0" fillId="0" borderId="1" xfId="0" applyNumberFormat="1" applyFill="1" applyBorder="1"/>
    <xf numFmtId="0" fontId="4" fillId="0" borderId="10" xfId="0" applyFont="1" applyFill="1" applyBorder="1" applyAlignment="1">
      <alignment horizontal="center"/>
    </xf>
    <xf numFmtId="0" fontId="4" fillId="0" borderId="0" xfId="0" applyFont="1" applyBorder="1"/>
    <xf numFmtId="0" fontId="4" fillId="0" borderId="0" xfId="0" applyFont="1" applyFill="1" applyBorder="1"/>
    <xf numFmtId="164" fontId="4" fillId="0" borderId="0" xfId="0" applyNumberFormat="1" applyFont="1" applyFill="1" applyBorder="1"/>
    <xf numFmtId="0" fontId="4" fillId="0" borderId="1" xfId="0" applyFont="1" applyBorder="1"/>
    <xf numFmtId="0" fontId="4" fillId="0" borderId="1" xfId="0" applyFont="1" applyFill="1" applyBorder="1"/>
    <xf numFmtId="164" fontId="4" fillId="0" borderId="1" xfId="0" applyNumberFormat="1" applyFont="1" applyFill="1" applyBorder="1"/>
    <xf numFmtId="0" fontId="5" fillId="0" borderId="1" xfId="0" applyFont="1" applyFill="1" applyBorder="1"/>
    <xf numFmtId="0" fontId="5" fillId="0" borderId="1" xfId="0" applyFont="1" applyBorder="1" applyAlignment="1">
      <alignment horizontal="center"/>
    </xf>
    <xf numFmtId="0" fontId="6" fillId="0" borderId="1" xfId="0" applyFont="1" applyFill="1" applyBorder="1"/>
    <xf numFmtId="0" fontId="6" fillId="0" borderId="1" xfId="0" applyFont="1" applyBorder="1"/>
    <xf numFmtId="2" fontId="3" fillId="0" borderId="1" xfId="0" applyNumberFormat="1" applyFont="1" applyFill="1" applyBorder="1"/>
    <xf numFmtId="164" fontId="3" fillId="0" borderId="1" xfId="0" applyNumberFormat="1" applyFont="1" applyFill="1" applyBorder="1"/>
    <xf numFmtId="178" fontId="3" fillId="0" borderId="1" xfId="0" applyNumberFormat="1" applyFont="1" applyFill="1" applyBorder="1"/>
    <xf numFmtId="0" fontId="3" fillId="0" borderId="0" xfId="0" applyFont="1" applyBorder="1"/>
    <xf numFmtId="0" fontId="3" fillId="0" borderId="0" xfId="0" applyFont="1" applyFill="1" applyBorder="1"/>
    <xf numFmtId="2" fontId="3" fillId="0" borderId="0" xfId="0" applyNumberFormat="1" applyFont="1" applyFill="1" applyBorder="1"/>
    <xf numFmtId="164" fontId="3" fillId="0" borderId="0" xfId="0" applyNumberFormat="1" applyFont="1" applyFill="1" applyBorder="1"/>
    <xf numFmtId="178" fontId="3" fillId="0" borderId="0" xfId="0" applyNumberFormat="1" applyFont="1" applyFill="1" applyBorder="1"/>
    <xf numFmtId="178" fontId="6" fillId="0" borderId="1" xfId="0" applyNumberFormat="1" applyFont="1" applyBorder="1"/>
    <xf numFmtId="178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m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Data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8983-6915-B54A-BFE3-59730F847419}">
  <dimension ref="A1:U109"/>
  <sheetViews>
    <sheetView topLeftCell="A24" zoomScale="107" zoomScaleNormal="110" workbookViewId="0">
      <selection activeCell="T72" sqref="T72"/>
    </sheetView>
  </sheetViews>
  <sheetFormatPr baseColWidth="10" defaultRowHeight="16" x14ac:dyDescent="0.2"/>
  <cols>
    <col min="1" max="1" width="13.1640625" customWidth="1"/>
    <col min="2" max="2" width="4.5" customWidth="1"/>
    <col min="3" max="3" width="7.33203125" customWidth="1"/>
    <col min="4" max="4" width="5" customWidth="1"/>
    <col min="5" max="5" width="9" customWidth="1"/>
    <col min="6" max="7" width="5.83203125" customWidth="1"/>
    <col min="8" max="8" width="5.33203125" customWidth="1"/>
    <col min="9" max="9" width="6.33203125" customWidth="1"/>
    <col min="10" max="10" width="5" customWidth="1"/>
    <col min="11" max="11" width="8.33203125" customWidth="1"/>
    <col min="12" max="12" width="5.1640625" customWidth="1"/>
    <col min="13" max="13" width="6.1640625" customWidth="1"/>
    <col min="14" max="14" width="4.83203125" customWidth="1"/>
    <col min="15" max="15" width="6.1640625" customWidth="1"/>
    <col min="16" max="16" width="15.1640625" customWidth="1"/>
    <col min="17" max="17" width="15" customWidth="1"/>
  </cols>
  <sheetData>
    <row r="1" spans="1:17" ht="20" customHeight="1" x14ac:dyDescent="0.2"/>
    <row r="2" spans="1:17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">
      <c r="A11" s="7"/>
      <c r="B11" s="8" t="s">
        <v>0</v>
      </c>
      <c r="C11" s="9" t="s">
        <v>1</v>
      </c>
      <c r="D11" s="9" t="s">
        <v>2</v>
      </c>
      <c r="E11" s="9" t="s">
        <v>3</v>
      </c>
      <c r="F11" s="9" t="s">
        <v>4</v>
      </c>
      <c r="G11" s="9" t="s">
        <v>5</v>
      </c>
      <c r="H11" s="9" t="s">
        <v>11</v>
      </c>
      <c r="I11" s="9" t="s">
        <v>6</v>
      </c>
      <c r="J11" s="9" t="s">
        <v>15</v>
      </c>
      <c r="K11" s="9" t="s">
        <v>25</v>
      </c>
      <c r="L11" s="9" t="s">
        <v>7</v>
      </c>
      <c r="M11" s="9" t="s">
        <v>9</v>
      </c>
      <c r="N11" s="9" t="s">
        <v>8</v>
      </c>
      <c r="O11" s="9" t="s">
        <v>10</v>
      </c>
      <c r="P11" s="10" t="s">
        <v>26</v>
      </c>
    </row>
    <row r="12" spans="1:17" x14ac:dyDescent="0.2">
      <c r="A12" s="3" t="s">
        <v>12</v>
      </c>
      <c r="B12" s="4">
        <v>154</v>
      </c>
      <c r="C12" s="4">
        <v>676</v>
      </c>
      <c r="D12" s="4">
        <v>121</v>
      </c>
      <c r="E12" s="4">
        <v>26</v>
      </c>
      <c r="F12" s="4">
        <v>8</v>
      </c>
      <c r="G12" s="4">
        <v>42</v>
      </c>
      <c r="H12" s="4">
        <v>107</v>
      </c>
      <c r="I12" s="4">
        <v>29</v>
      </c>
      <c r="J12" s="4">
        <v>63</v>
      </c>
      <c r="K12" s="4">
        <v>180</v>
      </c>
      <c r="L12" s="4">
        <v>0.29699999999999999</v>
      </c>
      <c r="M12" s="4">
        <v>0.372</v>
      </c>
      <c r="N12" s="4">
        <v>0.57999999999999996</v>
      </c>
      <c r="O12" s="4">
        <v>0.95299999999999996</v>
      </c>
      <c r="P12" s="11">
        <v>1714285</v>
      </c>
    </row>
    <row r="13" spans="1:17" x14ac:dyDescent="0.2">
      <c r="A13" s="3" t="s">
        <v>13</v>
      </c>
      <c r="B13" s="4">
        <v>160</v>
      </c>
      <c r="C13" s="4">
        <v>681</v>
      </c>
      <c r="D13" s="4">
        <v>93</v>
      </c>
      <c r="E13" s="4">
        <v>31</v>
      </c>
      <c r="F13" s="4">
        <v>2</v>
      </c>
      <c r="G13" s="4">
        <v>35</v>
      </c>
      <c r="H13" s="4">
        <v>101</v>
      </c>
      <c r="I13" s="4">
        <v>12</v>
      </c>
      <c r="J13" s="4">
        <v>64</v>
      </c>
      <c r="K13" s="4">
        <v>109</v>
      </c>
      <c r="L13" s="4">
        <v>0.29499999999999998</v>
      </c>
      <c r="M13" s="4">
        <v>0.34100000000000003</v>
      </c>
      <c r="N13" s="4">
        <v>0.51800000000000002</v>
      </c>
      <c r="O13" s="4">
        <v>0.86199999999999999</v>
      </c>
      <c r="P13" s="11">
        <v>32000000</v>
      </c>
    </row>
    <row r="14" spans="1:17" x14ac:dyDescent="0.2">
      <c r="A14" s="5" t="s">
        <v>14</v>
      </c>
      <c r="B14" s="4">
        <v>146</v>
      </c>
      <c r="C14" s="4">
        <v>575</v>
      </c>
      <c r="D14" s="4">
        <v>87</v>
      </c>
      <c r="E14" s="4">
        <v>19</v>
      </c>
      <c r="F14" s="4">
        <v>7</v>
      </c>
      <c r="G14" s="4">
        <v>21</v>
      </c>
      <c r="H14" s="4">
        <v>66</v>
      </c>
      <c r="I14" s="4">
        <v>14</v>
      </c>
      <c r="J14" s="4">
        <v>67</v>
      </c>
      <c r="K14" s="4">
        <v>148</v>
      </c>
      <c r="L14" s="4">
        <v>0.24099999999999999</v>
      </c>
      <c r="M14" s="4">
        <v>0.34</v>
      </c>
      <c r="N14" s="4">
        <v>0.433</v>
      </c>
      <c r="O14" s="4">
        <v>0.77400000000000002</v>
      </c>
      <c r="P14" s="11">
        <v>589200</v>
      </c>
    </row>
    <row r="15" spans="1:17" x14ac:dyDescent="0.2">
      <c r="A15" s="5" t="s">
        <v>16</v>
      </c>
      <c r="B15" s="4">
        <v>146</v>
      </c>
      <c r="C15" s="4">
        <v>602</v>
      </c>
      <c r="D15" s="4">
        <v>75</v>
      </c>
      <c r="E15" s="4">
        <v>26</v>
      </c>
      <c r="F15" s="4">
        <v>1</v>
      </c>
      <c r="G15" s="4">
        <v>22</v>
      </c>
      <c r="H15" s="4">
        <v>102</v>
      </c>
      <c r="I15" s="4">
        <v>10</v>
      </c>
      <c r="J15" s="4">
        <v>35</v>
      </c>
      <c r="K15" s="4">
        <v>104</v>
      </c>
      <c r="L15" s="4">
        <v>0.28299999999999997</v>
      </c>
      <c r="M15" s="4">
        <v>0.33500000000000002</v>
      </c>
      <c r="N15" s="4">
        <v>0.45400000000000001</v>
      </c>
      <c r="O15" s="4">
        <v>0.78100000000000003</v>
      </c>
      <c r="P15" s="11">
        <v>21000000</v>
      </c>
    </row>
    <row r="16" spans="1:17" x14ac:dyDescent="0.2">
      <c r="A16" s="5" t="s">
        <v>17</v>
      </c>
      <c r="B16" s="4">
        <v>146</v>
      </c>
      <c r="C16" s="4">
        <v>519</v>
      </c>
      <c r="D16" s="4">
        <v>70</v>
      </c>
      <c r="E16" s="4">
        <v>41</v>
      </c>
      <c r="F16" s="4">
        <v>8</v>
      </c>
      <c r="G16" s="4">
        <v>11</v>
      </c>
      <c r="H16" s="4">
        <v>54</v>
      </c>
      <c r="I16" s="4">
        <v>8</v>
      </c>
      <c r="J16" s="4">
        <v>49</v>
      </c>
      <c r="K16" s="4">
        <v>81</v>
      </c>
      <c r="L16" s="4">
        <v>0.28499999999999998</v>
      </c>
      <c r="M16" s="4">
        <v>0.35399999999999998</v>
      </c>
      <c r="N16" s="4">
        <v>0.47699999999999998</v>
      </c>
      <c r="O16" s="4">
        <v>0.83099999999999996</v>
      </c>
      <c r="P16" s="11">
        <v>584900</v>
      </c>
    </row>
    <row r="17" spans="1:19" x14ac:dyDescent="0.2">
      <c r="A17" s="5" t="s">
        <v>18</v>
      </c>
      <c r="B17" s="4">
        <v>32</v>
      </c>
      <c r="C17" s="4">
        <v>90</v>
      </c>
      <c r="D17" s="4">
        <v>7</v>
      </c>
      <c r="E17" s="4">
        <v>4</v>
      </c>
      <c r="F17" s="4">
        <v>0</v>
      </c>
      <c r="G17" s="4">
        <v>1</v>
      </c>
      <c r="H17" s="4">
        <v>10</v>
      </c>
      <c r="I17" s="4">
        <v>0</v>
      </c>
      <c r="J17" s="4">
        <v>7</v>
      </c>
      <c r="K17" s="4">
        <v>20</v>
      </c>
      <c r="L17" s="4">
        <v>0.24299999999999999</v>
      </c>
      <c r="M17" s="4">
        <v>0.33100000000000002</v>
      </c>
      <c r="N17" s="4">
        <v>0.33300000000000002</v>
      </c>
      <c r="O17" s="4">
        <v>0.66200000000000003</v>
      </c>
      <c r="P17" s="11">
        <v>1300000</v>
      </c>
    </row>
    <row r="18" spans="1:19" x14ac:dyDescent="0.2">
      <c r="A18" s="5" t="s">
        <v>19</v>
      </c>
      <c r="B18" s="4">
        <v>130</v>
      </c>
      <c r="C18" s="4">
        <v>469</v>
      </c>
      <c r="D18" s="4">
        <v>63</v>
      </c>
      <c r="E18" s="4">
        <v>22</v>
      </c>
      <c r="F18" s="4">
        <v>2</v>
      </c>
      <c r="G18" s="4">
        <v>18</v>
      </c>
      <c r="H18" s="4">
        <v>64</v>
      </c>
      <c r="I18" s="4">
        <v>1</v>
      </c>
      <c r="J18" s="4">
        <v>43</v>
      </c>
      <c r="K18" s="4">
        <v>98</v>
      </c>
      <c r="L18" s="4">
        <v>0.27100000000000002</v>
      </c>
      <c r="M18" s="4">
        <v>0.34799999999999998</v>
      </c>
      <c r="N18" s="4">
        <v>0.46300000000000002</v>
      </c>
      <c r="O18" s="4">
        <v>0.81100000000000005</v>
      </c>
      <c r="P18" s="12">
        <v>571500</v>
      </c>
    </row>
    <row r="19" spans="1:19" x14ac:dyDescent="0.2">
      <c r="A19" s="5" t="s">
        <v>20</v>
      </c>
      <c r="B19" s="4">
        <v>148</v>
      </c>
      <c r="C19" s="4">
        <v>596</v>
      </c>
      <c r="D19" s="4">
        <v>87</v>
      </c>
      <c r="E19" s="4">
        <v>37</v>
      </c>
      <c r="F19" s="4">
        <v>2</v>
      </c>
      <c r="G19" s="4">
        <v>24</v>
      </c>
      <c r="H19" s="4">
        <v>84</v>
      </c>
      <c r="I19" s="4">
        <v>9</v>
      </c>
      <c r="J19" s="4">
        <v>52</v>
      </c>
      <c r="K19" s="4">
        <v>149</v>
      </c>
      <c r="L19" s="4">
        <v>0.27</v>
      </c>
      <c r="M19" s="4">
        <v>0.34</v>
      </c>
      <c r="N19" s="4">
        <v>0.495</v>
      </c>
      <c r="O19" s="4">
        <v>0.83199999999999996</v>
      </c>
      <c r="P19" s="11">
        <v>22500000</v>
      </c>
    </row>
    <row r="20" spans="1:19" x14ac:dyDescent="0.2">
      <c r="A20" s="5" t="s">
        <v>21</v>
      </c>
      <c r="B20" s="4">
        <v>112</v>
      </c>
      <c r="C20" s="4">
        <v>436</v>
      </c>
      <c r="D20" s="4">
        <v>52</v>
      </c>
      <c r="E20" s="4">
        <v>11</v>
      </c>
      <c r="F20" s="4">
        <v>1</v>
      </c>
      <c r="G20" s="4">
        <v>12</v>
      </c>
      <c r="H20" s="4">
        <v>42</v>
      </c>
      <c r="I20" s="4">
        <v>18</v>
      </c>
      <c r="J20" s="4">
        <v>52</v>
      </c>
      <c r="K20" s="4">
        <v>98</v>
      </c>
      <c r="L20" s="4">
        <v>0.249</v>
      </c>
      <c r="M20" s="4">
        <v>0.33400000000000002</v>
      </c>
      <c r="N20" s="4">
        <v>0.41599999999999998</v>
      </c>
      <c r="O20" s="4">
        <v>0.75800000000000001</v>
      </c>
      <c r="P20" s="11">
        <v>8900000</v>
      </c>
    </row>
    <row r="21" spans="1:19" x14ac:dyDescent="0.2">
      <c r="A21" s="5" t="s">
        <v>22</v>
      </c>
      <c r="B21" s="4">
        <v>129</v>
      </c>
      <c r="C21" s="4">
        <v>462</v>
      </c>
      <c r="D21" s="4">
        <v>61</v>
      </c>
      <c r="E21" s="4">
        <v>12</v>
      </c>
      <c r="F21" s="4">
        <v>0</v>
      </c>
      <c r="G21" s="4">
        <v>14</v>
      </c>
      <c r="H21" s="4">
        <v>52</v>
      </c>
      <c r="I21" s="4">
        <v>8</v>
      </c>
      <c r="J21" s="4">
        <v>39</v>
      </c>
      <c r="K21" s="4">
        <v>71</v>
      </c>
      <c r="L21" s="4">
        <v>0.26100000000000001</v>
      </c>
      <c r="M21" s="4">
        <v>0.32800000000000001</v>
      </c>
      <c r="N21" s="4">
        <v>0.40500000000000003</v>
      </c>
      <c r="O21" s="4">
        <v>0.74</v>
      </c>
      <c r="P21" s="11">
        <v>4333333</v>
      </c>
    </row>
    <row r="22" spans="1:19" x14ac:dyDescent="0.2">
      <c r="A22" s="5" t="s">
        <v>23</v>
      </c>
      <c r="B22" s="4">
        <v>162</v>
      </c>
      <c r="C22" s="4">
        <v>288</v>
      </c>
      <c r="D22" s="4">
        <v>10</v>
      </c>
      <c r="E22" s="4">
        <v>3</v>
      </c>
      <c r="F22" s="4">
        <v>0</v>
      </c>
      <c r="G22" s="4">
        <v>1</v>
      </c>
      <c r="H22" s="4">
        <v>10</v>
      </c>
      <c r="I22" s="4">
        <v>1</v>
      </c>
      <c r="J22" s="4">
        <v>9</v>
      </c>
      <c r="K22" s="4">
        <v>132</v>
      </c>
      <c r="L22" s="4">
        <v>0.104</v>
      </c>
      <c r="M22" s="4">
        <v>0.13600000000000001</v>
      </c>
      <c r="N22" s="4">
        <v>0.122</v>
      </c>
      <c r="O22" s="4">
        <v>0.25800000000000001</v>
      </c>
      <c r="P22" s="12">
        <v>0</v>
      </c>
    </row>
    <row r="23" spans="1:19" x14ac:dyDescent="0.2">
      <c r="A23" s="3" t="s">
        <v>24</v>
      </c>
      <c r="B23" s="4">
        <f>SUM(B12:B22)</f>
        <v>1465</v>
      </c>
      <c r="C23" s="4">
        <f t="shared" ref="C23:K23" si="0">SUM(C12:C22)</f>
        <v>5394</v>
      </c>
      <c r="D23" s="4">
        <f t="shared" si="0"/>
        <v>726</v>
      </c>
      <c r="E23" s="4">
        <f t="shared" si="0"/>
        <v>232</v>
      </c>
      <c r="F23" s="4">
        <f t="shared" si="0"/>
        <v>31</v>
      </c>
      <c r="G23" s="4">
        <f t="shared" si="0"/>
        <v>201</v>
      </c>
      <c r="H23" s="4">
        <f t="shared" si="0"/>
        <v>692</v>
      </c>
      <c r="I23" s="4">
        <f t="shared" si="0"/>
        <v>110</v>
      </c>
      <c r="J23" s="4">
        <f t="shared" si="0"/>
        <v>480</v>
      </c>
      <c r="K23" s="4">
        <f t="shared" si="0"/>
        <v>1190</v>
      </c>
      <c r="L23" s="6">
        <f>A57/C23</f>
        <v>0</v>
      </c>
      <c r="M23" s="6" t="e">
        <f>B57/C23</f>
        <v>#VALUE!</v>
      </c>
      <c r="N23" s="6" t="e">
        <f>C57/C23</f>
        <v>#VALUE!</v>
      </c>
      <c r="O23" s="6" t="e">
        <f>D57/C23</f>
        <v>#VALUE!</v>
      </c>
      <c r="P23" s="1">
        <f>SUM(P12:P22)</f>
        <v>93493218</v>
      </c>
    </row>
    <row r="25" spans="1:19" ht="17" thickBot="1" x14ac:dyDescent="0.25">
      <c r="A25" s="110"/>
      <c r="B25" s="111" t="s">
        <v>32</v>
      </c>
      <c r="C25" s="73" t="s">
        <v>64</v>
      </c>
      <c r="D25" s="111" t="s">
        <v>33</v>
      </c>
      <c r="E25" s="73" t="s">
        <v>64</v>
      </c>
      <c r="F25" s="111" t="s">
        <v>34</v>
      </c>
      <c r="G25" s="73" t="s">
        <v>64</v>
      </c>
      <c r="H25" s="111" t="s">
        <v>35</v>
      </c>
      <c r="I25" s="73" t="s">
        <v>64</v>
      </c>
      <c r="J25" s="111" t="s">
        <v>7</v>
      </c>
      <c r="K25" s="73" t="s">
        <v>64</v>
      </c>
      <c r="L25" s="111" t="s">
        <v>36</v>
      </c>
      <c r="M25" s="73" t="s">
        <v>64</v>
      </c>
      <c r="N25" s="111" t="s">
        <v>37</v>
      </c>
      <c r="O25" s="73" t="s">
        <v>64</v>
      </c>
    </row>
    <row r="26" spans="1:19" ht="17" thickBot="1" x14ac:dyDescent="0.25">
      <c r="A26" s="112" t="s">
        <v>39</v>
      </c>
      <c r="B26" s="13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</row>
    <row r="27" spans="1:19" x14ac:dyDescent="0.2">
      <c r="A27" s="137" t="s">
        <v>40</v>
      </c>
      <c r="B27" s="111">
        <v>32</v>
      </c>
      <c r="C27" s="132">
        <v>11.379</v>
      </c>
      <c r="D27" s="119">
        <v>149</v>
      </c>
      <c r="E27" s="132">
        <v>849.69</v>
      </c>
      <c r="F27" s="120">
        <v>3.3</v>
      </c>
      <c r="G27" s="132">
        <v>0.70299999999999996</v>
      </c>
      <c r="H27" s="120">
        <v>1.01</v>
      </c>
      <c r="I27" s="138">
        <v>2.8000000000000001E-2</v>
      </c>
      <c r="J27" s="85">
        <v>0.21</v>
      </c>
      <c r="K27" s="86">
        <v>7.6000000000000004E-4</v>
      </c>
      <c r="L27" s="120">
        <v>12.66</v>
      </c>
      <c r="M27" s="132">
        <v>0.97099999999999997</v>
      </c>
      <c r="N27" s="120">
        <v>2.4300000000000002</v>
      </c>
      <c r="O27" s="138">
        <v>0.14299999999999999</v>
      </c>
    </row>
    <row r="28" spans="1:19" x14ac:dyDescent="0.2">
      <c r="A28" s="73" t="s">
        <v>38</v>
      </c>
      <c r="B28" s="111">
        <v>43</v>
      </c>
      <c r="C28" s="132">
        <v>110.59399999999999</v>
      </c>
      <c r="D28" s="119">
        <v>194.66</v>
      </c>
      <c r="E28" s="132">
        <v>6129.866</v>
      </c>
      <c r="F28" s="120">
        <v>1.24</v>
      </c>
      <c r="G28" s="132">
        <v>3.6150000000000002</v>
      </c>
      <c r="H28" s="120">
        <v>1.1000000000000001</v>
      </c>
      <c r="I28" s="138">
        <v>0.10100000000000001</v>
      </c>
      <c r="J28" s="85">
        <v>0.2</v>
      </c>
      <c r="K28" s="86">
        <v>3.5000000000000001E-3</v>
      </c>
      <c r="L28" s="120">
        <v>7.83</v>
      </c>
      <c r="M28" s="132">
        <v>18.670000000000002</v>
      </c>
      <c r="N28" s="120">
        <v>-1.98</v>
      </c>
      <c r="O28" s="138">
        <v>9.6539999999999999</v>
      </c>
    </row>
    <row r="29" spans="1:19" x14ac:dyDescent="0.2">
      <c r="A29" s="117" t="s">
        <v>41</v>
      </c>
      <c r="B29" s="117">
        <v>29</v>
      </c>
      <c r="C29" s="78">
        <v>3.7530000000000001</v>
      </c>
      <c r="D29" s="115">
        <v>134</v>
      </c>
      <c r="E29" s="78">
        <v>255.095</v>
      </c>
      <c r="F29" s="116">
        <v>3.32</v>
      </c>
      <c r="G29" s="78">
        <v>0.214</v>
      </c>
      <c r="H29" s="116">
        <v>1.19</v>
      </c>
      <c r="I29" s="139">
        <v>7.7000000000000002E-3</v>
      </c>
      <c r="J29" s="78">
        <v>0.224</v>
      </c>
      <c r="K29" s="79">
        <v>2.0000000000000001E-4</v>
      </c>
      <c r="L29" s="116">
        <v>11.51</v>
      </c>
      <c r="M29" s="78">
        <v>0.17199999999999999</v>
      </c>
      <c r="N29" s="116">
        <v>3.26</v>
      </c>
      <c r="O29" s="139">
        <v>5.8999999999999997E-2</v>
      </c>
    </row>
    <row r="30" spans="1:19" ht="17" thickBot="1" x14ac:dyDescent="0.25">
      <c r="A30" s="140" t="s">
        <v>42</v>
      </c>
      <c r="B30" s="111">
        <v>27</v>
      </c>
      <c r="C30" s="132">
        <v>7.7460000000000004</v>
      </c>
      <c r="D30" s="119">
        <v>133.33000000000001</v>
      </c>
      <c r="E30" s="132">
        <v>449.85</v>
      </c>
      <c r="F30" s="120">
        <v>3.25</v>
      </c>
      <c r="G30" s="132">
        <v>0.67200000000000004</v>
      </c>
      <c r="H30" s="120">
        <v>1.24</v>
      </c>
      <c r="I30" s="138">
        <v>1.4E-2</v>
      </c>
      <c r="J30" s="85">
        <v>0.22900000000000001</v>
      </c>
      <c r="K30" s="86">
        <v>4.6999999999999999E-4</v>
      </c>
      <c r="L30" s="120">
        <v>10.87</v>
      </c>
      <c r="M30" s="132">
        <v>0.40600000000000003</v>
      </c>
      <c r="N30" s="120">
        <v>3.49</v>
      </c>
      <c r="O30" s="138">
        <v>7.9000000000000001E-2</v>
      </c>
    </row>
    <row r="31" spans="1:19" ht="17" thickBot="1" x14ac:dyDescent="0.25">
      <c r="A31" s="112" t="s">
        <v>28</v>
      </c>
      <c r="B31" s="136"/>
      <c r="C31" s="91"/>
      <c r="D31" s="121"/>
      <c r="E31" s="91"/>
      <c r="F31" s="122"/>
      <c r="G31" s="91"/>
      <c r="H31" s="122"/>
      <c r="I31" s="141"/>
      <c r="J31" s="91"/>
      <c r="K31" s="92"/>
      <c r="L31" s="122"/>
      <c r="M31" s="91"/>
      <c r="N31" s="122"/>
      <c r="O31" s="141"/>
      <c r="P31" s="2"/>
      <c r="Q31" s="2"/>
      <c r="R31" s="2"/>
      <c r="S31" s="2"/>
    </row>
    <row r="32" spans="1:19" x14ac:dyDescent="0.2">
      <c r="A32" s="137" t="s">
        <v>40</v>
      </c>
      <c r="B32" s="111">
        <v>25</v>
      </c>
      <c r="C32" s="132">
        <v>68.838999999999999</v>
      </c>
      <c r="D32" s="119">
        <v>139</v>
      </c>
      <c r="E32" s="132">
        <v>2977.2190000000001</v>
      </c>
      <c r="F32" s="120">
        <v>3.5</v>
      </c>
      <c r="G32" s="132">
        <v>0.68700000000000006</v>
      </c>
      <c r="H32" s="120">
        <v>1.1000000000000001</v>
      </c>
      <c r="I32" s="138">
        <v>1.7000000000000001E-2</v>
      </c>
      <c r="J32" s="85">
        <v>0.22</v>
      </c>
      <c r="K32" s="86">
        <v>1.9000000000000001E-4</v>
      </c>
      <c r="L32" s="120">
        <v>11.12</v>
      </c>
      <c r="M32" s="132">
        <v>0.37</v>
      </c>
      <c r="N32" s="120">
        <v>2.44</v>
      </c>
      <c r="O32" s="138">
        <v>0.60899999999999999</v>
      </c>
      <c r="P32" s="2"/>
      <c r="Q32" s="2"/>
      <c r="R32" s="2"/>
      <c r="S32" s="2"/>
    </row>
    <row r="33" spans="1:19" x14ac:dyDescent="0.2">
      <c r="A33" s="73" t="s">
        <v>38</v>
      </c>
      <c r="B33" s="111">
        <v>70</v>
      </c>
      <c r="C33" s="132">
        <v>147.584</v>
      </c>
      <c r="D33" s="119">
        <v>452</v>
      </c>
      <c r="E33" s="132">
        <v>4837.2030000000004</v>
      </c>
      <c r="F33" s="120">
        <v>-3.54</v>
      </c>
      <c r="G33" s="132">
        <v>0.32400000000000001</v>
      </c>
      <c r="H33" s="120">
        <v>-0.03</v>
      </c>
      <c r="I33" s="138">
        <v>7.8E-2</v>
      </c>
      <c r="J33" s="85">
        <v>0.18</v>
      </c>
      <c r="K33" s="86">
        <v>1.4400000000000001E-3</v>
      </c>
      <c r="L33" s="120">
        <v>11.29</v>
      </c>
      <c r="M33" s="132">
        <v>0.79600000000000004</v>
      </c>
      <c r="N33" s="120">
        <v>-5.74</v>
      </c>
      <c r="O33" s="138">
        <v>1.357</v>
      </c>
      <c r="P33" s="2"/>
      <c r="Q33" s="2"/>
      <c r="R33" s="2"/>
      <c r="S33" s="2"/>
    </row>
    <row r="34" spans="1:19" x14ac:dyDescent="0.2">
      <c r="A34" s="117" t="s">
        <v>41</v>
      </c>
      <c r="B34" s="117">
        <v>27</v>
      </c>
      <c r="C34" s="78">
        <v>24.257999999999999</v>
      </c>
      <c r="D34" s="115">
        <v>164</v>
      </c>
      <c r="E34" s="78">
        <v>959.71699999999998</v>
      </c>
      <c r="F34" s="116">
        <v>3.19</v>
      </c>
      <c r="G34" s="78">
        <v>0.23200000000000001</v>
      </c>
      <c r="H34" s="116">
        <v>1.1000000000000001</v>
      </c>
      <c r="I34" s="139">
        <v>6.4000000000000003E-3</v>
      </c>
      <c r="J34" s="78">
        <v>0.215</v>
      </c>
      <c r="K34" s="79">
        <v>4.6999999999999997E-5</v>
      </c>
      <c r="L34" s="116">
        <v>11.17</v>
      </c>
      <c r="M34" s="78">
        <v>0.104</v>
      </c>
      <c r="N34" s="116">
        <v>2.62</v>
      </c>
      <c r="O34" s="139">
        <v>0.247</v>
      </c>
      <c r="P34" s="2"/>
      <c r="Q34" s="2"/>
      <c r="R34" s="2"/>
      <c r="S34" s="2"/>
    </row>
    <row r="35" spans="1:19" ht="17" thickBot="1" x14ac:dyDescent="0.25">
      <c r="A35" s="140" t="s">
        <v>42</v>
      </c>
      <c r="B35" s="111">
        <v>32</v>
      </c>
      <c r="C35" s="132">
        <v>58.679000000000002</v>
      </c>
      <c r="D35" s="119">
        <v>204</v>
      </c>
      <c r="E35" s="132">
        <v>2309.02</v>
      </c>
      <c r="F35" s="120">
        <v>3.34</v>
      </c>
      <c r="G35" s="132">
        <v>0.45300000000000001</v>
      </c>
      <c r="H35" s="120">
        <v>1.0660000000000001</v>
      </c>
      <c r="I35" s="138">
        <v>1.6E-2</v>
      </c>
      <c r="J35" s="85">
        <v>0.21099999999999999</v>
      </c>
      <c r="K35" s="86">
        <v>1.6000000000000001E-4</v>
      </c>
      <c r="L35" s="120">
        <v>11.05</v>
      </c>
      <c r="M35" s="132">
        <v>0.315</v>
      </c>
      <c r="N35" s="120">
        <v>2.5</v>
      </c>
      <c r="O35" s="138">
        <v>0.55400000000000005</v>
      </c>
      <c r="P35" s="2"/>
      <c r="Q35" s="2"/>
      <c r="R35" s="2"/>
      <c r="S35" s="2"/>
    </row>
    <row r="36" spans="1:19" ht="17" thickBot="1" x14ac:dyDescent="0.25">
      <c r="A36" s="112" t="s">
        <v>29</v>
      </c>
      <c r="B36" s="136"/>
      <c r="C36" s="91"/>
      <c r="D36" s="121"/>
      <c r="E36" s="91"/>
      <c r="F36" s="122"/>
      <c r="G36" s="91"/>
      <c r="H36" s="122"/>
      <c r="I36" s="141"/>
      <c r="J36" s="91"/>
      <c r="K36" s="92"/>
      <c r="L36" s="122"/>
      <c r="M36" s="91"/>
      <c r="N36" s="122"/>
      <c r="O36" s="141"/>
      <c r="P36" s="2"/>
      <c r="Q36" s="2"/>
      <c r="R36" s="2"/>
      <c r="S36" s="2"/>
    </row>
    <row r="37" spans="1:19" x14ac:dyDescent="0.2">
      <c r="A37" s="137" t="s">
        <v>40</v>
      </c>
      <c r="B37" s="111">
        <v>32</v>
      </c>
      <c r="C37" s="132">
        <v>18.716999999999999</v>
      </c>
      <c r="D37" s="119">
        <v>157</v>
      </c>
      <c r="E37" s="132">
        <v>744.01700000000005</v>
      </c>
      <c r="F37" s="120">
        <v>4.0199999999999996</v>
      </c>
      <c r="G37" s="132">
        <v>9.5399999999999999E-2</v>
      </c>
      <c r="H37" s="120">
        <v>1.22</v>
      </c>
      <c r="I37" s="138">
        <v>2.5300000000000001E-3</v>
      </c>
      <c r="J37" s="85">
        <v>0.23</v>
      </c>
      <c r="K37" s="86">
        <v>1.35E-4</v>
      </c>
      <c r="L37" s="120">
        <v>11.7</v>
      </c>
      <c r="M37" s="132">
        <v>1.48</v>
      </c>
      <c r="N37" s="120">
        <v>3.13</v>
      </c>
      <c r="O37" s="138">
        <v>0.28999999999999998</v>
      </c>
      <c r="P37" s="2" t="e">
        <f>[1]TeamData!#REF!</f>
        <v>#REF!</v>
      </c>
      <c r="Q37" s="2"/>
      <c r="R37" s="2"/>
      <c r="S37" s="2"/>
    </row>
    <row r="38" spans="1:19" x14ac:dyDescent="0.2">
      <c r="A38" s="73" t="s">
        <v>38</v>
      </c>
      <c r="B38" s="111">
        <v>-2</v>
      </c>
      <c r="C38" s="132">
        <v>185.43</v>
      </c>
      <c r="D38" s="119">
        <v>-35</v>
      </c>
      <c r="E38" s="132">
        <v>3162.7330000000002</v>
      </c>
      <c r="F38" s="120">
        <v>2.95</v>
      </c>
      <c r="G38" s="132">
        <v>0.36899999999999999</v>
      </c>
      <c r="H38" s="120">
        <v>1.32</v>
      </c>
      <c r="I38" s="138">
        <v>0.03</v>
      </c>
      <c r="J38" s="85">
        <v>0.18</v>
      </c>
      <c r="K38" s="86">
        <v>3.6000000000000002E-4</v>
      </c>
      <c r="L38" s="120">
        <v>19.93</v>
      </c>
      <c r="M38" s="132">
        <v>5.665</v>
      </c>
      <c r="N38" s="120">
        <v>6.56</v>
      </c>
      <c r="O38" s="138">
        <v>1.0770999999999999</v>
      </c>
      <c r="P38" s="2"/>
      <c r="Q38" s="2"/>
      <c r="R38" s="2"/>
      <c r="S38" s="2"/>
    </row>
    <row r="39" spans="1:19" x14ac:dyDescent="0.2">
      <c r="A39" s="117" t="s">
        <v>41</v>
      </c>
      <c r="B39" s="117">
        <v>24</v>
      </c>
      <c r="C39" s="78">
        <v>5.1669999999999998</v>
      </c>
      <c r="D39" s="115">
        <v>119.66</v>
      </c>
      <c r="E39" s="78">
        <v>224.96899999999999</v>
      </c>
      <c r="F39" s="116">
        <v>4</v>
      </c>
      <c r="G39" s="78">
        <v>3.5799999999999998E-2</v>
      </c>
      <c r="H39" s="116">
        <v>1.23</v>
      </c>
      <c r="I39" s="139">
        <v>8.7000000000000001E-4</v>
      </c>
      <c r="J39" s="78">
        <v>0.23100000000000001</v>
      </c>
      <c r="K39" s="79">
        <v>4.1999999999999998E-5</v>
      </c>
      <c r="L39" s="116">
        <v>11.18</v>
      </c>
      <c r="M39" s="78">
        <v>0.34799999999999998</v>
      </c>
      <c r="N39" s="116">
        <v>3.13</v>
      </c>
      <c r="O39" s="139">
        <v>5.3100000000000001E-2</v>
      </c>
      <c r="P39" s="2"/>
      <c r="Q39" s="2"/>
      <c r="R39" s="2"/>
      <c r="S39" s="2"/>
    </row>
    <row r="40" spans="1:19" ht="17" thickBot="1" x14ac:dyDescent="0.25">
      <c r="A40" s="140" t="s">
        <v>42</v>
      </c>
      <c r="B40" s="111">
        <v>18</v>
      </c>
      <c r="C40" s="132">
        <v>12.471</v>
      </c>
      <c r="D40" s="119">
        <v>100</v>
      </c>
      <c r="E40" s="132">
        <v>545.62800000000004</v>
      </c>
      <c r="F40" s="120">
        <v>3.88</v>
      </c>
      <c r="G40" s="132">
        <v>0.104</v>
      </c>
      <c r="H40" s="120">
        <v>1.23</v>
      </c>
      <c r="I40" s="138">
        <v>2.3999999999999998E-3</v>
      </c>
      <c r="J40" s="85">
        <v>0.23799999999999999</v>
      </c>
      <c r="K40" s="86">
        <v>1.2E-4</v>
      </c>
      <c r="L40" s="120">
        <v>9.58</v>
      </c>
      <c r="M40" s="132">
        <v>1.5489999999999999</v>
      </c>
      <c r="N40" s="120">
        <v>2.6850000000000001</v>
      </c>
      <c r="O40" s="138">
        <v>0.16600000000000001</v>
      </c>
      <c r="P40" s="2"/>
      <c r="Q40" s="2"/>
      <c r="R40" s="2"/>
      <c r="S40" s="2"/>
    </row>
    <row r="41" spans="1:19" ht="17" thickBot="1" x14ac:dyDescent="0.25">
      <c r="A41" s="112" t="s">
        <v>30</v>
      </c>
      <c r="B41" s="136"/>
      <c r="C41" s="91"/>
      <c r="D41" s="121"/>
      <c r="E41" s="91"/>
      <c r="F41" s="122"/>
      <c r="G41" s="91"/>
      <c r="H41" s="122"/>
      <c r="I41" s="141"/>
      <c r="J41" s="91"/>
      <c r="K41" s="92"/>
      <c r="L41" s="122"/>
      <c r="M41" s="91"/>
      <c r="N41" s="122"/>
      <c r="O41" s="141"/>
      <c r="P41" s="2"/>
      <c r="Q41" s="2"/>
      <c r="R41" s="2"/>
      <c r="S41" s="2"/>
    </row>
    <row r="42" spans="1:19" x14ac:dyDescent="0.2">
      <c r="A42" s="137" t="s">
        <v>40</v>
      </c>
      <c r="B42" s="111">
        <v>39</v>
      </c>
      <c r="C42" s="132">
        <v>0</v>
      </c>
      <c r="D42" s="119">
        <v>178.66</v>
      </c>
      <c r="E42" s="132">
        <v>0</v>
      </c>
      <c r="F42" s="120">
        <v>6.13</v>
      </c>
      <c r="G42" s="132">
        <v>0</v>
      </c>
      <c r="H42" s="120">
        <v>1.46</v>
      </c>
      <c r="I42" s="138">
        <v>0</v>
      </c>
      <c r="J42" s="85">
        <v>0.32</v>
      </c>
      <c r="K42" s="86">
        <v>0</v>
      </c>
      <c r="L42" s="120">
        <v>7.91</v>
      </c>
      <c r="M42" s="132">
        <v>0</v>
      </c>
      <c r="N42" s="120">
        <v>1.68</v>
      </c>
      <c r="O42" s="138">
        <v>0</v>
      </c>
      <c r="P42" s="2"/>
      <c r="Q42" s="2"/>
      <c r="R42" s="2"/>
      <c r="S42" s="2"/>
    </row>
    <row r="43" spans="1:19" x14ac:dyDescent="0.2">
      <c r="A43" s="73" t="s">
        <v>38</v>
      </c>
      <c r="B43" s="111">
        <v>40</v>
      </c>
      <c r="C43" s="132">
        <v>0</v>
      </c>
      <c r="D43" s="119">
        <v>181</v>
      </c>
      <c r="E43" s="132">
        <v>0</v>
      </c>
      <c r="F43" s="120">
        <v>6.32</v>
      </c>
      <c r="G43" s="132">
        <v>0</v>
      </c>
      <c r="H43" s="120">
        <v>1.49</v>
      </c>
      <c r="I43" s="138">
        <v>0</v>
      </c>
      <c r="J43" s="85">
        <v>0.2</v>
      </c>
      <c r="K43" s="86">
        <v>0</v>
      </c>
      <c r="L43" s="120">
        <v>7.78</v>
      </c>
      <c r="M43" s="132">
        <v>0</v>
      </c>
      <c r="N43" s="120">
        <v>1.66</v>
      </c>
      <c r="O43" s="138">
        <v>0</v>
      </c>
      <c r="P43" s="2"/>
      <c r="Q43" s="2"/>
      <c r="R43" s="2"/>
      <c r="S43" s="2"/>
    </row>
    <row r="44" spans="1:19" x14ac:dyDescent="0.2">
      <c r="A44" s="73" t="s">
        <v>41</v>
      </c>
      <c r="B44" s="111">
        <v>32</v>
      </c>
      <c r="C44" s="132">
        <v>3.4820000000000002</v>
      </c>
      <c r="D44" s="119">
        <v>157.33000000000001</v>
      </c>
      <c r="E44" s="132">
        <v>31.009</v>
      </c>
      <c r="F44" s="120">
        <v>4.59</v>
      </c>
      <c r="G44" s="132">
        <v>0.16700000000000001</v>
      </c>
      <c r="H44" s="120">
        <v>1.2</v>
      </c>
      <c r="I44" s="138">
        <v>4.8999999999999998E-3</v>
      </c>
      <c r="J44" s="85">
        <v>0.25</v>
      </c>
      <c r="K44" s="86">
        <v>2.9E-4</v>
      </c>
      <c r="L44" s="120">
        <v>8.94</v>
      </c>
      <c r="M44" s="132">
        <v>7.4999999999999997E-2</v>
      </c>
      <c r="N44" s="120">
        <v>1.85</v>
      </c>
      <c r="O44" s="138">
        <v>1.9E-3</v>
      </c>
      <c r="P44" s="2"/>
      <c r="Q44" s="2"/>
      <c r="R44" s="2"/>
      <c r="S44" s="2"/>
    </row>
    <row r="45" spans="1:19" ht="17" thickBot="1" x14ac:dyDescent="0.25">
      <c r="A45" s="142" t="s">
        <v>42</v>
      </c>
      <c r="B45" s="117">
        <v>30</v>
      </c>
      <c r="C45" s="78">
        <v>0.10199999999999999</v>
      </c>
      <c r="D45" s="115">
        <v>150</v>
      </c>
      <c r="E45" s="78">
        <v>0.91200000000000003</v>
      </c>
      <c r="F45" s="116">
        <v>4.04</v>
      </c>
      <c r="G45" s="78">
        <v>4.8999999999999998E-3</v>
      </c>
      <c r="H45" s="116">
        <v>1.1000000000000001</v>
      </c>
      <c r="I45" s="139">
        <v>1.3999999999999999E-4</v>
      </c>
      <c r="J45" s="78">
        <v>0.23100000000000001</v>
      </c>
      <c r="K45" s="79">
        <v>7.9999999999999996E-6</v>
      </c>
      <c r="L45" s="116">
        <v>9.31</v>
      </c>
      <c r="M45" s="78">
        <v>2.2000000000000001E-3</v>
      </c>
      <c r="N45" s="116">
        <v>1.9</v>
      </c>
      <c r="O45" s="139">
        <v>5.5999999999999999E-5</v>
      </c>
      <c r="P45" s="2"/>
      <c r="Q45" s="2"/>
      <c r="R45" s="2"/>
      <c r="S45" s="2"/>
    </row>
    <row r="46" spans="1:19" ht="17" thickBot="1" x14ac:dyDescent="0.25">
      <c r="A46" s="112" t="s">
        <v>31</v>
      </c>
      <c r="B46" s="136"/>
      <c r="C46" s="91"/>
      <c r="D46" s="121"/>
      <c r="E46" s="91"/>
      <c r="F46" s="122"/>
      <c r="G46" s="91"/>
      <c r="H46" s="122"/>
      <c r="I46" s="141"/>
      <c r="J46" s="91"/>
      <c r="K46" s="92"/>
      <c r="L46" s="122"/>
      <c r="M46" s="91"/>
      <c r="N46" s="122"/>
      <c r="O46" s="141"/>
      <c r="P46" s="2"/>
      <c r="Q46" s="2"/>
      <c r="R46" s="2"/>
      <c r="S46" s="2"/>
    </row>
    <row r="47" spans="1:19" x14ac:dyDescent="0.2">
      <c r="A47" s="137" t="s">
        <v>40</v>
      </c>
      <c r="B47" s="111">
        <v>29</v>
      </c>
      <c r="C47" s="132">
        <v>45.677</v>
      </c>
      <c r="D47" s="119">
        <v>166</v>
      </c>
      <c r="E47" s="132">
        <v>1706.269</v>
      </c>
      <c r="F47" s="120">
        <v>1.84</v>
      </c>
      <c r="G47" s="132">
        <v>0.28499999999999998</v>
      </c>
      <c r="H47" s="120">
        <v>0.87</v>
      </c>
      <c r="I47" s="138">
        <v>1.6E-2</v>
      </c>
      <c r="J47" s="85">
        <v>0.17</v>
      </c>
      <c r="K47" s="86">
        <v>4.8000000000000001E-4</v>
      </c>
      <c r="L47" s="120">
        <v>13.14</v>
      </c>
      <c r="M47" s="132">
        <v>0.317</v>
      </c>
      <c r="N47" s="120">
        <v>2.33</v>
      </c>
      <c r="O47" s="138">
        <v>6.3299999999999995E-2</v>
      </c>
    </row>
    <row r="48" spans="1:19" x14ac:dyDescent="0.2">
      <c r="A48" s="73" t="s">
        <v>38</v>
      </c>
      <c r="B48" s="111">
        <v>6</v>
      </c>
      <c r="C48" s="132">
        <v>509.09699999999998</v>
      </c>
      <c r="D48" s="119">
        <v>21.33</v>
      </c>
      <c r="E48" s="132">
        <v>18973.342000000001</v>
      </c>
      <c r="F48" s="120">
        <v>3.44</v>
      </c>
      <c r="G48" s="132">
        <v>2.831</v>
      </c>
      <c r="H48" s="120">
        <v>1.29</v>
      </c>
      <c r="I48" s="138">
        <v>0.17</v>
      </c>
      <c r="J48" s="85">
        <v>2.4</v>
      </c>
      <c r="K48" s="86">
        <v>5.3E-3</v>
      </c>
      <c r="L48" s="120">
        <v>15.48</v>
      </c>
      <c r="M48" s="132">
        <v>4.0620000000000003</v>
      </c>
      <c r="N48" s="120">
        <v>3.01</v>
      </c>
      <c r="O48" s="138">
        <v>0.58199999999999996</v>
      </c>
    </row>
    <row r="49" spans="1:21" x14ac:dyDescent="0.2">
      <c r="A49" s="73" t="s">
        <v>41</v>
      </c>
      <c r="B49" s="111">
        <v>26</v>
      </c>
      <c r="C49" s="132">
        <v>22.878</v>
      </c>
      <c r="D49" s="115">
        <v>141</v>
      </c>
      <c r="E49" s="78">
        <v>864.49699999999996</v>
      </c>
      <c r="F49" s="116">
        <v>2.88</v>
      </c>
      <c r="G49" s="78">
        <v>0.314</v>
      </c>
      <c r="H49" s="116">
        <v>1.02</v>
      </c>
      <c r="I49" s="139">
        <v>1.0999999999999999E-2</v>
      </c>
      <c r="J49" s="78">
        <v>0.185</v>
      </c>
      <c r="K49" s="79">
        <v>2.5999999999999998E-4</v>
      </c>
      <c r="L49" s="120">
        <v>12.46</v>
      </c>
      <c r="M49" s="132">
        <v>0.219</v>
      </c>
      <c r="N49" s="120">
        <v>3.05</v>
      </c>
      <c r="O49" s="138">
        <v>0.115</v>
      </c>
    </row>
    <row r="50" spans="1:21" ht="17" thickBot="1" x14ac:dyDescent="0.25">
      <c r="A50" s="140" t="s">
        <v>42</v>
      </c>
      <c r="B50" s="117">
        <v>25</v>
      </c>
      <c r="C50" s="78">
        <v>22.738</v>
      </c>
      <c r="D50" s="119">
        <v>138.66</v>
      </c>
      <c r="E50" s="132">
        <v>888.66899999999998</v>
      </c>
      <c r="F50" s="120">
        <v>3.4</v>
      </c>
      <c r="G50" s="132">
        <v>0.38100000000000001</v>
      </c>
      <c r="H50" s="120">
        <v>1.1000000000000001</v>
      </c>
      <c r="I50" s="138">
        <v>1.6199999999999999E-2</v>
      </c>
      <c r="J50" s="85">
        <v>0.193</v>
      </c>
      <c r="K50" s="86">
        <v>3.6000000000000002E-4</v>
      </c>
      <c r="L50" s="116">
        <v>11.85</v>
      </c>
      <c r="M50" s="78">
        <v>5.9400000000000001E-2</v>
      </c>
      <c r="N50" s="116">
        <v>3.38</v>
      </c>
      <c r="O50" s="139">
        <v>0.105</v>
      </c>
    </row>
    <row r="51" spans="1:21" ht="17" thickBot="1" x14ac:dyDescent="0.25">
      <c r="A51" s="112" t="s">
        <v>71</v>
      </c>
      <c r="B51" s="136"/>
      <c r="C51" s="91"/>
      <c r="D51" s="121"/>
      <c r="E51" s="91"/>
      <c r="F51" s="122"/>
      <c r="G51" s="91"/>
      <c r="H51" s="122"/>
      <c r="I51" s="141"/>
      <c r="J51" s="91"/>
      <c r="K51" s="92"/>
      <c r="L51" s="122"/>
      <c r="M51" s="91"/>
      <c r="N51" s="122"/>
      <c r="O51" s="141"/>
    </row>
    <row r="52" spans="1:21" x14ac:dyDescent="0.2">
      <c r="A52" s="143" t="s">
        <v>42</v>
      </c>
      <c r="B52" s="117">
        <v>6</v>
      </c>
      <c r="C52" s="78">
        <v>0.19400000000000001</v>
      </c>
      <c r="D52" s="115">
        <v>30.151</v>
      </c>
      <c r="E52" s="78">
        <v>4.7460000000000004</v>
      </c>
      <c r="F52" s="116">
        <v>7.35</v>
      </c>
      <c r="G52" s="78">
        <v>7.4800000000000005E-2</v>
      </c>
      <c r="H52" s="116">
        <v>1.74</v>
      </c>
      <c r="I52" s="139">
        <v>2.5500000000000002E-3</v>
      </c>
      <c r="J52" s="78">
        <v>0.32500000000000001</v>
      </c>
      <c r="K52" s="79">
        <v>3.4999999999999997E-5</v>
      </c>
      <c r="L52" s="116">
        <v>10.9</v>
      </c>
      <c r="M52" s="78">
        <v>5.7000000000000002E-3</v>
      </c>
      <c r="N52" s="116">
        <v>2.61</v>
      </c>
      <c r="O52" s="139">
        <v>5.7999999999999996E-3</v>
      </c>
    </row>
    <row r="53" spans="1:21" x14ac:dyDescent="0.2">
      <c r="A53" s="144" t="s">
        <v>41</v>
      </c>
      <c r="B53" s="111">
        <v>10</v>
      </c>
      <c r="C53" s="145">
        <v>6.58</v>
      </c>
      <c r="D53" s="119">
        <v>47.21</v>
      </c>
      <c r="E53" s="132">
        <v>161.36000000000001</v>
      </c>
      <c r="F53" s="120">
        <v>5.21</v>
      </c>
      <c r="G53" s="132">
        <v>2.5430000000000001</v>
      </c>
      <c r="H53" s="120">
        <v>1.34</v>
      </c>
      <c r="I53" s="138">
        <v>8.6999999999999994E-2</v>
      </c>
      <c r="J53" s="85">
        <v>0.27900000000000003</v>
      </c>
      <c r="K53" s="86">
        <v>1.1800000000000001E-3</v>
      </c>
      <c r="L53" s="120">
        <v>11.49</v>
      </c>
      <c r="M53" s="145">
        <v>0.193</v>
      </c>
      <c r="N53" s="120">
        <v>2.0099999999999998</v>
      </c>
      <c r="O53" s="146">
        <v>0.19600000000000001</v>
      </c>
    </row>
    <row r="54" spans="1:21" x14ac:dyDescent="0.2">
      <c r="B54" s="1"/>
      <c r="C54" s="26"/>
      <c r="D54" s="68"/>
      <c r="F54" s="1"/>
      <c r="H54" s="23"/>
      <c r="J54" s="1"/>
      <c r="K54" s="34"/>
      <c r="L54" s="23"/>
      <c r="M54" s="67"/>
      <c r="N54" s="23"/>
      <c r="O54" s="26"/>
    </row>
    <row r="56" spans="1:21" x14ac:dyDescent="0.2">
      <c r="A56" t="s">
        <v>69</v>
      </c>
      <c r="R56" s="147" t="s">
        <v>69</v>
      </c>
      <c r="S56" s="148" t="s">
        <v>69</v>
      </c>
      <c r="T56" s="149" t="s">
        <v>70</v>
      </c>
      <c r="U56" s="31" t="s">
        <v>70</v>
      </c>
    </row>
    <row r="57" spans="1:21" x14ac:dyDescent="0.2">
      <c r="A57" s="5"/>
      <c r="B57" s="5" t="s">
        <v>32</v>
      </c>
      <c r="C57" s="5" t="s">
        <v>33</v>
      </c>
      <c r="D57" s="5" t="s">
        <v>34</v>
      </c>
      <c r="E57" s="5" t="s">
        <v>35</v>
      </c>
      <c r="F57" s="5" t="s">
        <v>7</v>
      </c>
      <c r="G57" s="5" t="s">
        <v>36</v>
      </c>
      <c r="H57" s="5" t="s">
        <v>37</v>
      </c>
      <c r="I57" s="27" t="s">
        <v>72</v>
      </c>
      <c r="Q57" s="150" t="s">
        <v>83</v>
      </c>
      <c r="R57" s="151" t="s">
        <v>32</v>
      </c>
      <c r="S57" s="151" t="s">
        <v>33</v>
      </c>
      <c r="T57" s="151" t="s">
        <v>32</v>
      </c>
      <c r="U57" s="151" t="s">
        <v>33</v>
      </c>
    </row>
    <row r="58" spans="1:21" x14ac:dyDescent="0.2">
      <c r="A58" s="5" t="s">
        <v>27</v>
      </c>
      <c r="B58" s="5">
        <v>29</v>
      </c>
      <c r="C58" s="5">
        <v>134</v>
      </c>
      <c r="D58" s="5">
        <v>3.32</v>
      </c>
      <c r="E58" s="5">
        <v>1.19</v>
      </c>
      <c r="F58" s="5">
        <v>0.224</v>
      </c>
      <c r="G58" s="5">
        <v>11.51</v>
      </c>
      <c r="H58" s="5">
        <v>3.26</v>
      </c>
      <c r="I58">
        <f>C58/B58</f>
        <v>4.6206896551724137</v>
      </c>
      <c r="Q58" s="5" t="s">
        <v>27</v>
      </c>
      <c r="R58" s="5">
        <v>29</v>
      </c>
      <c r="S58" s="5">
        <v>134</v>
      </c>
      <c r="T58" s="5">
        <v>29</v>
      </c>
      <c r="U58" s="5">
        <v>160</v>
      </c>
    </row>
    <row r="59" spans="1:21" x14ac:dyDescent="0.2">
      <c r="A59" s="5" t="s">
        <v>28</v>
      </c>
      <c r="B59" s="5">
        <v>27</v>
      </c>
      <c r="C59" s="5">
        <v>164</v>
      </c>
      <c r="D59" s="5">
        <v>3.19</v>
      </c>
      <c r="E59" s="5">
        <v>1.1000000000000001</v>
      </c>
      <c r="F59" s="5">
        <v>0.215</v>
      </c>
      <c r="G59" s="5">
        <v>11.17</v>
      </c>
      <c r="H59" s="5">
        <v>2.62</v>
      </c>
      <c r="I59">
        <f>C59/B59</f>
        <v>6.0740740740740744</v>
      </c>
      <c r="Q59" s="5" t="s">
        <v>28</v>
      </c>
      <c r="R59" s="5">
        <v>27</v>
      </c>
      <c r="S59" s="5">
        <v>164</v>
      </c>
      <c r="T59" s="5">
        <v>29</v>
      </c>
      <c r="U59" s="5">
        <v>200</v>
      </c>
    </row>
    <row r="60" spans="1:21" x14ac:dyDescent="0.2">
      <c r="A60" s="5" t="s">
        <v>29</v>
      </c>
      <c r="B60" s="5">
        <v>24</v>
      </c>
      <c r="C60" s="5">
        <v>120</v>
      </c>
      <c r="D60" s="5">
        <v>4</v>
      </c>
      <c r="E60" s="5">
        <v>1.23</v>
      </c>
      <c r="F60" s="5">
        <v>0.23100000000000001</v>
      </c>
      <c r="G60" s="5">
        <v>11.18</v>
      </c>
      <c r="H60" s="5">
        <v>3.13</v>
      </c>
      <c r="I60">
        <f>C60/B60</f>
        <v>5</v>
      </c>
      <c r="Q60" s="5" t="s">
        <v>29</v>
      </c>
      <c r="R60" s="5">
        <v>24</v>
      </c>
      <c r="S60" s="5">
        <v>120</v>
      </c>
      <c r="T60" s="5">
        <v>29</v>
      </c>
      <c r="U60" s="5">
        <v>200</v>
      </c>
    </row>
    <row r="61" spans="1:21" x14ac:dyDescent="0.2">
      <c r="A61" s="5" t="s">
        <v>30</v>
      </c>
      <c r="B61" s="5">
        <v>30</v>
      </c>
      <c r="C61" s="5">
        <v>150</v>
      </c>
      <c r="D61" s="5">
        <v>4.04</v>
      </c>
      <c r="E61" s="5">
        <v>1.1000000000000001</v>
      </c>
      <c r="F61" s="5">
        <v>0.23100000000000001</v>
      </c>
      <c r="G61" s="5">
        <v>9.31</v>
      </c>
      <c r="H61" s="5">
        <v>1.9</v>
      </c>
      <c r="I61">
        <f>C61/B61</f>
        <v>5</v>
      </c>
      <c r="Q61" s="5" t="s">
        <v>30</v>
      </c>
      <c r="R61" s="5">
        <v>30</v>
      </c>
      <c r="S61" s="5">
        <v>150</v>
      </c>
      <c r="T61" s="5">
        <v>32</v>
      </c>
      <c r="U61" s="5">
        <v>180</v>
      </c>
    </row>
    <row r="62" spans="1:21" x14ac:dyDescent="0.2">
      <c r="A62" s="5" t="s">
        <v>31</v>
      </c>
      <c r="B62" s="5">
        <v>25</v>
      </c>
      <c r="C62" s="5">
        <v>141</v>
      </c>
      <c r="D62" s="5">
        <v>2.88</v>
      </c>
      <c r="E62" s="5">
        <v>1.02</v>
      </c>
      <c r="F62" s="5">
        <v>0.185</v>
      </c>
      <c r="G62" s="5">
        <v>11.85</v>
      </c>
      <c r="H62" s="5">
        <v>3.38</v>
      </c>
      <c r="I62">
        <f>C62/B62</f>
        <v>5.64</v>
      </c>
      <c r="Q62" s="5" t="s">
        <v>31</v>
      </c>
      <c r="R62" s="5">
        <v>25</v>
      </c>
      <c r="S62" s="5">
        <v>141</v>
      </c>
      <c r="T62" s="5">
        <v>30</v>
      </c>
      <c r="U62" s="5">
        <v>172</v>
      </c>
    </row>
    <row r="63" spans="1:21" x14ac:dyDescent="0.2">
      <c r="A63" s="5" t="s">
        <v>71</v>
      </c>
      <c r="B63" s="5">
        <v>6</v>
      </c>
      <c r="C63" s="5">
        <v>30</v>
      </c>
      <c r="D63" s="5">
        <v>7.35</v>
      </c>
      <c r="E63" s="5">
        <v>1.74</v>
      </c>
      <c r="F63" s="5">
        <v>0.32500000000000001</v>
      </c>
      <c r="G63" s="5">
        <v>10.9</v>
      </c>
      <c r="H63" s="5">
        <v>2.61</v>
      </c>
      <c r="I63">
        <f>C63/B63</f>
        <v>5</v>
      </c>
      <c r="Q63" s="5" t="s">
        <v>71</v>
      </c>
      <c r="R63" s="5">
        <v>6</v>
      </c>
      <c r="S63" s="5">
        <v>30</v>
      </c>
      <c r="T63" s="5">
        <v>6</v>
      </c>
      <c r="U63" s="5">
        <v>30</v>
      </c>
    </row>
    <row r="64" spans="1:21" x14ac:dyDescent="0.2">
      <c r="A64" s="5"/>
      <c r="B64" s="5">
        <f>SUM(B58:B63)</f>
        <v>141</v>
      </c>
      <c r="C64" s="5">
        <f>SUM(C58:C63)</f>
        <v>739</v>
      </c>
      <c r="D64" s="5"/>
      <c r="E64" s="5"/>
      <c r="F64" s="5"/>
      <c r="G64" s="5"/>
      <c r="H64" s="5"/>
      <c r="Q64" s="5" t="s">
        <v>82</v>
      </c>
      <c r="R64" s="5">
        <f>SUM(R58:R63)</f>
        <v>141</v>
      </c>
      <c r="S64" s="5">
        <f>SUM(S58:S63)</f>
        <v>739</v>
      </c>
      <c r="T64" s="5">
        <f>SUM(T58:T63)</f>
        <v>155</v>
      </c>
      <c r="U64" s="5">
        <f>SUM(U58:U63)</f>
        <v>942</v>
      </c>
    </row>
    <row r="66" spans="1:15" x14ac:dyDescent="0.2">
      <c r="A66" t="s">
        <v>70</v>
      </c>
    </row>
    <row r="67" spans="1:15" x14ac:dyDescent="0.2">
      <c r="A67" s="5"/>
      <c r="B67" s="5" t="s">
        <v>32</v>
      </c>
      <c r="C67" s="5" t="s">
        <v>33</v>
      </c>
      <c r="D67" s="5" t="s">
        <v>34</v>
      </c>
      <c r="E67" s="5" t="s">
        <v>35</v>
      </c>
      <c r="F67" s="5" t="s">
        <v>7</v>
      </c>
      <c r="G67" s="5" t="s">
        <v>36</v>
      </c>
      <c r="H67" s="5" t="s">
        <v>37</v>
      </c>
      <c r="I67" s="16" t="s">
        <v>73</v>
      </c>
      <c r="J67" s="27" t="s">
        <v>75</v>
      </c>
      <c r="K67" t="s">
        <v>74</v>
      </c>
      <c r="L67" t="s">
        <v>77</v>
      </c>
      <c r="M67" t="s">
        <v>76</v>
      </c>
      <c r="N67" t="s">
        <v>78</v>
      </c>
    </row>
    <row r="68" spans="1:15" x14ac:dyDescent="0.2">
      <c r="A68" s="5" t="s">
        <v>27</v>
      </c>
      <c r="B68" s="5">
        <v>29</v>
      </c>
      <c r="C68" s="5">
        <v>160</v>
      </c>
      <c r="D68" s="5">
        <v>3.32</v>
      </c>
      <c r="E68" s="5">
        <v>1.19</v>
      </c>
      <c r="F68" s="5">
        <v>0.224</v>
      </c>
      <c r="G68" s="5">
        <v>11.51</v>
      </c>
      <c r="H68" s="5">
        <v>3.26</v>
      </c>
      <c r="I68" s="15">
        <f>C68/B68</f>
        <v>5.5172413793103452</v>
      </c>
      <c r="J68">
        <f>C68/9</f>
        <v>17.777777777777779</v>
      </c>
      <c r="K68">
        <f>J68*D68</f>
        <v>59.022222222222219</v>
      </c>
      <c r="L68">
        <f>E68*C68</f>
        <v>190.39999999999998</v>
      </c>
      <c r="M68">
        <f>F68*C68</f>
        <v>35.840000000000003</v>
      </c>
      <c r="N68">
        <f>J68*G68</f>
        <v>204.62222222222223</v>
      </c>
      <c r="O68">
        <f>H68*J68</f>
        <v>57.955555555555556</v>
      </c>
    </row>
    <row r="69" spans="1:15" x14ac:dyDescent="0.2">
      <c r="A69" s="5" t="s">
        <v>28</v>
      </c>
      <c r="B69" s="5">
        <v>29</v>
      </c>
      <c r="C69" s="5">
        <v>200</v>
      </c>
      <c r="D69" s="5">
        <v>3.19</v>
      </c>
      <c r="E69" s="5">
        <v>1.1000000000000001</v>
      </c>
      <c r="F69" s="5">
        <v>0.215</v>
      </c>
      <c r="G69" s="5">
        <v>11.17</v>
      </c>
      <c r="H69" s="5">
        <v>2.62</v>
      </c>
      <c r="I69" s="15">
        <f>C69/B69</f>
        <v>6.8965517241379306</v>
      </c>
      <c r="J69">
        <f>C69/9</f>
        <v>22.222222222222221</v>
      </c>
      <c r="K69">
        <f>J69*D69</f>
        <v>70.888888888888886</v>
      </c>
      <c r="L69">
        <f>E69*C69</f>
        <v>220.00000000000003</v>
      </c>
      <c r="M69">
        <f>F69*C69</f>
        <v>43</v>
      </c>
      <c r="N69">
        <f>J69*G69</f>
        <v>248.2222222222222</v>
      </c>
      <c r="O69">
        <f>H69*J69</f>
        <v>58.222222222222221</v>
      </c>
    </row>
    <row r="70" spans="1:15" x14ac:dyDescent="0.2">
      <c r="A70" s="5" t="s">
        <v>29</v>
      </c>
      <c r="B70" s="5">
        <v>29</v>
      </c>
      <c r="C70" s="5">
        <v>200</v>
      </c>
      <c r="D70" s="5">
        <v>4</v>
      </c>
      <c r="E70" s="5">
        <v>1.23</v>
      </c>
      <c r="F70" s="5">
        <v>0.23100000000000001</v>
      </c>
      <c r="G70" s="5">
        <v>11.18</v>
      </c>
      <c r="H70" s="5">
        <v>3.13</v>
      </c>
      <c r="I70" s="15">
        <f>C70/B70</f>
        <v>6.8965517241379306</v>
      </c>
      <c r="J70">
        <f>C70/9</f>
        <v>22.222222222222221</v>
      </c>
      <c r="K70">
        <f>J70*D70</f>
        <v>88.888888888888886</v>
      </c>
      <c r="L70">
        <f>E70*C70</f>
        <v>246</v>
      </c>
      <c r="M70">
        <f>F70*C70</f>
        <v>46.2</v>
      </c>
      <c r="N70">
        <f>J70*G70</f>
        <v>248.44444444444443</v>
      </c>
      <c r="O70">
        <f>H70*J70</f>
        <v>69.555555555555557</v>
      </c>
    </row>
    <row r="71" spans="1:15" x14ac:dyDescent="0.2">
      <c r="A71" s="5" t="s">
        <v>30</v>
      </c>
      <c r="B71" s="5">
        <v>32</v>
      </c>
      <c r="C71" s="5">
        <v>180</v>
      </c>
      <c r="D71" s="5">
        <v>4.04</v>
      </c>
      <c r="E71" s="5">
        <v>1.1000000000000001</v>
      </c>
      <c r="F71" s="5">
        <v>0.23100000000000001</v>
      </c>
      <c r="G71" s="5">
        <v>9.31</v>
      </c>
      <c r="H71" s="5">
        <v>1.9</v>
      </c>
      <c r="I71" s="15">
        <f>C71/B71</f>
        <v>5.625</v>
      </c>
      <c r="J71">
        <f>C71/9</f>
        <v>20</v>
      </c>
      <c r="K71">
        <f>J71*D71</f>
        <v>80.8</v>
      </c>
      <c r="L71">
        <f>E71*C71</f>
        <v>198.00000000000003</v>
      </c>
      <c r="M71">
        <f>F71*C71</f>
        <v>41.580000000000005</v>
      </c>
      <c r="N71">
        <f>J71*G71</f>
        <v>186.20000000000002</v>
      </c>
      <c r="O71">
        <f>H71*J71</f>
        <v>38</v>
      </c>
    </row>
    <row r="72" spans="1:15" x14ac:dyDescent="0.2">
      <c r="A72" s="5" t="s">
        <v>31</v>
      </c>
      <c r="B72" s="5">
        <v>30</v>
      </c>
      <c r="C72" s="5">
        <v>172</v>
      </c>
      <c r="D72" s="5">
        <v>2.88</v>
      </c>
      <c r="E72" s="5">
        <v>1.02</v>
      </c>
      <c r="F72" s="5">
        <v>0.185</v>
      </c>
      <c r="G72" s="5">
        <v>11.85</v>
      </c>
      <c r="H72" s="5">
        <v>3.38</v>
      </c>
      <c r="I72" s="15">
        <f>C72/B72</f>
        <v>5.7333333333333334</v>
      </c>
      <c r="J72">
        <f>C72/9</f>
        <v>19.111111111111111</v>
      </c>
      <c r="K72">
        <f>J72*D72</f>
        <v>55.04</v>
      </c>
      <c r="L72">
        <f>E72*C72</f>
        <v>175.44</v>
      </c>
      <c r="M72">
        <f>F72*C72</f>
        <v>31.82</v>
      </c>
      <c r="N72">
        <f>J72*G72</f>
        <v>226.46666666666667</v>
      </c>
      <c r="O72">
        <f>H72*J72</f>
        <v>64.595555555555549</v>
      </c>
    </row>
    <row r="73" spans="1:15" x14ac:dyDescent="0.2">
      <c r="A73" s="5" t="s">
        <v>71</v>
      </c>
      <c r="B73" s="5">
        <v>6</v>
      </c>
      <c r="C73" s="5">
        <v>30</v>
      </c>
      <c r="D73" s="5">
        <v>7.35</v>
      </c>
      <c r="E73" s="5">
        <v>1.74</v>
      </c>
      <c r="F73" s="5">
        <v>0.32500000000000001</v>
      </c>
      <c r="G73" s="5">
        <v>10.9</v>
      </c>
      <c r="H73" s="5">
        <v>2.61</v>
      </c>
      <c r="I73" s="15">
        <f>C73/B73</f>
        <v>5</v>
      </c>
      <c r="J73">
        <f>C73/9</f>
        <v>3.3333333333333335</v>
      </c>
      <c r="K73">
        <f>J73*D73</f>
        <v>24.5</v>
      </c>
      <c r="L73">
        <f>E73*C73</f>
        <v>52.2</v>
      </c>
      <c r="M73">
        <f>F73*C73</f>
        <v>9.75</v>
      </c>
      <c r="N73">
        <f>J73*G73</f>
        <v>36.333333333333336</v>
      </c>
      <c r="O73">
        <f>H73*J73</f>
        <v>8.6999999999999993</v>
      </c>
    </row>
    <row r="74" spans="1:15" x14ac:dyDescent="0.2">
      <c r="A74" s="3" t="s">
        <v>24</v>
      </c>
      <c r="B74" s="5">
        <f>SUM(B68:B73)</f>
        <v>155</v>
      </c>
      <c r="C74" s="5">
        <f>SUM(C68:C73)</f>
        <v>942</v>
      </c>
      <c r="D74" s="25">
        <f>(K74/C74) * 9</f>
        <v>3.6223566878980891</v>
      </c>
      <c r="E74" s="25">
        <f>L74/C74</f>
        <v>1.1486624203821656</v>
      </c>
      <c r="F74" s="28">
        <f>M74/C74</f>
        <v>0.22100849256900212</v>
      </c>
      <c r="G74" s="25">
        <f>N74/J74</f>
        <v>10.990021231422503</v>
      </c>
      <c r="H74" s="25">
        <f>O74/J74</f>
        <v>2.8378556263269639</v>
      </c>
      <c r="J74">
        <f>SUM(J68:J73)</f>
        <v>104.66666666666667</v>
      </c>
      <c r="K74">
        <f>SUM(K68:K73)</f>
        <v>379.14</v>
      </c>
      <c r="L74">
        <f>SUM(L68:L73)</f>
        <v>1082.04</v>
      </c>
      <c r="M74">
        <f>SUM(M68:M73)</f>
        <v>208.19</v>
      </c>
      <c r="N74">
        <f>SUM(N68:N73)</f>
        <v>1150.2888888888888</v>
      </c>
      <c r="O74">
        <f>SUM(O68:O73)</f>
        <v>297.0288888888889</v>
      </c>
    </row>
    <row r="75" spans="1:15" x14ac:dyDescent="0.2">
      <c r="J75">
        <f>K74/J74</f>
        <v>3.6223566878980891</v>
      </c>
    </row>
    <row r="76" spans="1:15" x14ac:dyDescent="0.2">
      <c r="A76" s="7"/>
      <c r="B76" s="4" t="s">
        <v>32</v>
      </c>
      <c r="C76" s="5" t="s">
        <v>33</v>
      </c>
      <c r="D76" s="4" t="s">
        <v>34</v>
      </c>
      <c r="E76" s="5" t="s">
        <v>35</v>
      </c>
      <c r="F76" s="4" t="s">
        <v>7</v>
      </c>
      <c r="G76" s="5" t="s">
        <v>36</v>
      </c>
      <c r="H76" s="4" t="s">
        <v>37</v>
      </c>
    </row>
    <row r="77" spans="1:15" x14ac:dyDescent="0.2">
      <c r="A77" s="5" t="s">
        <v>53</v>
      </c>
      <c r="B77" s="4">
        <v>6</v>
      </c>
      <c r="C77" s="5">
        <v>66</v>
      </c>
      <c r="D77" s="4">
        <v>2.4700000000000002</v>
      </c>
      <c r="E77" s="5">
        <v>1.1399999999999999</v>
      </c>
      <c r="F77" s="6">
        <v>0.17799999999999999</v>
      </c>
      <c r="G77" s="5">
        <v>13.34</v>
      </c>
      <c r="H77" s="4">
        <v>4.5199999999999996</v>
      </c>
    </row>
    <row r="78" spans="1:15" x14ac:dyDescent="0.2">
      <c r="A78" s="5" t="s">
        <v>54</v>
      </c>
      <c r="B78" s="4">
        <v>0</v>
      </c>
      <c r="C78" s="5">
        <v>58</v>
      </c>
      <c r="D78" s="4">
        <v>4.2699999999999996</v>
      </c>
      <c r="E78" s="5">
        <v>1.04</v>
      </c>
      <c r="F78" s="6">
        <v>0.191</v>
      </c>
      <c r="G78" s="5">
        <v>9.68</v>
      </c>
      <c r="H78" s="4">
        <v>3.39</v>
      </c>
    </row>
    <row r="79" spans="1:15" x14ac:dyDescent="0.2">
      <c r="A79" s="5" t="s">
        <v>55</v>
      </c>
      <c r="B79" s="4">
        <v>1</v>
      </c>
      <c r="C79" s="5">
        <v>12</v>
      </c>
      <c r="D79" s="4">
        <v>3.99</v>
      </c>
      <c r="E79" s="5">
        <v>1.51</v>
      </c>
      <c r="F79" s="6">
        <v>0.20300000000000001</v>
      </c>
      <c r="G79" s="5">
        <v>14.09</v>
      </c>
      <c r="H79" s="4">
        <v>6.75</v>
      </c>
    </row>
    <row r="80" spans="1:15" x14ac:dyDescent="0.2">
      <c r="A80" s="5" t="s">
        <v>56</v>
      </c>
      <c r="B80" s="4">
        <v>0</v>
      </c>
      <c r="C80" s="5">
        <v>50</v>
      </c>
      <c r="D80" s="4">
        <v>3.84</v>
      </c>
      <c r="E80" s="5">
        <v>1.27</v>
      </c>
      <c r="F80" s="6">
        <v>0.219</v>
      </c>
      <c r="G80" s="5">
        <v>10.26</v>
      </c>
      <c r="H80" s="4">
        <v>4.24</v>
      </c>
    </row>
    <row r="81" spans="1:15" x14ac:dyDescent="0.2">
      <c r="A81" s="5" t="s">
        <v>57</v>
      </c>
      <c r="B81" s="4">
        <v>0</v>
      </c>
      <c r="C81" s="5">
        <v>18</v>
      </c>
      <c r="D81" s="4">
        <v>6.89</v>
      </c>
      <c r="E81" s="5">
        <v>1.59</v>
      </c>
      <c r="F81" s="6">
        <v>0.29099999999999998</v>
      </c>
      <c r="G81" s="5">
        <v>7.28</v>
      </c>
      <c r="H81" s="4">
        <v>3.98</v>
      </c>
    </row>
    <row r="82" spans="1:15" x14ac:dyDescent="0.2">
      <c r="A82" s="5" t="s">
        <v>58</v>
      </c>
      <c r="B82" s="4">
        <v>0</v>
      </c>
      <c r="C82" s="5">
        <v>59</v>
      </c>
      <c r="D82" s="4">
        <v>2.99</v>
      </c>
      <c r="E82" s="5">
        <v>1.32</v>
      </c>
      <c r="F82" s="6">
        <v>0.26300000000000001</v>
      </c>
      <c r="G82" s="5">
        <v>6.42</v>
      </c>
      <c r="H82" s="4">
        <v>2.75</v>
      </c>
    </row>
    <row r="83" spans="1:15" x14ac:dyDescent="0.2">
      <c r="A83" s="5" t="s">
        <v>59</v>
      </c>
      <c r="B83" s="4">
        <v>0</v>
      </c>
      <c r="C83" s="5">
        <v>71</v>
      </c>
      <c r="D83" s="4">
        <v>4.6399999999999997</v>
      </c>
      <c r="E83" s="5">
        <v>1.23</v>
      </c>
      <c r="F83" s="6">
        <v>0.26</v>
      </c>
      <c r="G83" s="5">
        <v>7.91</v>
      </c>
      <c r="H83" s="4">
        <v>1.59</v>
      </c>
    </row>
    <row r="84" spans="1:15" x14ac:dyDescent="0.2">
      <c r="A84" s="5" t="s">
        <v>60</v>
      </c>
      <c r="B84" s="4">
        <v>0</v>
      </c>
      <c r="C84" s="5">
        <v>66</v>
      </c>
      <c r="D84" s="4">
        <v>3.24</v>
      </c>
      <c r="E84" s="5">
        <v>0.84</v>
      </c>
      <c r="F84" s="6">
        <v>0.2</v>
      </c>
      <c r="G84" s="5">
        <v>8.64</v>
      </c>
      <c r="H84" s="4">
        <v>1.08</v>
      </c>
    </row>
    <row r="85" spans="1:15" x14ac:dyDescent="0.2">
      <c r="A85" s="5" t="s">
        <v>61</v>
      </c>
      <c r="B85" s="4">
        <v>0</v>
      </c>
      <c r="C85" s="5">
        <v>46</v>
      </c>
      <c r="D85" s="4">
        <v>4.4000000000000004</v>
      </c>
      <c r="E85" s="5">
        <v>1.27</v>
      </c>
      <c r="F85" s="6">
        <v>0.24</v>
      </c>
      <c r="G85" s="5">
        <v>9.15</v>
      </c>
      <c r="H85" s="4">
        <v>2.93</v>
      </c>
    </row>
    <row r="86" spans="1:15" x14ac:dyDescent="0.2">
      <c r="A86" s="5" t="s">
        <v>62</v>
      </c>
      <c r="B86" s="4">
        <v>0</v>
      </c>
      <c r="C86" s="5">
        <v>53</v>
      </c>
      <c r="D86" s="4">
        <v>5.01</v>
      </c>
      <c r="E86" s="5">
        <v>1.26</v>
      </c>
      <c r="F86" s="6">
        <v>0.219</v>
      </c>
      <c r="G86" s="5">
        <v>8.83</v>
      </c>
      <c r="H86" s="4">
        <v>3.66</v>
      </c>
    </row>
    <row r="87" spans="1:15" x14ac:dyDescent="0.2">
      <c r="A87" s="5" t="s">
        <v>63</v>
      </c>
      <c r="B87" s="4">
        <v>0</v>
      </c>
      <c r="C87" s="5">
        <v>17</v>
      </c>
      <c r="D87" s="4">
        <v>3.66</v>
      </c>
      <c r="E87" s="5">
        <v>1.61</v>
      </c>
      <c r="F87" s="6">
        <v>0.27300000000000002</v>
      </c>
      <c r="G87" s="5">
        <v>12.25</v>
      </c>
      <c r="H87" s="4">
        <v>4.03</v>
      </c>
    </row>
    <row r="88" spans="1:15" x14ac:dyDescent="0.2">
      <c r="A88" s="5" t="s">
        <v>68</v>
      </c>
      <c r="B88" s="4">
        <v>7</v>
      </c>
      <c r="C88" s="5">
        <f>SUM(C77:C87)</f>
        <v>516</v>
      </c>
      <c r="D88" s="24">
        <f>(J88/C88)*9</f>
        <v>0</v>
      </c>
      <c r="E88" s="25">
        <f>M88/C88</f>
        <v>0</v>
      </c>
      <c r="F88" s="6">
        <f>N88/C88</f>
        <v>0</v>
      </c>
      <c r="G88" s="25">
        <f>(K88/C88)*9</f>
        <v>0</v>
      </c>
      <c r="H88" s="24">
        <f>(L88/C88) * 9</f>
        <v>0</v>
      </c>
    </row>
    <row r="91" spans="1:15" x14ac:dyDescent="0.2">
      <c r="A91" s="5"/>
      <c r="B91" s="5" t="s">
        <v>32</v>
      </c>
      <c r="C91" s="5" t="s">
        <v>33</v>
      </c>
      <c r="D91" s="5" t="s">
        <v>34</v>
      </c>
      <c r="E91" s="5" t="s">
        <v>35</v>
      </c>
      <c r="F91" s="5" t="s">
        <v>7</v>
      </c>
      <c r="G91" s="5" t="s">
        <v>36</v>
      </c>
      <c r="H91" s="5" t="s">
        <v>37</v>
      </c>
      <c r="J91" t="s">
        <v>75</v>
      </c>
      <c r="K91" t="s">
        <v>79</v>
      </c>
      <c r="L91" t="s">
        <v>77</v>
      </c>
      <c r="M91" t="s">
        <v>76</v>
      </c>
      <c r="N91" t="s">
        <v>80</v>
      </c>
      <c r="O91" t="s">
        <v>15</v>
      </c>
    </row>
    <row r="92" spans="1:15" x14ac:dyDescent="0.2">
      <c r="A92" s="5" t="s">
        <v>27</v>
      </c>
      <c r="B92" s="3">
        <v>29</v>
      </c>
      <c r="C92" s="3">
        <v>160</v>
      </c>
      <c r="D92" s="3">
        <v>3.32</v>
      </c>
      <c r="E92" s="3">
        <v>1.19</v>
      </c>
      <c r="F92" s="3">
        <v>0.224</v>
      </c>
      <c r="G92" s="3">
        <v>11.51</v>
      </c>
      <c r="H92" s="3">
        <v>3.26</v>
      </c>
      <c r="J92">
        <f>C92/9</f>
        <v>17.777777777777779</v>
      </c>
      <c r="K92">
        <f>J92*D92</f>
        <v>59.022222222222219</v>
      </c>
      <c r="L92">
        <f>E92*C92</f>
        <v>190.39999999999998</v>
      </c>
      <c r="M92">
        <f>F92*C92</f>
        <v>35.840000000000003</v>
      </c>
      <c r="N92">
        <f>G92*J92</f>
        <v>204.62222222222223</v>
      </c>
      <c r="O92">
        <f>H92*J92</f>
        <v>57.955555555555556</v>
      </c>
    </row>
    <row r="93" spans="1:15" x14ac:dyDescent="0.2">
      <c r="A93" s="5" t="s">
        <v>28</v>
      </c>
      <c r="B93" s="3">
        <v>29</v>
      </c>
      <c r="C93" s="3">
        <v>200</v>
      </c>
      <c r="D93" s="3">
        <v>3.19</v>
      </c>
      <c r="E93" s="3">
        <v>1.1000000000000001</v>
      </c>
      <c r="F93" s="3">
        <v>0.215</v>
      </c>
      <c r="G93" s="3">
        <v>11.17</v>
      </c>
      <c r="H93" s="3">
        <v>2.62</v>
      </c>
      <c r="J93">
        <f t="shared" ref="J93:J108" si="1">C93/9</f>
        <v>22.222222222222221</v>
      </c>
      <c r="K93">
        <f t="shared" ref="K93:K108" si="2">J93*D93</f>
        <v>70.888888888888886</v>
      </c>
      <c r="L93">
        <f t="shared" ref="L93:L108" si="3">E93*C93</f>
        <v>220.00000000000003</v>
      </c>
      <c r="M93">
        <f t="shared" ref="M93:M109" si="4">F93*C93</f>
        <v>43</v>
      </c>
      <c r="N93">
        <f t="shared" ref="N93:N108" si="5">G93*J93</f>
        <v>248.2222222222222</v>
      </c>
      <c r="O93">
        <f t="shared" ref="O93:O108" si="6">H93*J93</f>
        <v>58.222222222222221</v>
      </c>
    </row>
    <row r="94" spans="1:15" x14ac:dyDescent="0.2">
      <c r="A94" s="5" t="s">
        <v>29</v>
      </c>
      <c r="B94" s="3">
        <v>29</v>
      </c>
      <c r="C94" s="3">
        <v>200</v>
      </c>
      <c r="D94" s="3">
        <v>4</v>
      </c>
      <c r="E94" s="3">
        <v>1.23</v>
      </c>
      <c r="F94" s="3">
        <v>0.23100000000000001</v>
      </c>
      <c r="G94" s="3">
        <v>11.18</v>
      </c>
      <c r="H94" s="3">
        <v>3.13</v>
      </c>
      <c r="J94">
        <f t="shared" si="1"/>
        <v>22.222222222222221</v>
      </c>
      <c r="K94">
        <f t="shared" si="2"/>
        <v>88.888888888888886</v>
      </c>
      <c r="L94">
        <f t="shared" si="3"/>
        <v>246</v>
      </c>
      <c r="M94">
        <f t="shared" si="4"/>
        <v>46.2</v>
      </c>
      <c r="N94">
        <f t="shared" si="5"/>
        <v>248.44444444444443</v>
      </c>
      <c r="O94">
        <f t="shared" si="6"/>
        <v>69.555555555555557</v>
      </c>
    </row>
    <row r="95" spans="1:15" x14ac:dyDescent="0.2">
      <c r="A95" s="5" t="s">
        <v>30</v>
      </c>
      <c r="B95" s="3">
        <v>32</v>
      </c>
      <c r="C95" s="3">
        <v>180</v>
      </c>
      <c r="D95" s="3">
        <v>4.04</v>
      </c>
      <c r="E95" s="3">
        <v>1.1000000000000001</v>
      </c>
      <c r="F95" s="3">
        <v>0.23100000000000001</v>
      </c>
      <c r="G95" s="3">
        <v>9.31</v>
      </c>
      <c r="H95" s="3">
        <v>1.9</v>
      </c>
      <c r="J95">
        <f t="shared" si="1"/>
        <v>20</v>
      </c>
      <c r="K95">
        <f t="shared" si="2"/>
        <v>80.8</v>
      </c>
      <c r="L95">
        <f t="shared" si="3"/>
        <v>198.00000000000003</v>
      </c>
      <c r="M95">
        <f t="shared" si="4"/>
        <v>41.580000000000005</v>
      </c>
      <c r="N95">
        <f t="shared" si="5"/>
        <v>186.20000000000002</v>
      </c>
      <c r="O95">
        <f t="shared" si="6"/>
        <v>38</v>
      </c>
    </row>
    <row r="96" spans="1:15" x14ac:dyDescent="0.2">
      <c r="A96" s="5" t="s">
        <v>31</v>
      </c>
      <c r="B96" s="3">
        <v>30</v>
      </c>
      <c r="C96" s="3">
        <v>172</v>
      </c>
      <c r="D96" s="3">
        <v>2.88</v>
      </c>
      <c r="E96" s="3">
        <v>1.02</v>
      </c>
      <c r="F96" s="3">
        <v>0.185</v>
      </c>
      <c r="G96" s="3">
        <v>11.85</v>
      </c>
      <c r="H96" s="3">
        <v>3.38</v>
      </c>
      <c r="J96">
        <f t="shared" si="1"/>
        <v>19.111111111111111</v>
      </c>
      <c r="K96">
        <f t="shared" si="2"/>
        <v>55.04</v>
      </c>
      <c r="L96">
        <f t="shared" si="3"/>
        <v>175.44</v>
      </c>
      <c r="M96">
        <f t="shared" si="4"/>
        <v>31.82</v>
      </c>
      <c r="N96">
        <f t="shared" si="5"/>
        <v>226.46666666666667</v>
      </c>
      <c r="O96">
        <f t="shared" si="6"/>
        <v>64.595555555555549</v>
      </c>
    </row>
    <row r="97" spans="1:15" x14ac:dyDescent="0.2">
      <c r="A97" s="5" t="s">
        <v>71</v>
      </c>
      <c r="B97" s="3">
        <v>6</v>
      </c>
      <c r="C97" s="3">
        <v>30</v>
      </c>
      <c r="D97" s="3">
        <v>7.35</v>
      </c>
      <c r="E97" s="3">
        <v>1.74</v>
      </c>
      <c r="F97" s="3">
        <v>0.32500000000000001</v>
      </c>
      <c r="G97" s="3">
        <v>10.9</v>
      </c>
      <c r="H97" s="3">
        <v>2.61</v>
      </c>
      <c r="J97">
        <f t="shared" si="1"/>
        <v>3.3333333333333335</v>
      </c>
      <c r="K97">
        <f t="shared" si="2"/>
        <v>24.5</v>
      </c>
      <c r="L97">
        <f t="shared" si="3"/>
        <v>52.2</v>
      </c>
      <c r="M97">
        <f t="shared" si="4"/>
        <v>9.75</v>
      </c>
      <c r="N97">
        <f t="shared" si="5"/>
        <v>36.333333333333336</v>
      </c>
      <c r="O97">
        <f t="shared" si="6"/>
        <v>8.6999999999999993</v>
      </c>
    </row>
    <row r="98" spans="1:15" x14ac:dyDescent="0.2">
      <c r="A98" s="5" t="s">
        <v>53</v>
      </c>
      <c r="B98" s="3">
        <v>6</v>
      </c>
      <c r="C98" s="3">
        <v>66</v>
      </c>
      <c r="D98" s="3">
        <v>2.4700000000000002</v>
      </c>
      <c r="E98" s="3">
        <v>1.1399999999999999</v>
      </c>
      <c r="F98" s="29">
        <v>0.17799999999999999</v>
      </c>
      <c r="G98" s="3">
        <v>13.34</v>
      </c>
      <c r="H98" s="3">
        <v>4.5199999999999996</v>
      </c>
      <c r="J98">
        <f t="shared" si="1"/>
        <v>7.333333333333333</v>
      </c>
      <c r="K98">
        <f t="shared" si="2"/>
        <v>18.113333333333333</v>
      </c>
      <c r="L98">
        <f t="shared" si="3"/>
        <v>75.239999999999995</v>
      </c>
      <c r="M98">
        <f t="shared" si="4"/>
        <v>11.747999999999999</v>
      </c>
      <c r="N98">
        <f t="shared" si="5"/>
        <v>97.826666666666668</v>
      </c>
      <c r="O98">
        <f t="shared" si="6"/>
        <v>33.146666666666661</v>
      </c>
    </row>
    <row r="99" spans="1:15" x14ac:dyDescent="0.2">
      <c r="A99" s="5" t="s">
        <v>54</v>
      </c>
      <c r="B99" s="3">
        <v>0</v>
      </c>
      <c r="C99" s="3">
        <v>58</v>
      </c>
      <c r="D99" s="3">
        <v>4.2699999999999996</v>
      </c>
      <c r="E99" s="3">
        <v>1.04</v>
      </c>
      <c r="F99" s="29">
        <v>0.191</v>
      </c>
      <c r="G99" s="3">
        <v>9.68</v>
      </c>
      <c r="H99" s="3">
        <v>3.39</v>
      </c>
      <c r="J99">
        <f t="shared" si="1"/>
        <v>6.4444444444444446</v>
      </c>
      <c r="K99">
        <f t="shared" si="2"/>
        <v>27.517777777777777</v>
      </c>
      <c r="L99">
        <f t="shared" si="3"/>
        <v>60.32</v>
      </c>
      <c r="M99">
        <f t="shared" si="4"/>
        <v>11.077999999999999</v>
      </c>
      <c r="N99">
        <f t="shared" si="5"/>
        <v>62.382222222222225</v>
      </c>
      <c r="O99">
        <f t="shared" si="6"/>
        <v>21.846666666666668</v>
      </c>
    </row>
    <row r="100" spans="1:15" x14ac:dyDescent="0.2">
      <c r="A100" s="5" t="s">
        <v>55</v>
      </c>
      <c r="B100" s="3">
        <v>1</v>
      </c>
      <c r="C100" s="3">
        <v>12</v>
      </c>
      <c r="D100" s="3">
        <v>3.99</v>
      </c>
      <c r="E100" s="3">
        <v>1.51</v>
      </c>
      <c r="F100" s="29">
        <v>0.20300000000000001</v>
      </c>
      <c r="G100" s="3">
        <v>14.09</v>
      </c>
      <c r="H100" s="3">
        <v>6.75</v>
      </c>
      <c r="J100">
        <f t="shared" si="1"/>
        <v>1.3333333333333333</v>
      </c>
      <c r="K100">
        <f t="shared" si="2"/>
        <v>5.32</v>
      </c>
      <c r="L100">
        <f t="shared" si="3"/>
        <v>18.12</v>
      </c>
      <c r="M100">
        <f t="shared" si="4"/>
        <v>2.4359999999999999</v>
      </c>
      <c r="N100">
        <f t="shared" si="5"/>
        <v>18.786666666666665</v>
      </c>
      <c r="O100">
        <f t="shared" si="6"/>
        <v>9</v>
      </c>
    </row>
    <row r="101" spans="1:15" x14ac:dyDescent="0.2">
      <c r="A101" s="5" t="s">
        <v>56</v>
      </c>
      <c r="B101" s="3">
        <v>0</v>
      </c>
      <c r="C101" s="3">
        <v>50</v>
      </c>
      <c r="D101" s="3">
        <v>3.84</v>
      </c>
      <c r="E101" s="3">
        <v>1.27</v>
      </c>
      <c r="F101" s="29">
        <v>0.219</v>
      </c>
      <c r="G101" s="3">
        <v>10.26</v>
      </c>
      <c r="H101" s="3">
        <v>4.24</v>
      </c>
      <c r="J101">
        <f t="shared" si="1"/>
        <v>5.5555555555555554</v>
      </c>
      <c r="K101">
        <f t="shared" si="2"/>
        <v>21.333333333333332</v>
      </c>
      <c r="L101">
        <f t="shared" si="3"/>
        <v>63.5</v>
      </c>
      <c r="M101">
        <f t="shared" si="4"/>
        <v>10.95</v>
      </c>
      <c r="N101">
        <f t="shared" si="5"/>
        <v>57</v>
      </c>
      <c r="O101">
        <f t="shared" si="6"/>
        <v>23.555555555555557</v>
      </c>
    </row>
    <row r="102" spans="1:15" x14ac:dyDescent="0.2">
      <c r="A102" s="5" t="s">
        <v>57</v>
      </c>
      <c r="B102" s="3">
        <v>0</v>
      </c>
      <c r="C102" s="3">
        <v>18</v>
      </c>
      <c r="D102" s="3">
        <v>6.89</v>
      </c>
      <c r="E102" s="3">
        <v>1.59</v>
      </c>
      <c r="F102" s="29">
        <v>0.29099999999999998</v>
      </c>
      <c r="G102" s="3">
        <v>7.28</v>
      </c>
      <c r="H102" s="3">
        <v>3.98</v>
      </c>
      <c r="J102">
        <f t="shared" si="1"/>
        <v>2</v>
      </c>
      <c r="K102">
        <f t="shared" si="2"/>
        <v>13.78</v>
      </c>
      <c r="L102">
        <f t="shared" si="3"/>
        <v>28.62</v>
      </c>
      <c r="M102">
        <f t="shared" si="4"/>
        <v>5.2379999999999995</v>
      </c>
      <c r="N102">
        <f t="shared" si="5"/>
        <v>14.56</v>
      </c>
      <c r="O102">
        <f t="shared" si="6"/>
        <v>7.96</v>
      </c>
    </row>
    <row r="103" spans="1:15" x14ac:dyDescent="0.2">
      <c r="A103" s="5" t="s">
        <v>58</v>
      </c>
      <c r="B103" s="3">
        <v>0</v>
      </c>
      <c r="C103" s="3">
        <v>59</v>
      </c>
      <c r="D103" s="3">
        <v>2.99</v>
      </c>
      <c r="E103" s="3">
        <v>1.32</v>
      </c>
      <c r="F103" s="29">
        <v>0.26300000000000001</v>
      </c>
      <c r="G103" s="3">
        <v>6.42</v>
      </c>
      <c r="H103" s="3">
        <v>2.75</v>
      </c>
      <c r="J103">
        <f t="shared" si="1"/>
        <v>6.5555555555555554</v>
      </c>
      <c r="K103">
        <f t="shared" si="2"/>
        <v>19.601111111111113</v>
      </c>
      <c r="L103">
        <f t="shared" si="3"/>
        <v>77.88000000000001</v>
      </c>
      <c r="M103">
        <f t="shared" si="4"/>
        <v>15.517000000000001</v>
      </c>
      <c r="N103">
        <f t="shared" si="5"/>
        <v>42.086666666666666</v>
      </c>
      <c r="O103">
        <f t="shared" si="6"/>
        <v>18.027777777777779</v>
      </c>
    </row>
    <row r="104" spans="1:15" x14ac:dyDescent="0.2">
      <c r="A104" s="5" t="s">
        <v>59</v>
      </c>
      <c r="B104" s="3">
        <v>0</v>
      </c>
      <c r="C104" s="3">
        <v>71</v>
      </c>
      <c r="D104" s="3">
        <v>4.6399999999999997</v>
      </c>
      <c r="E104" s="3">
        <v>1.23</v>
      </c>
      <c r="F104" s="29">
        <v>0.26</v>
      </c>
      <c r="G104" s="3">
        <v>7.91</v>
      </c>
      <c r="H104" s="3">
        <v>1.59</v>
      </c>
      <c r="J104">
        <f t="shared" si="1"/>
        <v>7.8888888888888893</v>
      </c>
      <c r="K104">
        <f t="shared" si="2"/>
        <v>36.604444444444447</v>
      </c>
      <c r="L104">
        <f t="shared" si="3"/>
        <v>87.33</v>
      </c>
      <c r="M104">
        <f t="shared" si="4"/>
        <v>18.46</v>
      </c>
      <c r="N104">
        <f t="shared" si="5"/>
        <v>62.401111111111113</v>
      </c>
      <c r="O104">
        <f t="shared" si="6"/>
        <v>12.543333333333335</v>
      </c>
    </row>
    <row r="105" spans="1:15" x14ac:dyDescent="0.2">
      <c r="A105" s="5" t="s">
        <v>60</v>
      </c>
      <c r="B105" s="3">
        <v>0</v>
      </c>
      <c r="C105" s="3">
        <v>66</v>
      </c>
      <c r="D105" s="3">
        <v>3.24</v>
      </c>
      <c r="E105" s="3">
        <v>0.84</v>
      </c>
      <c r="F105" s="29">
        <v>0.2</v>
      </c>
      <c r="G105" s="3">
        <v>8.64</v>
      </c>
      <c r="H105" s="3">
        <v>1.08</v>
      </c>
      <c r="J105">
        <f t="shared" si="1"/>
        <v>7.333333333333333</v>
      </c>
      <c r="K105">
        <f t="shared" si="2"/>
        <v>23.76</v>
      </c>
      <c r="L105">
        <f t="shared" si="3"/>
        <v>55.44</v>
      </c>
      <c r="M105">
        <f t="shared" si="4"/>
        <v>13.200000000000001</v>
      </c>
      <c r="N105">
        <f t="shared" si="5"/>
        <v>63.36</v>
      </c>
      <c r="O105">
        <f t="shared" si="6"/>
        <v>7.92</v>
      </c>
    </row>
    <row r="106" spans="1:15" x14ac:dyDescent="0.2">
      <c r="A106" s="5" t="s">
        <v>61</v>
      </c>
      <c r="B106" s="3">
        <v>0</v>
      </c>
      <c r="C106" s="3">
        <v>46</v>
      </c>
      <c r="D106" s="3">
        <v>4.4000000000000004</v>
      </c>
      <c r="E106" s="3">
        <v>1.27</v>
      </c>
      <c r="F106" s="29">
        <v>0.24</v>
      </c>
      <c r="G106" s="3">
        <v>9.15</v>
      </c>
      <c r="H106" s="3">
        <v>2.93</v>
      </c>
      <c r="J106">
        <f t="shared" si="1"/>
        <v>5.1111111111111107</v>
      </c>
      <c r="K106">
        <f t="shared" si="2"/>
        <v>22.488888888888891</v>
      </c>
      <c r="L106">
        <f t="shared" si="3"/>
        <v>58.42</v>
      </c>
      <c r="M106">
        <f t="shared" si="4"/>
        <v>11.04</v>
      </c>
      <c r="N106">
        <f t="shared" si="5"/>
        <v>46.766666666666666</v>
      </c>
      <c r="O106">
        <f t="shared" si="6"/>
        <v>14.975555555555555</v>
      </c>
    </row>
    <row r="107" spans="1:15" x14ac:dyDescent="0.2">
      <c r="A107" s="5" t="s">
        <v>62</v>
      </c>
      <c r="B107" s="3">
        <v>0</v>
      </c>
      <c r="C107" s="3">
        <v>53</v>
      </c>
      <c r="D107" s="3">
        <v>5.01</v>
      </c>
      <c r="E107" s="3">
        <v>1.26</v>
      </c>
      <c r="F107" s="29">
        <v>0.219</v>
      </c>
      <c r="G107" s="3">
        <v>8.83</v>
      </c>
      <c r="H107" s="3">
        <v>3.66</v>
      </c>
      <c r="J107">
        <f t="shared" si="1"/>
        <v>5.8888888888888893</v>
      </c>
      <c r="K107">
        <f t="shared" si="2"/>
        <v>29.503333333333334</v>
      </c>
      <c r="L107">
        <f t="shared" si="3"/>
        <v>66.78</v>
      </c>
      <c r="M107">
        <f t="shared" si="4"/>
        <v>11.606999999999999</v>
      </c>
      <c r="N107">
        <f t="shared" si="5"/>
        <v>51.998888888888892</v>
      </c>
      <c r="O107">
        <f t="shared" si="6"/>
        <v>21.553333333333335</v>
      </c>
    </row>
    <row r="108" spans="1:15" x14ac:dyDescent="0.2">
      <c r="A108" s="5" t="s">
        <v>63</v>
      </c>
      <c r="B108" s="3">
        <v>0</v>
      </c>
      <c r="C108" s="3">
        <v>17</v>
      </c>
      <c r="D108" s="3">
        <v>3.66</v>
      </c>
      <c r="E108" s="3">
        <v>1.61</v>
      </c>
      <c r="F108" s="29">
        <v>0.27300000000000002</v>
      </c>
      <c r="G108" s="3">
        <v>12.25</v>
      </c>
      <c r="H108" s="3">
        <v>4.03</v>
      </c>
      <c r="J108">
        <f t="shared" si="1"/>
        <v>1.8888888888888888</v>
      </c>
      <c r="K108">
        <f t="shared" si="2"/>
        <v>6.9133333333333331</v>
      </c>
      <c r="L108">
        <f t="shared" si="3"/>
        <v>27.37</v>
      </c>
      <c r="M108">
        <f t="shared" si="4"/>
        <v>4.641</v>
      </c>
      <c r="N108">
        <f t="shared" si="5"/>
        <v>23.138888888888889</v>
      </c>
      <c r="O108">
        <f t="shared" si="6"/>
        <v>7.6122222222222229</v>
      </c>
    </row>
    <row r="109" spans="1:15" x14ac:dyDescent="0.2">
      <c r="A109" s="4" t="s">
        <v>24</v>
      </c>
      <c r="B109" s="4">
        <f>SUM(B92:B108)</f>
        <v>162</v>
      </c>
      <c r="C109" s="4">
        <f>SUM(C92:C108)</f>
        <v>1458</v>
      </c>
      <c r="D109" s="24">
        <f>(K109/C109)*9</f>
        <v>3.7288614540466392</v>
      </c>
      <c r="E109" s="24">
        <f>L109/C109</f>
        <v>1.1667078189300411</v>
      </c>
      <c r="F109" s="6">
        <f>SUM(M109/C109)</f>
        <v>0.22229423868312753</v>
      </c>
      <c r="G109" s="24">
        <f>(N109/C109)*9</f>
        <v>10.435781893004112</v>
      </c>
      <c r="H109" s="24">
        <f>(O109/C109)*9</f>
        <v>2.9331481481481481</v>
      </c>
      <c r="K109">
        <f>SUM(K92:K108)</f>
        <v>604.07555555555552</v>
      </c>
      <c r="L109">
        <f>SUM(L92:L108)</f>
        <v>1701.0599999999997</v>
      </c>
      <c r="M109">
        <f>SUM(M92:M108)</f>
        <v>324.10499999999996</v>
      </c>
      <c r="N109">
        <f>SUM(N92:N108)</f>
        <v>1690.5966666666661</v>
      </c>
      <c r="O109">
        <f>SUM(O92:O108)</f>
        <v>475.17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283E-CD3F-6342-B37B-D75FC92C912E}">
  <dimension ref="A1:P35"/>
  <sheetViews>
    <sheetView workbookViewId="0">
      <pane ySplit="1" topLeftCell="A18" activePane="bottomLeft" state="frozen"/>
      <selection pane="bottomLeft" activeCell="H35" sqref="A19:H35"/>
    </sheetView>
  </sheetViews>
  <sheetFormatPr baseColWidth="10" defaultRowHeight="16" x14ac:dyDescent="0.2"/>
  <cols>
    <col min="1" max="1" width="11.5" customWidth="1"/>
    <col min="2" max="4" width="4.5" customWidth="1"/>
    <col min="5" max="5" width="6" customWidth="1"/>
    <col min="6" max="6" width="5.6640625" customWidth="1"/>
    <col min="7" max="7" width="5" customWidth="1"/>
    <col min="8" max="8" width="5.1640625" customWidth="1"/>
    <col min="9" max="10" width="4.5" customWidth="1"/>
    <col min="11" max="11" width="5" customWidth="1"/>
    <col min="12" max="12" width="6.5" customWidth="1"/>
    <col min="13" max="13" width="6.33203125" customWidth="1"/>
    <col min="14" max="14" width="6" customWidth="1"/>
    <col min="15" max="15" width="5.6640625" customWidth="1"/>
  </cols>
  <sheetData>
    <row r="1" spans="1:14" x14ac:dyDescent="0.2">
      <c r="A1" s="168" t="s">
        <v>12</v>
      </c>
      <c r="B1" s="159" t="s">
        <v>1</v>
      </c>
      <c r="C1" s="159" t="s">
        <v>2</v>
      </c>
      <c r="D1" s="159" t="s">
        <v>3</v>
      </c>
      <c r="E1" s="159" t="s">
        <v>4</v>
      </c>
      <c r="F1" s="159" t="s">
        <v>5</v>
      </c>
      <c r="G1" s="159" t="s">
        <v>11</v>
      </c>
      <c r="H1" s="159" t="s">
        <v>6</v>
      </c>
      <c r="I1" s="159" t="s">
        <v>15</v>
      </c>
      <c r="J1" s="159" t="s">
        <v>25</v>
      </c>
      <c r="K1" s="159" t="s">
        <v>7</v>
      </c>
      <c r="L1" s="159" t="s">
        <v>9</v>
      </c>
      <c r="M1" s="159" t="s">
        <v>8</v>
      </c>
      <c r="N1" s="159" t="s">
        <v>10</v>
      </c>
    </row>
    <row r="2" spans="1:14" x14ac:dyDescent="0.2">
      <c r="A2" s="153" t="s">
        <v>88</v>
      </c>
      <c r="B2" s="154">
        <v>676</v>
      </c>
      <c r="C2" s="154">
        <v>121</v>
      </c>
      <c r="D2" s="154">
        <v>26</v>
      </c>
      <c r="E2" s="154">
        <v>8</v>
      </c>
      <c r="F2" s="154">
        <v>42</v>
      </c>
      <c r="G2" s="154">
        <v>107</v>
      </c>
      <c r="H2" s="154">
        <v>29</v>
      </c>
      <c r="I2" s="154">
        <v>63</v>
      </c>
      <c r="J2" s="154">
        <v>180</v>
      </c>
      <c r="K2" s="155">
        <v>0.29699999999999999</v>
      </c>
      <c r="L2" s="155">
        <v>0.372</v>
      </c>
      <c r="M2" s="155">
        <v>0.57999999999999996</v>
      </c>
      <c r="N2" s="155">
        <v>0.95299999999999996</v>
      </c>
    </row>
    <row r="3" spans="1:14" x14ac:dyDescent="0.2">
      <c r="A3" s="153" t="s">
        <v>84</v>
      </c>
      <c r="B3" s="154">
        <v>585</v>
      </c>
      <c r="C3" s="154">
        <v>119</v>
      </c>
      <c r="D3" s="161" t="s">
        <v>87</v>
      </c>
      <c r="E3" s="161" t="s">
        <v>87</v>
      </c>
      <c r="F3" s="154">
        <v>36</v>
      </c>
      <c r="G3" s="154">
        <v>96</v>
      </c>
      <c r="H3" s="154">
        <v>29</v>
      </c>
      <c r="I3" s="154">
        <v>59</v>
      </c>
      <c r="J3" s="154">
        <v>176</v>
      </c>
      <c r="K3" s="155">
        <v>0.28399999999999997</v>
      </c>
      <c r="L3" s="155">
        <v>0.35699999999999998</v>
      </c>
      <c r="M3" s="155">
        <v>0.53800000000000003</v>
      </c>
      <c r="N3" s="155">
        <v>0.89600000000000002</v>
      </c>
    </row>
    <row r="4" spans="1:14" x14ac:dyDescent="0.2">
      <c r="A4" s="153" t="s">
        <v>85</v>
      </c>
      <c r="B4" s="154">
        <v>677</v>
      </c>
      <c r="C4" s="154">
        <v>113</v>
      </c>
      <c r="D4" s="154">
        <v>29</v>
      </c>
      <c r="E4" s="154">
        <v>5</v>
      </c>
      <c r="F4" s="154">
        <v>39</v>
      </c>
      <c r="G4" s="154">
        <v>98</v>
      </c>
      <c r="H4" s="154">
        <v>26</v>
      </c>
      <c r="I4" s="154">
        <v>68</v>
      </c>
      <c r="J4" s="154">
        <v>161</v>
      </c>
      <c r="K4" s="155">
        <v>0.28599999999999998</v>
      </c>
      <c r="L4" s="155">
        <v>0.36499999999999999</v>
      </c>
      <c r="M4" s="155">
        <v>0.55100000000000005</v>
      </c>
      <c r="N4" s="155">
        <v>0.91600000000000004</v>
      </c>
    </row>
    <row r="5" spans="1:14" x14ac:dyDescent="0.2">
      <c r="A5" s="165" t="s">
        <v>86</v>
      </c>
      <c r="B5" s="166">
        <v>675</v>
      </c>
      <c r="C5" s="166">
        <v>105</v>
      </c>
      <c r="D5" s="166">
        <v>32</v>
      </c>
      <c r="E5" s="166">
        <v>5</v>
      </c>
      <c r="F5" s="166">
        <v>37</v>
      </c>
      <c r="G5" s="166">
        <v>102</v>
      </c>
      <c r="H5" s="166">
        <v>24</v>
      </c>
      <c r="I5" s="166">
        <v>64</v>
      </c>
      <c r="J5" s="166">
        <v>191</v>
      </c>
      <c r="K5" s="167">
        <v>0.27200000000000002</v>
      </c>
      <c r="L5" s="167">
        <v>0.34899999999999998</v>
      </c>
      <c r="M5" s="167">
        <v>0.53</v>
      </c>
      <c r="N5" s="167">
        <v>0.879</v>
      </c>
    </row>
    <row r="6" spans="1:14" x14ac:dyDescent="0.2">
      <c r="A6" s="162"/>
      <c r="B6" s="163"/>
      <c r="C6" s="163"/>
      <c r="D6" s="163"/>
      <c r="E6" s="163"/>
      <c r="F6" s="163"/>
      <c r="G6" s="163"/>
      <c r="H6" s="163"/>
      <c r="I6" s="163"/>
      <c r="J6" s="163"/>
      <c r="K6" s="164"/>
      <c r="L6" s="164"/>
      <c r="M6" s="164"/>
      <c r="N6" s="164"/>
    </row>
    <row r="7" spans="1:14" x14ac:dyDescent="0.2">
      <c r="A7" s="168" t="s">
        <v>13</v>
      </c>
      <c r="B7" s="169" t="s">
        <v>1</v>
      </c>
      <c r="C7" s="169" t="s">
        <v>2</v>
      </c>
      <c r="D7" s="169" t="s">
        <v>3</v>
      </c>
      <c r="E7" s="169" t="s">
        <v>4</v>
      </c>
      <c r="F7" s="169" t="s">
        <v>5</v>
      </c>
      <c r="G7" s="169" t="s">
        <v>11</v>
      </c>
      <c r="H7" s="169" t="s">
        <v>6</v>
      </c>
      <c r="I7" s="169" t="s">
        <v>15</v>
      </c>
      <c r="J7" s="169" t="s">
        <v>25</v>
      </c>
      <c r="K7" s="169" t="s">
        <v>7</v>
      </c>
      <c r="L7" s="169" t="s">
        <v>9</v>
      </c>
      <c r="M7" s="169" t="s">
        <v>8</v>
      </c>
      <c r="N7" s="169" t="s">
        <v>10</v>
      </c>
    </row>
    <row r="8" spans="1:14" x14ac:dyDescent="0.2">
      <c r="A8" s="153" t="s">
        <v>88</v>
      </c>
      <c r="B8" s="154">
        <v>655</v>
      </c>
      <c r="C8" s="154">
        <v>92</v>
      </c>
      <c r="D8" s="154">
        <v>26</v>
      </c>
      <c r="E8" s="154">
        <v>3</v>
      </c>
      <c r="F8" s="154">
        <v>35</v>
      </c>
      <c r="G8" s="154">
        <v>100</v>
      </c>
      <c r="H8" s="154">
        <v>9</v>
      </c>
      <c r="I8" s="154">
        <v>63</v>
      </c>
      <c r="J8" s="154">
        <v>112</v>
      </c>
      <c r="K8" s="155">
        <v>0.27600000000000002</v>
      </c>
      <c r="L8" s="155">
        <v>0.34599999999999997</v>
      </c>
      <c r="M8" s="155">
        <v>0.51</v>
      </c>
      <c r="N8" s="155">
        <v>0.85599999999999998</v>
      </c>
    </row>
    <row r="9" spans="1:14" x14ac:dyDescent="0.2">
      <c r="A9" s="153" t="s">
        <v>84</v>
      </c>
      <c r="B9" s="154">
        <v>596</v>
      </c>
      <c r="C9" s="154">
        <v>93</v>
      </c>
      <c r="D9" s="161" t="s">
        <v>87</v>
      </c>
      <c r="E9" s="161" t="s">
        <v>87</v>
      </c>
      <c r="F9" s="154">
        <v>34</v>
      </c>
      <c r="G9" s="154">
        <v>101</v>
      </c>
      <c r="H9" s="154">
        <v>11</v>
      </c>
      <c r="I9" s="154">
        <v>68</v>
      </c>
      <c r="J9" s="154">
        <v>113</v>
      </c>
      <c r="K9" s="155">
        <v>0.28000000000000003</v>
      </c>
      <c r="L9" s="155">
        <v>0.35399999999999998</v>
      </c>
      <c r="M9" s="155">
        <v>0.50800000000000001</v>
      </c>
      <c r="N9" s="155">
        <v>0.86199999999999999</v>
      </c>
    </row>
    <row r="10" spans="1:14" x14ac:dyDescent="0.2">
      <c r="A10" s="153" t="s">
        <v>85</v>
      </c>
      <c r="B10" s="154">
        <v>661</v>
      </c>
      <c r="C10" s="154">
        <v>97</v>
      </c>
      <c r="D10" s="154">
        <v>28</v>
      </c>
      <c r="E10" s="154">
        <v>2</v>
      </c>
      <c r="F10" s="154">
        <v>36</v>
      </c>
      <c r="G10" s="154">
        <v>104</v>
      </c>
      <c r="H10" s="154">
        <v>9</v>
      </c>
      <c r="I10" s="154">
        <v>68</v>
      </c>
      <c r="J10" s="154">
        <v>116</v>
      </c>
      <c r="K10" s="155">
        <v>0.27300000000000002</v>
      </c>
      <c r="L10" s="155">
        <v>0.35</v>
      </c>
      <c r="M10" s="155">
        <v>0.51500000000000001</v>
      </c>
      <c r="N10" s="155">
        <v>0.86499999999999999</v>
      </c>
    </row>
    <row r="11" spans="1:14" x14ac:dyDescent="0.2">
      <c r="A11" s="165" t="s">
        <v>86</v>
      </c>
      <c r="B11" s="166">
        <v>689</v>
      </c>
      <c r="C11" s="166">
        <v>93</v>
      </c>
      <c r="D11" s="166">
        <v>30</v>
      </c>
      <c r="E11" s="166">
        <v>2</v>
      </c>
      <c r="F11" s="166">
        <v>39</v>
      </c>
      <c r="G11" s="166">
        <v>93</v>
      </c>
      <c r="H11" s="166">
        <v>9</v>
      </c>
      <c r="I11" s="166">
        <v>68</v>
      </c>
      <c r="J11" s="166">
        <v>121</v>
      </c>
      <c r="K11" s="167">
        <v>0.27200000000000002</v>
      </c>
      <c r="L11" s="167">
        <v>0.34499999999999997</v>
      </c>
      <c r="M11" s="167">
        <v>0.51600000000000001</v>
      </c>
      <c r="N11" s="167">
        <v>0.86199999999999999</v>
      </c>
    </row>
    <row r="12" spans="1:14" x14ac:dyDescent="0.2">
      <c r="A12" s="162"/>
      <c r="B12" s="163"/>
      <c r="C12" s="163"/>
      <c r="D12" s="163"/>
      <c r="E12" s="163"/>
      <c r="F12" s="163"/>
      <c r="G12" s="163"/>
      <c r="H12" s="163"/>
      <c r="I12" s="163"/>
      <c r="J12" s="163"/>
      <c r="K12" s="164"/>
      <c r="L12" s="164"/>
      <c r="M12" s="164"/>
      <c r="N12" s="164"/>
    </row>
    <row r="13" spans="1:14" x14ac:dyDescent="0.2">
      <c r="A13" s="168" t="s">
        <v>14</v>
      </c>
      <c r="B13" s="169" t="s">
        <v>1</v>
      </c>
      <c r="C13" s="169" t="s">
        <v>2</v>
      </c>
      <c r="D13" s="169" t="s">
        <v>3</v>
      </c>
      <c r="E13" s="169" t="s">
        <v>4</v>
      </c>
      <c r="F13" s="169" t="s">
        <v>5</v>
      </c>
      <c r="G13" s="169" t="s">
        <v>11</v>
      </c>
      <c r="H13" s="169" t="s">
        <v>6</v>
      </c>
      <c r="I13" s="169" t="s">
        <v>15</v>
      </c>
      <c r="J13" s="169" t="s">
        <v>25</v>
      </c>
      <c r="K13" s="169" t="s">
        <v>7</v>
      </c>
      <c r="L13" s="169" t="s">
        <v>9</v>
      </c>
      <c r="M13" s="169" t="s">
        <v>8</v>
      </c>
      <c r="N13" s="169" t="s">
        <v>10</v>
      </c>
    </row>
    <row r="14" spans="1:14" x14ac:dyDescent="0.2">
      <c r="A14" s="153" t="s">
        <v>88</v>
      </c>
      <c r="B14" s="154">
        <v>606</v>
      </c>
      <c r="C14" s="154">
        <v>91</v>
      </c>
      <c r="D14" s="154">
        <v>20</v>
      </c>
      <c r="E14" s="154">
        <v>7</v>
      </c>
      <c r="F14" s="154">
        <v>22</v>
      </c>
      <c r="G14" s="154">
        <v>70</v>
      </c>
      <c r="H14" s="154">
        <v>15</v>
      </c>
      <c r="I14" s="154">
        <v>71</v>
      </c>
      <c r="J14" s="154">
        <v>156</v>
      </c>
      <c r="K14" s="155">
        <v>0.24099999999999999</v>
      </c>
      <c r="L14" s="155">
        <v>0.34</v>
      </c>
      <c r="M14" s="155">
        <v>0.433</v>
      </c>
      <c r="N14" s="155">
        <v>0.77400000000000002</v>
      </c>
    </row>
    <row r="15" spans="1:14" x14ac:dyDescent="0.2">
      <c r="A15" s="153" t="s">
        <v>84</v>
      </c>
      <c r="B15" s="154">
        <v>550</v>
      </c>
      <c r="C15" s="154">
        <v>95</v>
      </c>
      <c r="D15" s="161" t="s">
        <v>87</v>
      </c>
      <c r="E15" s="161" t="s">
        <v>87</v>
      </c>
      <c r="F15" s="154">
        <v>25</v>
      </c>
      <c r="G15" s="154">
        <v>78</v>
      </c>
      <c r="H15" s="154">
        <v>18</v>
      </c>
      <c r="I15" s="154">
        <v>90</v>
      </c>
      <c r="J15" s="154">
        <v>141</v>
      </c>
      <c r="K15" s="155">
        <v>0.26</v>
      </c>
      <c r="L15" s="155">
        <v>0.36799999999999999</v>
      </c>
      <c r="M15" s="155">
        <v>0.47099999999999997</v>
      </c>
      <c r="N15" s="155">
        <v>0.83899999999999997</v>
      </c>
    </row>
    <row r="16" spans="1:14" x14ac:dyDescent="0.2">
      <c r="A16" s="153" t="s">
        <v>85</v>
      </c>
      <c r="B16" s="154">
        <v>604</v>
      </c>
      <c r="C16" s="154">
        <v>85</v>
      </c>
      <c r="D16" s="154">
        <v>23</v>
      </c>
      <c r="E16" s="154">
        <v>4</v>
      </c>
      <c r="F16" s="154">
        <v>22</v>
      </c>
      <c r="G16" s="154">
        <v>69</v>
      </c>
      <c r="H16" s="154">
        <v>14</v>
      </c>
      <c r="I16" s="154">
        <v>75</v>
      </c>
      <c r="J16" s="154">
        <v>134</v>
      </c>
      <c r="K16" s="155">
        <v>0.249</v>
      </c>
      <c r="L16" s="155">
        <v>0.34899999999999998</v>
      </c>
      <c r="M16" s="155">
        <v>0.441</v>
      </c>
      <c r="N16" s="155">
        <v>0.79</v>
      </c>
    </row>
    <row r="17" spans="1:16" x14ac:dyDescent="0.2">
      <c r="A17" s="165" t="s">
        <v>86</v>
      </c>
      <c r="B17" s="166">
        <v>610</v>
      </c>
      <c r="C17" s="166">
        <v>79</v>
      </c>
      <c r="D17" s="166">
        <v>26</v>
      </c>
      <c r="E17" s="166">
        <v>4</v>
      </c>
      <c r="F17" s="166">
        <v>22</v>
      </c>
      <c r="G17" s="166">
        <v>72</v>
      </c>
      <c r="H17" s="166">
        <v>12</v>
      </c>
      <c r="I17" s="166">
        <v>72</v>
      </c>
      <c r="J17" s="166">
        <v>153</v>
      </c>
      <c r="K17" s="167">
        <v>0.24</v>
      </c>
      <c r="L17" s="167">
        <v>0.33600000000000002</v>
      </c>
      <c r="M17" s="167">
        <v>0.42899999999999999</v>
      </c>
      <c r="N17" s="167">
        <v>0.76600000000000001</v>
      </c>
    </row>
    <row r="18" spans="1:16" x14ac:dyDescent="0.2">
      <c r="A18" s="162"/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4"/>
      <c r="M18" s="164"/>
      <c r="N18" s="164"/>
      <c r="O18" s="164"/>
      <c r="P18" s="15"/>
    </row>
    <row r="19" spans="1:16" x14ac:dyDescent="0.2">
      <c r="A19" s="170" t="s">
        <v>27</v>
      </c>
      <c r="B19" s="171" t="s">
        <v>32</v>
      </c>
      <c r="C19" s="171" t="s">
        <v>33</v>
      </c>
      <c r="D19" s="171" t="s">
        <v>34</v>
      </c>
      <c r="E19" s="171" t="s">
        <v>35</v>
      </c>
      <c r="F19" s="171" t="s">
        <v>7</v>
      </c>
      <c r="G19" s="171" t="s">
        <v>36</v>
      </c>
      <c r="H19" s="171" t="s">
        <v>37</v>
      </c>
      <c r="I19" s="163"/>
      <c r="J19" s="163"/>
      <c r="K19" s="163"/>
      <c r="L19" s="164"/>
      <c r="M19" s="164"/>
      <c r="N19" s="164"/>
      <c r="O19" s="164"/>
      <c r="P19" s="15"/>
    </row>
    <row r="20" spans="1:16" x14ac:dyDescent="0.2">
      <c r="A20" s="73" t="s">
        <v>88</v>
      </c>
      <c r="B20" s="144">
        <v>29</v>
      </c>
      <c r="C20" s="144">
        <v>134</v>
      </c>
      <c r="D20" s="172">
        <v>3.32</v>
      </c>
      <c r="E20" s="172">
        <v>1.19</v>
      </c>
      <c r="F20" s="173">
        <v>0.224</v>
      </c>
      <c r="G20" s="174">
        <v>11.51</v>
      </c>
      <c r="H20" s="174">
        <v>3.26</v>
      </c>
    </row>
    <row r="21" spans="1:16" x14ac:dyDescent="0.2">
      <c r="A21" s="73" t="s">
        <v>84</v>
      </c>
      <c r="B21" s="144">
        <v>28</v>
      </c>
      <c r="C21" s="144">
        <v>166</v>
      </c>
      <c r="D21" s="172">
        <v>3.47</v>
      </c>
      <c r="E21" s="172">
        <v>1.25</v>
      </c>
      <c r="F21" s="173" t="s">
        <v>87</v>
      </c>
      <c r="G21" s="174">
        <v>10.79</v>
      </c>
      <c r="H21" s="174" t="s">
        <v>87</v>
      </c>
    </row>
    <row r="22" spans="1:16" x14ac:dyDescent="0.2">
      <c r="A22" s="73" t="s">
        <v>85</v>
      </c>
      <c r="B22" s="144">
        <v>28</v>
      </c>
      <c r="C22" s="144">
        <v>151</v>
      </c>
      <c r="D22" s="172">
        <v>3.35</v>
      </c>
      <c r="E22" s="172">
        <v>1.2</v>
      </c>
      <c r="F22" s="173" t="s">
        <v>87</v>
      </c>
      <c r="G22" s="174">
        <v>11.03</v>
      </c>
      <c r="H22" s="174">
        <v>3.43</v>
      </c>
    </row>
    <row r="23" spans="1:16" x14ac:dyDescent="0.2">
      <c r="A23" s="73" t="s">
        <v>89</v>
      </c>
      <c r="B23" s="144">
        <v>28</v>
      </c>
      <c r="C23" s="144">
        <v>153</v>
      </c>
      <c r="D23" s="172">
        <v>3.53</v>
      </c>
      <c r="E23" s="172">
        <v>1.18</v>
      </c>
      <c r="F23" s="173" t="s">
        <v>87</v>
      </c>
      <c r="G23" s="174">
        <v>11.39</v>
      </c>
      <c r="H23" s="174">
        <v>3.21</v>
      </c>
    </row>
    <row r="24" spans="1:16" x14ac:dyDescent="0.2">
      <c r="A24" s="175"/>
      <c r="B24" s="176"/>
      <c r="C24" s="176"/>
      <c r="D24" s="177"/>
      <c r="E24" s="177"/>
      <c r="F24" s="178"/>
      <c r="G24" s="179"/>
      <c r="H24" s="179"/>
    </row>
    <row r="25" spans="1:16" x14ac:dyDescent="0.2">
      <c r="A25" s="170" t="s">
        <v>28</v>
      </c>
      <c r="B25" s="171" t="s">
        <v>32</v>
      </c>
      <c r="C25" s="171" t="s">
        <v>33</v>
      </c>
      <c r="D25" s="171" t="s">
        <v>34</v>
      </c>
      <c r="E25" s="171" t="s">
        <v>35</v>
      </c>
      <c r="F25" s="171" t="s">
        <v>7</v>
      </c>
      <c r="G25" s="171" t="s">
        <v>36</v>
      </c>
      <c r="H25" s="180" t="s">
        <v>37</v>
      </c>
    </row>
    <row r="26" spans="1:16" x14ac:dyDescent="0.2">
      <c r="A26" s="73" t="s">
        <v>88</v>
      </c>
      <c r="B26" s="144">
        <v>27</v>
      </c>
      <c r="C26" s="144">
        <v>164</v>
      </c>
      <c r="D26" s="172">
        <v>3.19</v>
      </c>
      <c r="E26" s="172">
        <v>1.1000000000000001</v>
      </c>
      <c r="F26" s="173">
        <v>0.215</v>
      </c>
      <c r="G26" s="174">
        <v>11.17</v>
      </c>
      <c r="H26" s="174">
        <v>2.62</v>
      </c>
    </row>
    <row r="27" spans="1:16" x14ac:dyDescent="0.2">
      <c r="A27" s="73" t="s">
        <v>84</v>
      </c>
      <c r="B27" s="144">
        <v>31</v>
      </c>
      <c r="C27" s="144">
        <v>189</v>
      </c>
      <c r="D27" s="172">
        <v>2.9</v>
      </c>
      <c r="E27" s="172">
        <v>1.07</v>
      </c>
      <c r="F27" s="173" t="s">
        <v>87</v>
      </c>
      <c r="G27" s="174">
        <v>11</v>
      </c>
      <c r="H27" s="174" t="s">
        <v>87</v>
      </c>
    </row>
    <row r="28" spans="1:16" x14ac:dyDescent="0.2">
      <c r="A28" s="73" t="s">
        <v>85</v>
      </c>
      <c r="B28" s="144">
        <v>31</v>
      </c>
      <c r="C28" s="144">
        <v>189</v>
      </c>
      <c r="D28" s="172">
        <v>3.42</v>
      </c>
      <c r="E28" s="172">
        <v>1.1200000000000001</v>
      </c>
      <c r="F28" s="173" t="s">
        <v>87</v>
      </c>
      <c r="G28" s="174">
        <v>11.21</v>
      </c>
      <c r="H28" s="174">
        <v>2.71</v>
      </c>
    </row>
    <row r="29" spans="1:16" x14ac:dyDescent="0.2">
      <c r="A29" s="73" t="s">
        <v>89</v>
      </c>
      <c r="B29" s="144">
        <v>31</v>
      </c>
      <c r="C29" s="144">
        <v>176</v>
      </c>
      <c r="D29" s="172">
        <v>3.57</v>
      </c>
      <c r="E29" s="172">
        <v>1.1200000000000001</v>
      </c>
      <c r="F29" s="173" t="s">
        <v>87</v>
      </c>
      <c r="G29" s="174">
        <v>11.33</v>
      </c>
      <c r="H29" s="174">
        <v>2.91</v>
      </c>
    </row>
    <row r="30" spans="1:16" x14ac:dyDescent="0.2">
      <c r="A30" s="175"/>
      <c r="B30" s="176"/>
      <c r="C30" s="176"/>
      <c r="D30" s="177"/>
      <c r="E30" s="177"/>
      <c r="F30" s="178"/>
      <c r="G30" s="179"/>
      <c r="H30" s="176"/>
    </row>
    <row r="31" spans="1:16" x14ac:dyDescent="0.2">
      <c r="A31" s="171" t="s">
        <v>29</v>
      </c>
      <c r="B31" s="171" t="s">
        <v>32</v>
      </c>
      <c r="C31" s="171" t="s">
        <v>33</v>
      </c>
      <c r="D31" s="171" t="s">
        <v>34</v>
      </c>
      <c r="E31" s="171" t="s">
        <v>35</v>
      </c>
      <c r="F31" s="171" t="s">
        <v>7</v>
      </c>
      <c r="G31" s="171" t="s">
        <v>36</v>
      </c>
      <c r="H31" s="171" t="s">
        <v>37</v>
      </c>
    </row>
    <row r="32" spans="1:16" x14ac:dyDescent="0.2">
      <c r="A32" s="73" t="s">
        <v>88</v>
      </c>
      <c r="B32" s="144">
        <v>24</v>
      </c>
      <c r="C32" s="144">
        <v>120</v>
      </c>
      <c r="D32" s="172">
        <v>4</v>
      </c>
      <c r="E32" s="172">
        <v>1.23</v>
      </c>
      <c r="F32" s="173">
        <v>0.23100000000000001</v>
      </c>
      <c r="G32" s="174">
        <v>11.18</v>
      </c>
      <c r="H32" s="174">
        <v>3.13</v>
      </c>
    </row>
    <row r="33" spans="1:8" x14ac:dyDescent="0.2">
      <c r="A33" s="73" t="s">
        <v>84</v>
      </c>
      <c r="B33" s="73">
        <v>28</v>
      </c>
      <c r="C33" s="73">
        <v>148</v>
      </c>
      <c r="D33" s="73">
        <v>3.83</v>
      </c>
      <c r="E33" s="73">
        <v>1.21</v>
      </c>
      <c r="F33" s="173" t="s">
        <v>87</v>
      </c>
      <c r="G33" s="181">
        <v>9.49</v>
      </c>
      <c r="H33" s="174" t="s">
        <v>87</v>
      </c>
    </row>
    <row r="34" spans="1:8" x14ac:dyDescent="0.2">
      <c r="A34" s="73" t="s">
        <v>85</v>
      </c>
      <c r="B34" s="73">
        <v>29</v>
      </c>
      <c r="C34" s="73">
        <v>169</v>
      </c>
      <c r="D34" s="172">
        <v>3.85</v>
      </c>
      <c r="E34" s="172">
        <v>1.22</v>
      </c>
      <c r="F34" s="173" t="s">
        <v>87</v>
      </c>
      <c r="G34" s="174">
        <v>8.99</v>
      </c>
      <c r="H34" s="181">
        <v>2.56</v>
      </c>
    </row>
    <row r="35" spans="1:8" x14ac:dyDescent="0.2">
      <c r="A35" s="73" t="s">
        <v>89</v>
      </c>
      <c r="B35" s="73">
        <v>29</v>
      </c>
      <c r="C35" s="73">
        <v>162</v>
      </c>
      <c r="D35" s="73">
        <v>3.75</v>
      </c>
      <c r="E35" s="73">
        <v>1.1599999999999999</v>
      </c>
      <c r="F35" s="173" t="s">
        <v>87</v>
      </c>
      <c r="G35" s="181">
        <v>9.39</v>
      </c>
      <c r="H35" s="181">
        <v>2.36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5799B-E54A-8148-B8B4-9B1277C4C59B}">
  <dimension ref="A1:P35"/>
  <sheetViews>
    <sheetView tabSelected="1" zoomScale="140" zoomScaleNormal="140" workbookViewId="0">
      <selection activeCell="A17" sqref="A17:H17"/>
    </sheetView>
  </sheetViews>
  <sheetFormatPr baseColWidth="10" defaultRowHeight="16" x14ac:dyDescent="0.2"/>
  <cols>
    <col min="1" max="1" width="13.5" customWidth="1"/>
    <col min="2" max="2" width="4" customWidth="1"/>
    <col min="3" max="3" width="5.33203125" customWidth="1"/>
    <col min="4" max="4" width="4.6640625" customWidth="1"/>
    <col min="5" max="5" width="5.5" customWidth="1"/>
    <col min="6" max="6" width="6" customWidth="1"/>
    <col min="7" max="7" width="5.83203125" customWidth="1"/>
    <col min="8" max="8" width="5" customWidth="1"/>
    <col min="9" max="10" width="3.5" customWidth="1"/>
    <col min="11" max="11" width="4.1640625" customWidth="1"/>
    <col min="12" max="12" width="4.83203125" customWidth="1"/>
    <col min="13" max="15" width="5" customWidth="1"/>
    <col min="16" max="16" width="12.6640625" bestFit="1" customWidth="1"/>
  </cols>
  <sheetData>
    <row r="1" spans="1:16" x14ac:dyDescent="0.2">
      <c r="A1" t="s">
        <v>81</v>
      </c>
    </row>
    <row r="2" spans="1:16" x14ac:dyDescent="0.2">
      <c r="A2" s="152"/>
      <c r="B2" s="159" t="s">
        <v>0</v>
      </c>
      <c r="C2" s="159" t="s">
        <v>1</v>
      </c>
      <c r="D2" s="159" t="s">
        <v>2</v>
      </c>
      <c r="E2" s="159" t="s">
        <v>3</v>
      </c>
      <c r="F2" s="159" t="s">
        <v>4</v>
      </c>
      <c r="G2" s="159" t="s">
        <v>5</v>
      </c>
      <c r="H2" s="159" t="s">
        <v>11</v>
      </c>
      <c r="I2" s="159" t="s">
        <v>6</v>
      </c>
      <c r="J2" s="159" t="s">
        <v>15</v>
      </c>
      <c r="K2" s="159" t="s">
        <v>25</v>
      </c>
      <c r="L2" s="159" t="s">
        <v>7</v>
      </c>
      <c r="M2" s="159" t="s">
        <v>9</v>
      </c>
      <c r="N2" s="159" t="s">
        <v>8</v>
      </c>
      <c r="O2" s="159" t="s">
        <v>10</v>
      </c>
      <c r="P2" s="63" t="s">
        <v>26</v>
      </c>
    </row>
    <row r="3" spans="1:16" x14ac:dyDescent="0.2">
      <c r="A3" s="153" t="s">
        <v>12</v>
      </c>
      <c r="B3" s="154">
        <v>154</v>
      </c>
      <c r="C3" s="154">
        <v>676</v>
      </c>
      <c r="D3" s="154">
        <v>121</v>
      </c>
      <c r="E3" s="154">
        <v>26</v>
      </c>
      <c r="F3" s="154">
        <v>8</v>
      </c>
      <c r="G3" s="154">
        <v>42</v>
      </c>
      <c r="H3" s="154">
        <v>107</v>
      </c>
      <c r="I3" s="154">
        <v>29</v>
      </c>
      <c r="J3" s="154">
        <v>63</v>
      </c>
      <c r="K3" s="154">
        <v>180</v>
      </c>
      <c r="L3" s="155">
        <v>0.29699999999999999</v>
      </c>
      <c r="M3" s="155">
        <v>0.372</v>
      </c>
      <c r="N3" s="155">
        <v>0.57999999999999996</v>
      </c>
      <c r="O3" s="155">
        <v>0.95299999999999996</v>
      </c>
      <c r="P3" s="64">
        <v>1714285</v>
      </c>
    </row>
    <row r="4" spans="1:16" x14ac:dyDescent="0.2">
      <c r="A4" s="153" t="s">
        <v>13</v>
      </c>
      <c r="B4" s="154">
        <v>154</v>
      </c>
      <c r="C4" s="154">
        <v>655</v>
      </c>
      <c r="D4" s="154">
        <v>92</v>
      </c>
      <c r="E4" s="154">
        <v>26</v>
      </c>
      <c r="F4" s="154">
        <v>3</v>
      </c>
      <c r="G4" s="154">
        <v>35</v>
      </c>
      <c r="H4" s="154">
        <v>100</v>
      </c>
      <c r="I4" s="154">
        <v>9</v>
      </c>
      <c r="J4" s="154">
        <v>63</v>
      </c>
      <c r="K4" s="154">
        <v>112</v>
      </c>
      <c r="L4" s="155">
        <v>0.27600000000000002</v>
      </c>
      <c r="M4" s="155">
        <v>0.34599999999999997</v>
      </c>
      <c r="N4" s="155">
        <v>0.51</v>
      </c>
      <c r="O4" s="155">
        <v>0.85599999999999998</v>
      </c>
      <c r="P4" s="64">
        <v>32000000</v>
      </c>
    </row>
    <row r="5" spans="1:16" x14ac:dyDescent="0.2">
      <c r="A5" s="153" t="s">
        <v>14</v>
      </c>
      <c r="B5" s="154">
        <v>154</v>
      </c>
      <c r="C5" s="154">
        <v>606</v>
      </c>
      <c r="D5" s="154">
        <v>91</v>
      </c>
      <c r="E5" s="154">
        <v>20</v>
      </c>
      <c r="F5" s="154">
        <v>7</v>
      </c>
      <c r="G5" s="154">
        <v>22</v>
      </c>
      <c r="H5" s="154">
        <v>70</v>
      </c>
      <c r="I5" s="154">
        <v>15</v>
      </c>
      <c r="J5" s="154">
        <v>71</v>
      </c>
      <c r="K5" s="154">
        <v>156</v>
      </c>
      <c r="L5" s="155">
        <v>0.24099999999999999</v>
      </c>
      <c r="M5" s="155">
        <v>0.34</v>
      </c>
      <c r="N5" s="155">
        <v>0.433</v>
      </c>
      <c r="O5" s="155">
        <v>0.77400000000000002</v>
      </c>
      <c r="P5" s="64">
        <v>589200</v>
      </c>
    </row>
    <row r="6" spans="1:16" x14ac:dyDescent="0.2">
      <c r="A6" s="153" t="s">
        <v>16</v>
      </c>
      <c r="B6" s="154">
        <v>120</v>
      </c>
      <c r="C6" s="154">
        <v>494</v>
      </c>
      <c r="D6" s="154">
        <v>67</v>
      </c>
      <c r="E6" s="154">
        <v>19</v>
      </c>
      <c r="F6" s="154">
        <v>0</v>
      </c>
      <c r="G6" s="154">
        <v>25</v>
      </c>
      <c r="H6" s="154">
        <v>102</v>
      </c>
      <c r="I6" s="154">
        <v>8</v>
      </c>
      <c r="J6" s="154">
        <v>29</v>
      </c>
      <c r="K6" s="154">
        <v>98</v>
      </c>
      <c r="L6" s="155">
        <v>0.28000000000000003</v>
      </c>
      <c r="M6" s="155">
        <v>0.32600000000000001</v>
      </c>
      <c r="N6" s="155">
        <v>0.48899999999999999</v>
      </c>
      <c r="O6" s="155">
        <v>0.81599999999999995</v>
      </c>
      <c r="P6" s="64">
        <v>21000000</v>
      </c>
    </row>
    <row r="7" spans="1:16" x14ac:dyDescent="0.2">
      <c r="A7" s="153" t="s">
        <v>17</v>
      </c>
      <c r="B7" s="154">
        <v>146</v>
      </c>
      <c r="C7" s="154">
        <v>519</v>
      </c>
      <c r="D7" s="154">
        <v>70</v>
      </c>
      <c r="E7" s="154">
        <v>41</v>
      </c>
      <c r="F7" s="154">
        <v>8</v>
      </c>
      <c r="G7" s="154">
        <v>11</v>
      </c>
      <c r="H7" s="154">
        <v>54</v>
      </c>
      <c r="I7" s="154">
        <v>8</v>
      </c>
      <c r="J7" s="154">
        <v>49</v>
      </c>
      <c r="K7" s="154">
        <v>81</v>
      </c>
      <c r="L7" s="155">
        <v>0.28499999999999998</v>
      </c>
      <c r="M7" s="155">
        <v>0.35399999999999998</v>
      </c>
      <c r="N7" s="155">
        <v>0.47699999999999998</v>
      </c>
      <c r="O7" s="155">
        <v>0.83099999999999996</v>
      </c>
      <c r="P7" s="64">
        <v>584900</v>
      </c>
    </row>
    <row r="8" spans="1:16" x14ac:dyDescent="0.2">
      <c r="A8" s="153" t="s">
        <v>18</v>
      </c>
      <c r="B8" s="154">
        <v>98</v>
      </c>
      <c r="C8" s="154">
        <v>274</v>
      </c>
      <c r="D8" s="154">
        <v>22</v>
      </c>
      <c r="E8" s="154">
        <v>15</v>
      </c>
      <c r="F8" s="154">
        <v>0</v>
      </c>
      <c r="G8" s="154">
        <v>3</v>
      </c>
      <c r="H8" s="154">
        <v>30</v>
      </c>
      <c r="I8" s="154">
        <v>0</v>
      </c>
      <c r="J8" s="154">
        <v>22</v>
      </c>
      <c r="K8" s="154">
        <v>62</v>
      </c>
      <c r="L8" s="155">
        <v>0.24299999999999999</v>
      </c>
      <c r="M8" s="155">
        <v>0.33</v>
      </c>
      <c r="N8" s="155">
        <v>0.33700000000000002</v>
      </c>
      <c r="O8" s="155">
        <v>0.66800000000000004</v>
      </c>
      <c r="P8" s="64">
        <v>1300000</v>
      </c>
    </row>
    <row r="9" spans="1:16" x14ac:dyDescent="0.2">
      <c r="A9" s="153" t="s">
        <v>19</v>
      </c>
      <c r="B9" s="154">
        <v>105</v>
      </c>
      <c r="C9" s="154">
        <v>379</v>
      </c>
      <c r="D9" s="154">
        <v>51</v>
      </c>
      <c r="E9" s="154">
        <v>18</v>
      </c>
      <c r="F9" s="154">
        <v>2</v>
      </c>
      <c r="G9" s="154">
        <v>14</v>
      </c>
      <c r="H9" s="154">
        <v>51</v>
      </c>
      <c r="I9" s="154">
        <v>1</v>
      </c>
      <c r="J9" s="154">
        <v>35</v>
      </c>
      <c r="K9" s="154">
        <v>79</v>
      </c>
      <c r="L9" s="155">
        <v>0.27100000000000002</v>
      </c>
      <c r="M9" s="155">
        <v>0.34799999999999998</v>
      </c>
      <c r="N9" s="155">
        <v>0.46300000000000002</v>
      </c>
      <c r="O9" s="155">
        <v>0.81100000000000005</v>
      </c>
      <c r="P9" s="64">
        <v>571500</v>
      </c>
    </row>
    <row r="10" spans="1:16" x14ac:dyDescent="0.2">
      <c r="A10" s="153" t="s">
        <v>20</v>
      </c>
      <c r="B10" s="154">
        <v>138</v>
      </c>
      <c r="C10" s="154">
        <v>519</v>
      </c>
      <c r="D10" s="154">
        <v>72</v>
      </c>
      <c r="E10" s="154">
        <v>32</v>
      </c>
      <c r="F10" s="154">
        <v>3</v>
      </c>
      <c r="G10" s="154">
        <v>28</v>
      </c>
      <c r="H10" s="154">
        <v>77</v>
      </c>
      <c r="I10" s="154">
        <v>11</v>
      </c>
      <c r="J10" s="154">
        <v>46</v>
      </c>
      <c r="K10" s="154">
        <v>146</v>
      </c>
      <c r="L10" s="155">
        <v>0.26600000000000001</v>
      </c>
      <c r="M10" s="155">
        <v>0.33600000000000002</v>
      </c>
      <c r="N10" s="155">
        <v>0.51800000000000002</v>
      </c>
      <c r="O10" s="155">
        <v>0.85399999999999998</v>
      </c>
      <c r="P10" s="64">
        <v>22500000</v>
      </c>
    </row>
    <row r="11" spans="1:16" x14ac:dyDescent="0.2">
      <c r="A11" s="153" t="s">
        <v>21</v>
      </c>
      <c r="B11" s="154">
        <v>112</v>
      </c>
      <c r="C11" s="154">
        <v>469</v>
      </c>
      <c r="D11" s="154">
        <v>55</v>
      </c>
      <c r="E11" s="154">
        <v>13</v>
      </c>
      <c r="F11" s="154">
        <v>1</v>
      </c>
      <c r="G11" s="154">
        <v>13</v>
      </c>
      <c r="H11" s="154">
        <v>47</v>
      </c>
      <c r="I11" s="154">
        <v>20</v>
      </c>
      <c r="J11" s="154">
        <v>57</v>
      </c>
      <c r="K11" s="154">
        <v>99</v>
      </c>
      <c r="L11" s="155">
        <v>0.23599999999999999</v>
      </c>
      <c r="M11" s="155">
        <v>0.33500000000000002</v>
      </c>
      <c r="N11" s="155">
        <v>0.36899999999999999</v>
      </c>
      <c r="O11" s="155">
        <v>0.70299999999999996</v>
      </c>
      <c r="P11" s="64">
        <v>8900000</v>
      </c>
    </row>
    <row r="12" spans="1:16" x14ac:dyDescent="0.2">
      <c r="A12" s="153" t="s">
        <v>22</v>
      </c>
      <c r="B12" s="154">
        <v>122</v>
      </c>
      <c r="C12" s="154">
        <v>450</v>
      </c>
      <c r="D12" s="154">
        <v>61</v>
      </c>
      <c r="E12" s="154">
        <v>17</v>
      </c>
      <c r="F12" s="154">
        <v>1</v>
      </c>
      <c r="G12" s="154">
        <v>16</v>
      </c>
      <c r="H12" s="154">
        <v>57</v>
      </c>
      <c r="I12" s="154">
        <v>12</v>
      </c>
      <c r="J12" s="154">
        <v>37</v>
      </c>
      <c r="K12" s="154">
        <v>63</v>
      </c>
      <c r="L12" s="155">
        <v>0.25800000000000001</v>
      </c>
      <c r="M12" s="155">
        <v>0.33</v>
      </c>
      <c r="N12" s="155">
        <v>0.42599999999999999</v>
      </c>
      <c r="O12" s="155">
        <v>0.755</v>
      </c>
      <c r="P12" s="64">
        <v>4333333</v>
      </c>
    </row>
    <row r="13" spans="1:16" x14ac:dyDescent="0.2">
      <c r="A13" s="153" t="s">
        <v>23</v>
      </c>
      <c r="B13" s="154">
        <v>155</v>
      </c>
      <c r="C13" s="154">
        <v>288</v>
      </c>
      <c r="D13" s="154">
        <v>10</v>
      </c>
      <c r="E13" s="154">
        <v>3</v>
      </c>
      <c r="F13" s="154">
        <v>0</v>
      </c>
      <c r="G13" s="154">
        <v>1</v>
      </c>
      <c r="H13" s="154">
        <v>10</v>
      </c>
      <c r="I13" s="154">
        <v>1</v>
      </c>
      <c r="J13" s="154">
        <v>9</v>
      </c>
      <c r="K13" s="154">
        <v>132</v>
      </c>
      <c r="L13" s="155">
        <v>0.104</v>
      </c>
      <c r="M13" s="155">
        <v>0.13600000000000001</v>
      </c>
      <c r="N13" s="155">
        <v>0.122</v>
      </c>
      <c r="O13" s="155">
        <v>0.25800000000000001</v>
      </c>
      <c r="P13" s="64">
        <v>0</v>
      </c>
    </row>
    <row r="14" spans="1:16" x14ac:dyDescent="0.2">
      <c r="A14" s="156" t="s">
        <v>24</v>
      </c>
      <c r="B14" s="157">
        <f>SUM(B3:B13)</f>
        <v>1458</v>
      </c>
      <c r="C14" s="157">
        <v>5329</v>
      </c>
      <c r="D14" s="157">
        <v>712</v>
      </c>
      <c r="E14" s="157">
        <v>230</v>
      </c>
      <c r="F14" s="157">
        <v>33</v>
      </c>
      <c r="G14" s="157">
        <v>210</v>
      </c>
      <c r="H14" s="157">
        <v>705</v>
      </c>
      <c r="I14" s="157">
        <v>114</v>
      </c>
      <c r="J14" s="157">
        <v>481</v>
      </c>
      <c r="K14" s="157">
        <v>1208</v>
      </c>
      <c r="L14" s="157">
        <v>0.25856899999999999</v>
      </c>
      <c r="M14" s="158">
        <v>0.33200000000000002</v>
      </c>
      <c r="N14" s="158">
        <v>0.45300000000000001</v>
      </c>
      <c r="O14" s="158">
        <v>0.78500000000000003</v>
      </c>
      <c r="P14" s="65">
        <v>93493218</v>
      </c>
    </row>
    <row r="17" spans="1:8" x14ac:dyDescent="0.2">
      <c r="A17" s="7"/>
      <c r="B17" s="5" t="s">
        <v>32</v>
      </c>
      <c r="C17" s="5" t="s">
        <v>33</v>
      </c>
      <c r="D17" s="5" t="s">
        <v>34</v>
      </c>
      <c r="E17" s="5" t="s">
        <v>35</v>
      </c>
      <c r="F17" s="5" t="s">
        <v>7</v>
      </c>
      <c r="G17" s="5" t="s">
        <v>36</v>
      </c>
      <c r="H17" s="5" t="s">
        <v>37</v>
      </c>
    </row>
    <row r="18" spans="1:8" x14ac:dyDescent="0.2">
      <c r="A18" s="5" t="s">
        <v>27</v>
      </c>
      <c r="B18" s="3">
        <v>29</v>
      </c>
      <c r="C18" s="3">
        <v>160</v>
      </c>
      <c r="D18" s="30">
        <v>3.32</v>
      </c>
      <c r="E18" s="30">
        <v>1.19</v>
      </c>
      <c r="F18" s="29">
        <v>0.224</v>
      </c>
      <c r="G18" s="160">
        <v>11.51</v>
      </c>
      <c r="H18" s="3">
        <v>3.26</v>
      </c>
    </row>
    <row r="19" spans="1:8" x14ac:dyDescent="0.2">
      <c r="A19" s="5" t="s">
        <v>28</v>
      </c>
      <c r="B19" s="3">
        <v>29</v>
      </c>
      <c r="C19" s="3">
        <v>200</v>
      </c>
      <c r="D19" s="30">
        <v>3.19</v>
      </c>
      <c r="E19" s="30">
        <v>1.1000000000000001</v>
      </c>
      <c r="F19" s="29">
        <v>0.215</v>
      </c>
      <c r="G19" s="160">
        <v>11.17</v>
      </c>
      <c r="H19" s="3">
        <v>2.62</v>
      </c>
    </row>
    <row r="20" spans="1:8" x14ac:dyDescent="0.2">
      <c r="A20" s="5" t="s">
        <v>29</v>
      </c>
      <c r="B20" s="3">
        <v>29</v>
      </c>
      <c r="C20" s="3">
        <v>200</v>
      </c>
      <c r="D20" s="30">
        <v>4</v>
      </c>
      <c r="E20" s="30">
        <v>1.23</v>
      </c>
      <c r="F20" s="29">
        <v>0.23100000000000001</v>
      </c>
      <c r="G20" s="160">
        <v>11.18</v>
      </c>
      <c r="H20" s="3">
        <v>3.13</v>
      </c>
    </row>
    <row r="21" spans="1:8" x14ac:dyDescent="0.2">
      <c r="A21" s="5" t="s">
        <v>30</v>
      </c>
      <c r="B21" s="3">
        <v>32</v>
      </c>
      <c r="C21" s="3">
        <v>180</v>
      </c>
      <c r="D21" s="30">
        <v>4.04</v>
      </c>
      <c r="E21" s="30">
        <v>1.1000000000000001</v>
      </c>
      <c r="F21" s="29">
        <v>0.23100000000000001</v>
      </c>
      <c r="G21" s="160">
        <v>9.31</v>
      </c>
      <c r="H21" s="160">
        <v>1.9</v>
      </c>
    </row>
    <row r="22" spans="1:8" x14ac:dyDescent="0.2">
      <c r="A22" s="5" t="s">
        <v>31</v>
      </c>
      <c r="B22" s="3">
        <v>30</v>
      </c>
      <c r="C22" s="3">
        <v>172</v>
      </c>
      <c r="D22" s="30">
        <v>2.88</v>
      </c>
      <c r="E22" s="30">
        <v>1.02</v>
      </c>
      <c r="F22" s="29">
        <v>0.185</v>
      </c>
      <c r="G22" s="160">
        <v>11.85</v>
      </c>
      <c r="H22" s="3">
        <v>3.38</v>
      </c>
    </row>
    <row r="23" spans="1:8" x14ac:dyDescent="0.2">
      <c r="A23" s="5" t="s">
        <v>71</v>
      </c>
      <c r="B23" s="3">
        <v>6</v>
      </c>
      <c r="C23" s="3">
        <v>30</v>
      </c>
      <c r="D23" s="30">
        <v>7.35</v>
      </c>
      <c r="E23" s="30">
        <v>1.74</v>
      </c>
      <c r="F23" s="29">
        <v>0.32500000000000001</v>
      </c>
      <c r="G23" s="160">
        <v>10.9</v>
      </c>
      <c r="H23" s="3">
        <v>2.61</v>
      </c>
    </row>
    <row r="24" spans="1:8" x14ac:dyDescent="0.2">
      <c r="A24" s="5" t="s">
        <v>53</v>
      </c>
      <c r="B24" s="3">
        <v>6</v>
      </c>
      <c r="C24" s="3">
        <v>66</v>
      </c>
      <c r="D24" s="30">
        <v>2.4700000000000002</v>
      </c>
      <c r="E24" s="30">
        <v>1.1399999999999999</v>
      </c>
      <c r="F24" s="29">
        <v>0.17799999999999999</v>
      </c>
      <c r="G24" s="160">
        <v>13.34</v>
      </c>
      <c r="H24" s="3">
        <v>4.5199999999999996</v>
      </c>
    </row>
    <row r="25" spans="1:8" x14ac:dyDescent="0.2">
      <c r="A25" s="5" t="s">
        <v>54</v>
      </c>
      <c r="B25" s="3">
        <v>0</v>
      </c>
      <c r="C25" s="3">
        <v>58</v>
      </c>
      <c r="D25" s="30">
        <v>4.2699999999999996</v>
      </c>
      <c r="E25" s="30">
        <v>1.04</v>
      </c>
      <c r="F25" s="29">
        <v>0.191</v>
      </c>
      <c r="G25" s="160">
        <v>9.68</v>
      </c>
      <c r="H25" s="3">
        <v>3.39</v>
      </c>
    </row>
    <row r="26" spans="1:8" x14ac:dyDescent="0.2">
      <c r="A26" s="5" t="s">
        <v>55</v>
      </c>
      <c r="B26" s="3">
        <v>1</v>
      </c>
      <c r="C26" s="3">
        <v>12</v>
      </c>
      <c r="D26" s="30">
        <v>3.99</v>
      </c>
      <c r="E26" s="30">
        <v>1.51</v>
      </c>
      <c r="F26" s="29">
        <v>0.20300000000000001</v>
      </c>
      <c r="G26" s="160">
        <v>14.09</v>
      </c>
      <c r="H26" s="3">
        <v>6.75</v>
      </c>
    </row>
    <row r="27" spans="1:8" x14ac:dyDescent="0.2">
      <c r="A27" s="5" t="s">
        <v>56</v>
      </c>
      <c r="B27" s="3">
        <v>0</v>
      </c>
      <c r="C27" s="3">
        <v>50</v>
      </c>
      <c r="D27" s="30">
        <v>3.84</v>
      </c>
      <c r="E27" s="30">
        <v>1.27</v>
      </c>
      <c r="F27" s="29">
        <v>0.219</v>
      </c>
      <c r="G27" s="160">
        <v>10.26</v>
      </c>
      <c r="H27" s="3">
        <v>4.24</v>
      </c>
    </row>
    <row r="28" spans="1:8" x14ac:dyDescent="0.2">
      <c r="A28" s="5" t="s">
        <v>57</v>
      </c>
      <c r="B28" s="3">
        <v>0</v>
      </c>
      <c r="C28" s="3">
        <v>18</v>
      </c>
      <c r="D28" s="30">
        <v>6.89</v>
      </c>
      <c r="E28" s="30">
        <v>1.59</v>
      </c>
      <c r="F28" s="29">
        <v>0.29099999999999998</v>
      </c>
      <c r="G28" s="160">
        <v>7.28</v>
      </c>
      <c r="H28" s="3">
        <v>3.98</v>
      </c>
    </row>
    <row r="29" spans="1:8" x14ac:dyDescent="0.2">
      <c r="A29" s="5" t="s">
        <v>58</v>
      </c>
      <c r="B29" s="3">
        <v>0</v>
      </c>
      <c r="C29" s="3">
        <v>59</v>
      </c>
      <c r="D29" s="30">
        <v>2.99</v>
      </c>
      <c r="E29" s="30">
        <v>1.32</v>
      </c>
      <c r="F29" s="29">
        <v>0.26300000000000001</v>
      </c>
      <c r="G29" s="160">
        <v>6.42</v>
      </c>
      <c r="H29" s="3">
        <v>2.75</v>
      </c>
    </row>
    <row r="30" spans="1:8" x14ac:dyDescent="0.2">
      <c r="A30" s="5" t="s">
        <v>59</v>
      </c>
      <c r="B30" s="3">
        <v>0</v>
      </c>
      <c r="C30" s="3">
        <v>71</v>
      </c>
      <c r="D30" s="30">
        <v>4.6399999999999997</v>
      </c>
      <c r="E30" s="30">
        <v>1.23</v>
      </c>
      <c r="F30" s="29">
        <v>0.26</v>
      </c>
      <c r="G30" s="160">
        <v>7.91</v>
      </c>
      <c r="H30" s="3">
        <v>1.59</v>
      </c>
    </row>
    <row r="31" spans="1:8" x14ac:dyDescent="0.2">
      <c r="A31" s="5" t="s">
        <v>60</v>
      </c>
      <c r="B31" s="3">
        <v>0</v>
      </c>
      <c r="C31" s="3">
        <v>66</v>
      </c>
      <c r="D31" s="30">
        <v>3.24</v>
      </c>
      <c r="E31" s="30">
        <v>0.84</v>
      </c>
      <c r="F31" s="29">
        <v>0.2</v>
      </c>
      <c r="G31" s="160">
        <v>8.64</v>
      </c>
      <c r="H31" s="3">
        <v>1.08</v>
      </c>
    </row>
    <row r="32" spans="1:8" x14ac:dyDescent="0.2">
      <c r="A32" s="5" t="s">
        <v>61</v>
      </c>
      <c r="B32" s="3">
        <v>0</v>
      </c>
      <c r="C32" s="3">
        <v>46</v>
      </c>
      <c r="D32" s="30">
        <v>4.4000000000000004</v>
      </c>
      <c r="E32" s="30">
        <v>1.27</v>
      </c>
      <c r="F32" s="29">
        <v>0.24</v>
      </c>
      <c r="G32" s="160">
        <v>9.15</v>
      </c>
      <c r="H32" s="3">
        <v>2.93</v>
      </c>
    </row>
    <row r="33" spans="1:8" x14ac:dyDescent="0.2">
      <c r="A33" s="5" t="s">
        <v>62</v>
      </c>
      <c r="B33" s="3">
        <v>0</v>
      </c>
      <c r="C33" s="3">
        <v>53</v>
      </c>
      <c r="D33" s="30">
        <v>5.01</v>
      </c>
      <c r="E33" s="30">
        <v>1.26</v>
      </c>
      <c r="F33" s="29">
        <v>0.219</v>
      </c>
      <c r="G33" s="160">
        <v>8.83</v>
      </c>
      <c r="H33" s="3">
        <v>3.66</v>
      </c>
    </row>
    <row r="34" spans="1:8" x14ac:dyDescent="0.2">
      <c r="A34" s="5" t="s">
        <v>63</v>
      </c>
      <c r="B34" s="3">
        <v>0</v>
      </c>
      <c r="C34" s="3">
        <v>17</v>
      </c>
      <c r="D34" s="30">
        <v>3.66</v>
      </c>
      <c r="E34" s="30">
        <v>1.61</v>
      </c>
      <c r="F34" s="29">
        <v>0.27300000000000002</v>
      </c>
      <c r="G34" s="160">
        <v>12.25</v>
      </c>
      <c r="H34" s="3">
        <v>4.03</v>
      </c>
    </row>
    <row r="35" spans="1:8" x14ac:dyDescent="0.2">
      <c r="A35" s="4" t="s">
        <v>24</v>
      </c>
      <c r="B35" s="4">
        <f>SUM(B18:B34)</f>
        <v>162</v>
      </c>
      <c r="C35" s="4">
        <f>SUM(C18:C34)</f>
        <v>1458</v>
      </c>
      <c r="D35" s="24">
        <v>3.73</v>
      </c>
      <c r="E35" s="24">
        <v>1.17</v>
      </c>
      <c r="F35" s="6">
        <v>0.222</v>
      </c>
      <c r="G35" s="66">
        <v>10.44</v>
      </c>
      <c r="H35" s="66">
        <v>2.93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46EE-7903-6E4A-A5FE-62E44D9D8B6C}">
  <dimension ref="A1:AC56"/>
  <sheetViews>
    <sheetView zoomScaleNormal="110" workbookViewId="0">
      <pane xSplit="1" topLeftCell="E1" activePane="topRight" state="frozen"/>
      <selection pane="topRight" activeCell="AC35" sqref="A1:AC35"/>
    </sheetView>
  </sheetViews>
  <sheetFormatPr baseColWidth="10" defaultRowHeight="16" x14ac:dyDescent="0.2"/>
  <cols>
    <col min="1" max="1" width="16.5" customWidth="1"/>
    <col min="2" max="2" width="7.1640625" customWidth="1"/>
    <col min="3" max="3" width="9.6640625" customWidth="1"/>
    <col min="4" max="4" width="6.83203125" style="1" customWidth="1"/>
    <col min="5" max="5" width="11.1640625" customWidth="1"/>
    <col min="6" max="6" width="7" style="1" customWidth="1"/>
    <col min="7" max="7" width="12.33203125" customWidth="1"/>
    <col min="8" max="8" width="6.6640625" style="1" customWidth="1"/>
    <col min="9" max="9" width="11.33203125" customWidth="1"/>
    <col min="10" max="10" width="7.6640625" style="1" customWidth="1"/>
    <col min="11" max="11" width="9.83203125" customWidth="1"/>
    <col min="12" max="12" width="7.6640625" style="1" customWidth="1"/>
    <col min="13" max="13" width="10.33203125" customWidth="1"/>
    <col min="14" max="14" width="7.83203125" style="1" customWidth="1"/>
    <col min="15" max="15" width="11.6640625" customWidth="1"/>
    <col min="16" max="16" width="7" style="1" customWidth="1"/>
    <col min="17" max="17" width="9.6640625" customWidth="1"/>
    <col min="18" max="18" width="7.1640625" style="1" customWidth="1"/>
    <col min="19" max="19" width="8.83203125" customWidth="1"/>
    <col min="20" max="20" width="6.5" style="1" customWidth="1"/>
    <col min="21" max="21" width="11.1640625" customWidth="1"/>
    <col min="22" max="22" width="6.5" style="1" customWidth="1"/>
    <col min="23" max="23" width="9.6640625" customWidth="1"/>
    <col min="24" max="24" width="7.5" style="1" customWidth="1"/>
    <col min="25" max="25" width="10.83203125" customWidth="1"/>
    <col min="26" max="26" width="7" style="1" customWidth="1"/>
    <col min="27" max="27" width="8.5" customWidth="1"/>
    <col min="28" max="28" width="7.5" style="1" customWidth="1"/>
    <col min="29" max="29" width="8.6640625" customWidth="1"/>
  </cols>
  <sheetData>
    <row r="1" spans="1:29" ht="17" thickBot="1" x14ac:dyDescent="0.25">
      <c r="A1" s="13"/>
      <c r="B1" s="14" t="s">
        <v>7</v>
      </c>
      <c r="C1" s="8" t="s">
        <v>64</v>
      </c>
      <c r="D1" s="14" t="s">
        <v>8</v>
      </c>
      <c r="E1" s="9" t="s">
        <v>64</v>
      </c>
      <c r="F1" s="14" t="s">
        <v>9</v>
      </c>
      <c r="G1" s="9" t="s">
        <v>64</v>
      </c>
      <c r="H1" s="14" t="s">
        <v>10</v>
      </c>
      <c r="I1" s="9" t="s">
        <v>64</v>
      </c>
      <c r="J1" s="14" t="s">
        <v>43</v>
      </c>
      <c r="K1" s="9" t="s">
        <v>64</v>
      </c>
      <c r="L1" s="14" t="s">
        <v>44</v>
      </c>
      <c r="M1" s="9" t="s">
        <v>64</v>
      </c>
      <c r="N1" s="14" t="s">
        <v>45</v>
      </c>
      <c r="O1" s="9" t="s">
        <v>64</v>
      </c>
      <c r="P1" s="14" t="s">
        <v>46</v>
      </c>
      <c r="Q1" s="9" t="s">
        <v>64</v>
      </c>
      <c r="R1" s="14" t="s">
        <v>47</v>
      </c>
      <c r="S1" s="9" t="s">
        <v>64</v>
      </c>
      <c r="T1" s="14" t="s">
        <v>48</v>
      </c>
      <c r="U1" s="9" t="s">
        <v>64</v>
      </c>
      <c r="V1" s="14" t="s">
        <v>49</v>
      </c>
      <c r="W1" s="9" t="s">
        <v>64</v>
      </c>
      <c r="X1" s="14" t="s">
        <v>50</v>
      </c>
      <c r="Y1" s="9" t="s">
        <v>64</v>
      </c>
      <c r="Z1" s="14" t="s">
        <v>52</v>
      </c>
      <c r="AA1" s="9" t="s">
        <v>64</v>
      </c>
      <c r="AB1" s="14" t="s">
        <v>51</v>
      </c>
      <c r="AC1" s="5" t="s">
        <v>64</v>
      </c>
    </row>
    <row r="2" spans="1:29" ht="17" thickBot="1" x14ac:dyDescent="0.25">
      <c r="A2" s="36" t="s">
        <v>12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s="20" customFormat="1" x14ac:dyDescent="0.2">
      <c r="A3" s="19" t="s">
        <v>42</v>
      </c>
      <c r="B3" s="33">
        <v>0.29699999999999999</v>
      </c>
      <c r="C3" s="44">
        <v>3.0000000000000001E-6</v>
      </c>
      <c r="D3" s="33">
        <v>0.57999999999999996</v>
      </c>
      <c r="E3" s="50">
        <v>8.9999999999999996E-7</v>
      </c>
      <c r="F3" s="33">
        <v>0.372</v>
      </c>
      <c r="G3" s="50">
        <v>3.9999999999999998E-7</v>
      </c>
      <c r="H3" s="33">
        <v>0.95299999999999996</v>
      </c>
      <c r="I3" s="50">
        <v>2.5000000000000002E-6</v>
      </c>
      <c r="J3" s="45">
        <v>0.755</v>
      </c>
      <c r="K3" s="44">
        <v>5.4000000000000001E-4</v>
      </c>
      <c r="L3" s="33">
        <v>4.3920000000000003</v>
      </c>
      <c r="M3" s="54">
        <v>1.2999999999999999E-5</v>
      </c>
      <c r="N3" s="33">
        <v>0.27500000000000002</v>
      </c>
      <c r="O3" s="44">
        <v>1.7E-6</v>
      </c>
      <c r="P3" s="33">
        <v>0.69799999999999995</v>
      </c>
      <c r="Q3" s="44">
        <v>4.3000000000000002E-5</v>
      </c>
      <c r="R3" s="33">
        <v>0.78800000000000003</v>
      </c>
      <c r="S3" s="54">
        <v>3.6999999999999998E-5</v>
      </c>
      <c r="T3" s="33">
        <v>0.188</v>
      </c>
      <c r="U3" s="59">
        <v>4.0000000000000001E-8</v>
      </c>
      <c r="V3" s="33">
        <v>0.17100000000000001</v>
      </c>
      <c r="W3" s="44">
        <v>2.5000000000000002E-6</v>
      </c>
      <c r="X3" s="33">
        <v>5.1999999999999998E-2</v>
      </c>
      <c r="Y3" s="50">
        <v>3.4999999999999999E-6</v>
      </c>
      <c r="Z3" s="33">
        <v>0.40799999999999997</v>
      </c>
      <c r="AA3" s="54">
        <v>2.5000000000000001E-5</v>
      </c>
      <c r="AB3" s="33">
        <v>1.169</v>
      </c>
      <c r="AC3" s="54">
        <v>1.9000000000000001E-4</v>
      </c>
    </row>
    <row r="4" spans="1:29" x14ac:dyDescent="0.2">
      <c r="A4" s="17" t="s">
        <v>41</v>
      </c>
      <c r="B4" s="6">
        <v>0.28000000000000003</v>
      </c>
      <c r="C4" s="46">
        <v>1.36E-4</v>
      </c>
      <c r="D4" s="6">
        <v>0.56999999999999995</v>
      </c>
      <c r="E4" s="51">
        <v>3.0000000000000001E-5</v>
      </c>
      <c r="F4" s="6">
        <v>0.37</v>
      </c>
      <c r="G4" s="51">
        <v>1.4E-5</v>
      </c>
      <c r="H4" s="6">
        <v>0.94</v>
      </c>
      <c r="I4" s="51">
        <v>8.7000000000000001E-5</v>
      </c>
      <c r="J4" s="47">
        <v>0.94</v>
      </c>
      <c r="K4" s="46">
        <v>1.84E-2</v>
      </c>
      <c r="L4" s="6">
        <v>4.3600000000000003</v>
      </c>
      <c r="M4" s="55">
        <v>4.4900000000000002E-4</v>
      </c>
      <c r="N4" s="6">
        <v>0.28999999999999998</v>
      </c>
      <c r="O4" s="46">
        <v>5.4500000000000003E-5</v>
      </c>
      <c r="P4" s="6">
        <v>0.75</v>
      </c>
      <c r="Q4" s="46">
        <v>1.48E-3</v>
      </c>
      <c r="R4" s="6">
        <v>0.84</v>
      </c>
      <c r="S4" s="55">
        <v>1.25E-3</v>
      </c>
      <c r="T4" s="6">
        <v>0.19</v>
      </c>
      <c r="U4" s="60">
        <v>1.3999999999999999E-6</v>
      </c>
      <c r="V4" s="6">
        <v>0.18</v>
      </c>
      <c r="W4" s="46">
        <v>8.53E-5</v>
      </c>
      <c r="X4" s="6">
        <v>0.04</v>
      </c>
      <c r="Y4" s="51">
        <v>1.2E-4</v>
      </c>
      <c r="Z4" s="6">
        <v>0.45</v>
      </c>
      <c r="AA4" s="55">
        <v>8.5999999999999998E-4</v>
      </c>
      <c r="AB4" s="6">
        <v>1.06</v>
      </c>
      <c r="AC4" s="55">
        <v>6.4999999999999997E-3</v>
      </c>
    </row>
    <row r="5" spans="1:29" ht="17" thickBot="1" x14ac:dyDescent="0.25">
      <c r="A5" s="17" t="s">
        <v>38</v>
      </c>
      <c r="B5" s="6">
        <v>0.23</v>
      </c>
      <c r="C5" s="46">
        <v>0</v>
      </c>
      <c r="D5" s="6">
        <v>0.55000000000000004</v>
      </c>
      <c r="E5" s="51">
        <v>0</v>
      </c>
      <c r="F5" s="6">
        <v>0.35</v>
      </c>
      <c r="G5" s="51">
        <v>0</v>
      </c>
      <c r="H5" s="6">
        <v>0.9</v>
      </c>
      <c r="I5" s="51">
        <v>0</v>
      </c>
      <c r="J5" s="47">
        <v>1.52</v>
      </c>
      <c r="K5" s="46">
        <v>0</v>
      </c>
      <c r="L5" s="6">
        <v>4.2699999999999996</v>
      </c>
      <c r="M5" s="55">
        <v>0</v>
      </c>
      <c r="N5" s="6">
        <v>0.32</v>
      </c>
      <c r="O5" s="46">
        <v>0</v>
      </c>
      <c r="P5" s="6">
        <v>0.91</v>
      </c>
      <c r="Q5" s="46">
        <v>0</v>
      </c>
      <c r="R5" s="6">
        <v>0.99</v>
      </c>
      <c r="S5" s="55">
        <v>0</v>
      </c>
      <c r="T5" s="6">
        <v>0.18</v>
      </c>
      <c r="U5" s="60">
        <v>0</v>
      </c>
      <c r="V5" s="6">
        <v>0.22</v>
      </c>
      <c r="W5" s="46">
        <v>0</v>
      </c>
      <c r="X5" s="6">
        <v>-0.01</v>
      </c>
      <c r="Y5" s="51">
        <v>0</v>
      </c>
      <c r="Z5" s="6">
        <v>0.56999999999999995</v>
      </c>
      <c r="AA5" s="55">
        <v>0</v>
      </c>
      <c r="AB5" s="6">
        <v>0.72</v>
      </c>
      <c r="AC5" s="55">
        <v>0</v>
      </c>
    </row>
    <row r="6" spans="1:29" ht="17" thickBot="1" x14ac:dyDescent="0.25">
      <c r="A6" s="36" t="s">
        <v>13</v>
      </c>
      <c r="B6" s="32"/>
      <c r="C6" s="48"/>
      <c r="D6" s="32"/>
      <c r="E6" s="52"/>
      <c r="F6" s="32"/>
      <c r="G6" s="52"/>
      <c r="H6" s="32"/>
      <c r="I6" s="52"/>
      <c r="J6" s="49"/>
      <c r="K6" s="48"/>
      <c r="L6" s="32"/>
      <c r="M6" s="56"/>
      <c r="N6" s="32"/>
      <c r="O6" s="48"/>
      <c r="P6" s="32"/>
      <c r="Q6" s="48"/>
      <c r="R6" s="32"/>
      <c r="S6" s="56"/>
      <c r="T6" s="32"/>
      <c r="U6" s="61"/>
      <c r="V6" s="32"/>
      <c r="W6" s="48"/>
      <c r="X6" s="32"/>
      <c r="Y6" s="52"/>
      <c r="Z6" s="32"/>
      <c r="AA6" s="56"/>
      <c r="AB6" s="32"/>
      <c r="AC6" s="56"/>
    </row>
    <row r="7" spans="1:29" x14ac:dyDescent="0.2">
      <c r="A7" s="17" t="s">
        <v>42</v>
      </c>
      <c r="B7" s="6">
        <v>0.29499999999999998</v>
      </c>
      <c r="C7" s="46">
        <v>3.2000000000000002E-3</v>
      </c>
      <c r="D7" s="6">
        <v>0.51800000000000002</v>
      </c>
      <c r="E7" s="51">
        <v>1.1999999999999999E-3</v>
      </c>
      <c r="F7" s="6">
        <v>0.34100000000000003</v>
      </c>
      <c r="G7" s="51">
        <v>3.5E-4</v>
      </c>
      <c r="H7" s="6">
        <v>0.86199999999999999</v>
      </c>
      <c r="I7" s="51">
        <v>2.5600000000000002E-3</v>
      </c>
      <c r="J7" s="47">
        <v>0.99099999999999999</v>
      </c>
      <c r="K7" s="46">
        <v>2.3800000000000002E-2</v>
      </c>
      <c r="L7" s="6">
        <v>4.2489999999999997</v>
      </c>
      <c r="M7" s="55">
        <v>1.7299999999999999E-2</v>
      </c>
      <c r="N7" s="6">
        <v>0.219</v>
      </c>
      <c r="O7" s="46">
        <v>5.5999999999999995E-4</v>
      </c>
      <c r="P7" s="6">
        <v>0.63200000000000001</v>
      </c>
      <c r="Q7" s="46">
        <v>4.2500000000000003E-3</v>
      </c>
      <c r="R7" s="6">
        <v>0.57999999999999996</v>
      </c>
      <c r="S7" s="55">
        <v>6.4000000000000003E-3</v>
      </c>
      <c r="T7" s="6">
        <v>7.6999999999999999E-2</v>
      </c>
      <c r="U7" s="60">
        <v>1.4E-3</v>
      </c>
      <c r="V7" s="6">
        <v>0.19400000000000001</v>
      </c>
      <c r="W7" s="46">
        <v>3.5699999999999998E-3</v>
      </c>
      <c r="X7" s="6">
        <v>1.4999999999999999E-2</v>
      </c>
      <c r="Y7" s="51">
        <v>1.46E-4</v>
      </c>
      <c r="Z7" s="6">
        <v>0.39900000000000002</v>
      </c>
      <c r="AA7" s="55">
        <v>2.6199999999999999E-3</v>
      </c>
      <c r="AB7" s="6">
        <v>0.68300000000000005</v>
      </c>
      <c r="AC7" s="55">
        <v>4.2300000000000003E-3</v>
      </c>
    </row>
    <row r="8" spans="1:29" x14ac:dyDescent="0.2">
      <c r="A8" s="21" t="s">
        <v>41</v>
      </c>
      <c r="B8" s="33">
        <v>0.28000000000000003</v>
      </c>
      <c r="C8" s="44">
        <v>2.1499999999999999E-4</v>
      </c>
      <c r="D8" s="33">
        <v>0.51</v>
      </c>
      <c r="E8" s="50">
        <v>9.9099999999999991E-4</v>
      </c>
      <c r="F8" s="33">
        <v>0.35</v>
      </c>
      <c r="G8" s="50">
        <v>2.4800000000000001E-4</v>
      </c>
      <c r="H8" s="33">
        <v>0.86</v>
      </c>
      <c r="I8" s="50">
        <v>2.1299999999999999E-3</v>
      </c>
      <c r="J8" s="45">
        <v>0.98</v>
      </c>
      <c r="K8" s="44">
        <v>6.4599999999999996E-3</v>
      </c>
      <c r="L8" s="33">
        <v>4.25</v>
      </c>
      <c r="M8" s="54">
        <v>4.0200000000000001E-3</v>
      </c>
      <c r="N8" s="6">
        <v>0.23</v>
      </c>
      <c r="O8" s="46">
        <v>2.6200000000000003E-4</v>
      </c>
      <c r="P8" s="33">
        <v>0.65</v>
      </c>
      <c r="Q8" s="44">
        <v>2.9299999999999999E-3</v>
      </c>
      <c r="R8" s="33">
        <v>0.6</v>
      </c>
      <c r="S8" s="54">
        <v>2.8400000000000001E-3</v>
      </c>
      <c r="T8" s="33">
        <v>0.06</v>
      </c>
      <c r="U8" s="59">
        <v>5.3700000000000004E-4</v>
      </c>
      <c r="V8" s="33">
        <v>0.17</v>
      </c>
      <c r="W8" s="44">
        <v>7.8899999999999999E-4</v>
      </c>
      <c r="X8" s="6">
        <v>0.01</v>
      </c>
      <c r="Y8" s="51">
        <v>2.4700000000000001E-5</v>
      </c>
      <c r="Z8" s="33">
        <v>0.41</v>
      </c>
      <c r="AA8" s="54">
        <v>8.7000000000000001E-4</v>
      </c>
      <c r="AB8" s="33">
        <v>0.73</v>
      </c>
      <c r="AC8" s="54">
        <v>2.98E-3</v>
      </c>
    </row>
    <row r="9" spans="1:29" x14ac:dyDescent="0.2">
      <c r="A9" s="17" t="s">
        <v>40</v>
      </c>
      <c r="B9" s="6">
        <v>0.28999999999999998</v>
      </c>
      <c r="C9" s="46">
        <v>2.5500000000000002E-4</v>
      </c>
      <c r="D9" s="6">
        <v>0.56000000000000005</v>
      </c>
      <c r="E9" s="51">
        <v>1.2600000000000001E-3</v>
      </c>
      <c r="F9" s="6">
        <v>0.37</v>
      </c>
      <c r="G9" s="51">
        <v>3.4200000000000002E-4</v>
      </c>
      <c r="H9" s="6">
        <v>0.92</v>
      </c>
      <c r="I9" s="51">
        <v>2.5000000000000001E-3</v>
      </c>
      <c r="J9" s="47">
        <v>1.01</v>
      </c>
      <c r="K9" s="46">
        <v>2.0990000000000002E-2</v>
      </c>
      <c r="L9" s="6">
        <v>4.3499999999999996</v>
      </c>
      <c r="M9" s="55">
        <v>2.538E-2</v>
      </c>
      <c r="N9" s="6">
        <v>0.28000000000000003</v>
      </c>
      <c r="O9" s="46">
        <v>8.8999999999999995E-4</v>
      </c>
      <c r="P9" s="6">
        <v>0.73</v>
      </c>
      <c r="Q9" s="46">
        <v>4.7400000000000003E-3</v>
      </c>
      <c r="R9" s="6">
        <v>0.64</v>
      </c>
      <c r="S9" s="55">
        <v>6.0899999999999999E-3</v>
      </c>
      <c r="T9" s="6">
        <v>0.08</v>
      </c>
      <c r="U9" s="60">
        <v>1.2600000000000001E-3</v>
      </c>
      <c r="V9" s="6">
        <v>0.18</v>
      </c>
      <c r="W9" s="46">
        <v>2.7799999999999999E-3</v>
      </c>
      <c r="X9" s="6">
        <v>0</v>
      </c>
      <c r="Y9" s="51">
        <v>2.24E-4</v>
      </c>
      <c r="Z9" s="6">
        <v>0.49</v>
      </c>
      <c r="AA9" s="55">
        <v>2.8600000000000001E-3</v>
      </c>
      <c r="AB9" s="6">
        <v>0.68</v>
      </c>
      <c r="AC9" s="55">
        <v>4.13E-3</v>
      </c>
    </row>
    <row r="10" spans="1:29" ht="17" thickBot="1" x14ac:dyDescent="0.25">
      <c r="A10" s="17" t="s">
        <v>38</v>
      </c>
      <c r="B10" s="6">
        <v>0.3</v>
      </c>
      <c r="C10" s="46">
        <v>8.8900000000000003E-4</v>
      </c>
      <c r="D10" s="6">
        <v>0.72</v>
      </c>
      <c r="E10" s="51">
        <v>2.7299999999999998E-3</v>
      </c>
      <c r="F10" s="6">
        <v>0.38</v>
      </c>
      <c r="G10" s="51">
        <v>4.1899999999999999E-4</v>
      </c>
      <c r="H10" s="6">
        <v>1.1000000000000001</v>
      </c>
      <c r="I10" s="51">
        <v>5.3E-3</v>
      </c>
      <c r="J10" s="47">
        <v>1.03</v>
      </c>
      <c r="K10" s="46">
        <v>0.1091</v>
      </c>
      <c r="L10" s="6">
        <v>3.48</v>
      </c>
      <c r="M10" s="55">
        <v>5.7540000000000001E-2</v>
      </c>
      <c r="N10" s="33">
        <v>0.49</v>
      </c>
      <c r="O10" s="44">
        <v>8.3000000000000002E-6</v>
      </c>
      <c r="P10" s="6">
        <v>1</v>
      </c>
      <c r="Q10" s="46">
        <v>1.47E-2</v>
      </c>
      <c r="R10" s="6">
        <v>1.23</v>
      </c>
      <c r="S10" s="55">
        <v>1.3899999999999999E-2</v>
      </c>
      <c r="T10" s="6">
        <v>0.1</v>
      </c>
      <c r="U10" s="60">
        <v>2.6099999999999999E-3</v>
      </c>
      <c r="V10" s="6">
        <v>-0.05</v>
      </c>
      <c r="W10" s="46">
        <v>1.5299999999999999E-2</v>
      </c>
      <c r="X10" s="33">
        <v>0.02</v>
      </c>
      <c r="Y10" s="50">
        <v>2.4499999999999999E-5</v>
      </c>
      <c r="Z10" s="6">
        <v>0.53</v>
      </c>
      <c r="AA10" s="55">
        <v>1.47E-3</v>
      </c>
      <c r="AB10" s="6">
        <v>0.71</v>
      </c>
      <c r="AC10" s="55">
        <v>2.75E-2</v>
      </c>
    </row>
    <row r="11" spans="1:29" ht="17" thickBot="1" x14ac:dyDescent="0.25">
      <c r="A11" s="36" t="s">
        <v>16</v>
      </c>
      <c r="B11" s="32"/>
      <c r="C11" s="48"/>
      <c r="D11" s="32"/>
      <c r="E11" s="52"/>
      <c r="F11" s="32"/>
      <c r="G11" s="52"/>
      <c r="H11" s="32"/>
      <c r="I11" s="52"/>
      <c r="J11" s="49"/>
      <c r="K11" s="48"/>
      <c r="L11" s="32"/>
      <c r="M11" s="56"/>
      <c r="N11" s="32"/>
      <c r="O11" s="48"/>
      <c r="P11" s="32"/>
      <c r="Q11" s="48"/>
      <c r="R11" s="32"/>
      <c r="S11" s="56"/>
      <c r="T11" s="32"/>
      <c r="U11" s="61"/>
      <c r="V11" s="32"/>
      <c r="W11" s="48"/>
      <c r="X11" s="32"/>
      <c r="Y11" s="52"/>
      <c r="Z11" s="32"/>
      <c r="AA11" s="56"/>
      <c r="AB11" s="32"/>
      <c r="AC11" s="56"/>
    </row>
    <row r="12" spans="1:29" x14ac:dyDescent="0.2">
      <c r="A12" s="17" t="s">
        <v>42</v>
      </c>
      <c r="B12" s="6">
        <v>0.28199999999999997</v>
      </c>
      <c r="C12" s="46">
        <v>7.0200000000000004E-4</v>
      </c>
      <c r="D12" s="6">
        <v>0.45400000000000001</v>
      </c>
      <c r="E12" s="51">
        <v>2.1700000000000001E-3</v>
      </c>
      <c r="F12" s="6">
        <v>0.33500000000000002</v>
      </c>
      <c r="G12" s="51">
        <v>5.9999999999999995E-4</v>
      </c>
      <c r="H12" s="6">
        <v>0.78100000000000003</v>
      </c>
      <c r="I12" s="51">
        <v>4.7999999999999996E-3</v>
      </c>
      <c r="J12" s="47">
        <v>0.89600000000000002</v>
      </c>
      <c r="K12" s="46">
        <v>1.18E-2</v>
      </c>
      <c r="L12" s="6">
        <v>4.1260000000000003</v>
      </c>
      <c r="M12" s="55">
        <v>1.4E-2</v>
      </c>
      <c r="N12" s="6">
        <v>0.15</v>
      </c>
      <c r="O12" s="46">
        <v>1.17E-3</v>
      </c>
      <c r="P12" s="6">
        <v>0.69899999999999995</v>
      </c>
      <c r="Q12" s="46">
        <v>1.32E-2</v>
      </c>
      <c r="R12" s="6">
        <v>0.51300000000000001</v>
      </c>
      <c r="S12" s="55">
        <v>5.45E-3</v>
      </c>
      <c r="T12" s="6">
        <v>7.0000000000000007E-2</v>
      </c>
      <c r="U12" s="60">
        <v>5.6999999999999998E-4</v>
      </c>
      <c r="V12" s="6">
        <v>0.17499999999999999</v>
      </c>
      <c r="W12" s="46">
        <v>1E-3</v>
      </c>
      <c r="X12" s="6">
        <v>8.9999999999999993E-3</v>
      </c>
      <c r="Y12" s="51">
        <v>8.2000000000000001E-5</v>
      </c>
      <c r="Z12" s="6">
        <v>0.23699999999999999</v>
      </c>
      <c r="AA12" s="55">
        <v>1.9E-3</v>
      </c>
      <c r="AB12" s="6">
        <v>0.70899999999999996</v>
      </c>
      <c r="AC12" s="55">
        <v>9.2999999999999992E-3</v>
      </c>
    </row>
    <row r="13" spans="1:29" x14ac:dyDescent="0.2">
      <c r="A13" s="19" t="s">
        <v>41</v>
      </c>
      <c r="B13" s="33">
        <v>0.28000000000000003</v>
      </c>
      <c r="C13" s="44">
        <v>2.9E-4</v>
      </c>
      <c r="D13" s="33">
        <v>0.49</v>
      </c>
      <c r="E13" s="50">
        <v>6.4999999999999997E-4</v>
      </c>
      <c r="F13" s="33">
        <v>0.33</v>
      </c>
      <c r="G13" s="50">
        <v>2.7700000000000001E-4</v>
      </c>
      <c r="H13" s="33">
        <v>0.82</v>
      </c>
      <c r="I13" s="50">
        <v>1.6999999999999999E-3</v>
      </c>
      <c r="J13" s="45">
        <v>0.74</v>
      </c>
      <c r="K13" s="44">
        <v>2.16E-3</v>
      </c>
      <c r="L13" s="33">
        <v>4.12</v>
      </c>
      <c r="M13" s="54">
        <v>4.1999999999999997E-3</v>
      </c>
      <c r="N13" s="33">
        <v>0.21</v>
      </c>
      <c r="O13" s="44">
        <v>2.2000000000000001E-4</v>
      </c>
      <c r="P13" s="33">
        <v>0.85</v>
      </c>
      <c r="Q13" s="44">
        <v>2.2000000000000001E-3</v>
      </c>
      <c r="R13" s="33">
        <v>0.56000000000000005</v>
      </c>
      <c r="S13" s="54">
        <v>1.8799999999999999E-3</v>
      </c>
      <c r="T13" s="33">
        <v>7.0000000000000007E-2</v>
      </c>
      <c r="U13" s="59">
        <v>2.1000000000000001E-4</v>
      </c>
      <c r="V13" s="33">
        <v>0.16</v>
      </c>
      <c r="W13" s="44">
        <v>2.5000000000000001E-4</v>
      </c>
      <c r="X13" s="33">
        <v>0</v>
      </c>
      <c r="Y13" s="50">
        <v>1.5999999999999999E-5</v>
      </c>
      <c r="Z13" s="33">
        <v>0.24</v>
      </c>
      <c r="AA13" s="54">
        <v>6.4999999999999997E-4</v>
      </c>
      <c r="AB13" s="33">
        <v>0.82</v>
      </c>
      <c r="AC13" s="54">
        <v>4.4000000000000003E-3</v>
      </c>
    </row>
    <row r="14" spans="1:29" x14ac:dyDescent="0.2">
      <c r="A14" s="17" t="s">
        <v>40</v>
      </c>
      <c r="B14" s="6">
        <v>0.28000000000000003</v>
      </c>
      <c r="C14" s="46">
        <v>5.9500000000000004E-4</v>
      </c>
      <c r="D14" s="6">
        <v>0.47</v>
      </c>
      <c r="E14" s="51">
        <v>1.7899999999999999E-3</v>
      </c>
      <c r="F14" s="6">
        <v>0.34</v>
      </c>
      <c r="G14" s="51">
        <v>5.6999999999999998E-4</v>
      </c>
      <c r="H14" s="6">
        <v>0.81</v>
      </c>
      <c r="I14" s="51">
        <v>3.8500000000000001E-3</v>
      </c>
      <c r="J14" s="47">
        <v>0.89</v>
      </c>
      <c r="K14" s="46">
        <v>1.3220000000000001E-2</v>
      </c>
      <c r="L14" s="6">
        <v>4.16</v>
      </c>
      <c r="M14" s="55">
        <v>1.406E-2</v>
      </c>
      <c r="N14" s="6">
        <v>0.18</v>
      </c>
      <c r="O14" s="46">
        <v>1.2899999999999999E-3</v>
      </c>
      <c r="P14" s="6">
        <v>0.74</v>
      </c>
      <c r="Q14" s="46">
        <v>1.5299999999999999E-2</v>
      </c>
      <c r="R14" s="6">
        <v>0.55000000000000004</v>
      </c>
      <c r="S14" s="55">
        <v>5.0499999999999998E-3</v>
      </c>
      <c r="T14" s="6">
        <v>0.03</v>
      </c>
      <c r="U14" s="60">
        <v>9.5E-4</v>
      </c>
      <c r="V14" s="6">
        <v>0.17</v>
      </c>
      <c r="W14" s="46">
        <v>1.09E-3</v>
      </c>
      <c r="X14" s="6">
        <v>0</v>
      </c>
      <c r="Y14" s="51">
        <v>5.49E-5</v>
      </c>
      <c r="Z14" s="6">
        <v>0.32</v>
      </c>
      <c r="AA14" s="55">
        <v>3.8500000000000001E-3</v>
      </c>
      <c r="AB14" s="6">
        <v>0.91</v>
      </c>
      <c r="AC14" s="55">
        <v>8.8999999999999999E-3</v>
      </c>
    </row>
    <row r="15" spans="1:29" ht="17" thickBot="1" x14ac:dyDescent="0.25">
      <c r="A15" s="17" t="s">
        <v>38</v>
      </c>
      <c r="B15" s="6">
        <v>0.4</v>
      </c>
      <c r="C15" s="46">
        <v>2.0699999999999998E-3</v>
      </c>
      <c r="D15" s="6">
        <v>0.79</v>
      </c>
      <c r="E15" s="51">
        <v>4.3E-3</v>
      </c>
      <c r="F15" s="6">
        <v>0.38</v>
      </c>
      <c r="G15" s="51">
        <v>1.2999999999999999E-3</v>
      </c>
      <c r="H15" s="6">
        <v>1.17</v>
      </c>
      <c r="I15" s="51">
        <v>9.9000000000000008E-3</v>
      </c>
      <c r="J15" s="47">
        <v>0.08</v>
      </c>
      <c r="K15" s="46">
        <v>7.3000000000000001E-3</v>
      </c>
      <c r="L15" s="6">
        <v>4.3499999999999996</v>
      </c>
      <c r="M15" s="55">
        <v>4.4200000000000003E-2</v>
      </c>
      <c r="N15" s="6">
        <v>0.43</v>
      </c>
      <c r="O15" s="46">
        <v>1.0399999999999999E-3</v>
      </c>
      <c r="P15" s="6">
        <v>1.95</v>
      </c>
      <c r="Q15" s="46">
        <v>1.099E-2</v>
      </c>
      <c r="R15" s="6">
        <v>0.96</v>
      </c>
      <c r="S15" s="55">
        <v>9.3399999999999993E-3</v>
      </c>
      <c r="T15" s="6">
        <v>0.12</v>
      </c>
      <c r="U15" s="60">
        <v>3.0899999999999999E-3</v>
      </c>
      <c r="V15" s="6">
        <v>0.2</v>
      </c>
      <c r="W15" s="46">
        <v>3.6999999999999999E-4</v>
      </c>
      <c r="X15" s="6">
        <v>0.01</v>
      </c>
      <c r="Y15" s="51">
        <v>7.7000000000000001E-5</v>
      </c>
      <c r="Z15" s="6">
        <v>-0.09</v>
      </c>
      <c r="AA15" s="55">
        <v>8.2000000000000007E-3</v>
      </c>
      <c r="AB15" s="6">
        <v>0.56999999999999995</v>
      </c>
      <c r="AC15" s="55">
        <v>2.1100000000000001E-2</v>
      </c>
    </row>
    <row r="16" spans="1:29" ht="17" thickBot="1" x14ac:dyDescent="0.25">
      <c r="A16" s="36" t="s">
        <v>14</v>
      </c>
      <c r="B16" s="32"/>
      <c r="C16" s="48"/>
      <c r="D16" s="32"/>
      <c r="E16" s="52"/>
      <c r="F16" s="32"/>
      <c r="G16" s="52"/>
      <c r="H16" s="32"/>
      <c r="I16" s="52"/>
      <c r="J16" s="49"/>
      <c r="K16" s="48"/>
      <c r="L16" s="32"/>
      <c r="M16" s="56"/>
      <c r="N16" s="32"/>
      <c r="O16" s="48"/>
      <c r="P16" s="32"/>
      <c r="Q16" s="48"/>
      <c r="R16" s="32"/>
      <c r="S16" s="56"/>
      <c r="T16" s="32"/>
      <c r="U16" s="61"/>
      <c r="V16" s="32"/>
      <c r="W16" s="48"/>
      <c r="X16" s="32"/>
      <c r="Y16" s="52"/>
      <c r="Z16" s="32"/>
      <c r="AA16" s="56"/>
      <c r="AB16" s="32"/>
      <c r="AC16" s="56"/>
    </row>
    <row r="17" spans="1:29" x14ac:dyDescent="0.2">
      <c r="A17" s="18" t="s">
        <v>42</v>
      </c>
      <c r="B17" s="33">
        <v>0.24099999999999999</v>
      </c>
      <c r="C17" s="44">
        <v>9.9000000000000005E-7</v>
      </c>
      <c r="D17" s="33">
        <v>0.433</v>
      </c>
      <c r="E17" s="50">
        <v>5.3000000000000001E-6</v>
      </c>
      <c r="F17" s="33">
        <v>0.34</v>
      </c>
      <c r="G17" s="50">
        <v>1.44E-6</v>
      </c>
      <c r="H17" s="33">
        <v>0.77400000000000002</v>
      </c>
      <c r="I17" s="50">
        <v>1.22E-5</v>
      </c>
      <c r="J17" s="45">
        <v>0.97299999999999998</v>
      </c>
      <c r="K17" s="44">
        <v>1.1000000000000001E-6</v>
      </c>
      <c r="L17" s="33">
        <v>3.9350000000000001</v>
      </c>
      <c r="M17" s="54">
        <v>1.17E-3</v>
      </c>
      <c r="N17" s="33">
        <v>0.14399999999999999</v>
      </c>
      <c r="O17" s="44">
        <v>6.72E-6</v>
      </c>
      <c r="P17" s="33">
        <v>0.45500000000000002</v>
      </c>
      <c r="Q17" s="44">
        <v>2.2000000000000001E-6</v>
      </c>
      <c r="R17" s="33">
        <v>0.59299999999999997</v>
      </c>
      <c r="S17" s="54">
        <v>1.46E-4</v>
      </c>
      <c r="T17" s="33">
        <v>9.6000000000000002E-2</v>
      </c>
      <c r="U17" s="59">
        <v>5.5999999999999999E-5</v>
      </c>
      <c r="V17" s="33">
        <v>0.127</v>
      </c>
      <c r="W17" s="44">
        <v>7.9999999999999996E-7</v>
      </c>
      <c r="X17" s="33">
        <v>4.4999999999999998E-2</v>
      </c>
      <c r="Y17" s="50">
        <v>3.3999999999999997E-7</v>
      </c>
      <c r="Z17" s="33">
        <v>0.46</v>
      </c>
      <c r="AA17" s="54">
        <v>4.3999999999999999E-5</v>
      </c>
      <c r="AB17" s="33">
        <v>1.014</v>
      </c>
      <c r="AC17" s="54">
        <v>5.1499999999999998E-5</v>
      </c>
    </row>
    <row r="18" spans="1:29" ht="17" thickBot="1" x14ac:dyDescent="0.25">
      <c r="A18" s="18" t="s">
        <v>41</v>
      </c>
      <c r="B18" s="6">
        <v>0.25</v>
      </c>
      <c r="C18" s="46">
        <v>3.0000000000000001E-5</v>
      </c>
      <c r="D18" s="6">
        <v>0.45</v>
      </c>
      <c r="E18" s="51">
        <v>1.8000000000000001E-4</v>
      </c>
      <c r="F18" s="6">
        <v>0.35</v>
      </c>
      <c r="G18" s="51">
        <v>4.8999999999999998E-5</v>
      </c>
      <c r="H18" s="6">
        <v>0.8</v>
      </c>
      <c r="I18" s="51">
        <v>4.2000000000000002E-4</v>
      </c>
      <c r="J18" s="47">
        <v>0.98</v>
      </c>
      <c r="K18" s="46">
        <v>2.8E-5</v>
      </c>
      <c r="L18" s="6">
        <v>4.2</v>
      </c>
      <c r="M18" s="55">
        <v>3.9600000000000003E-2</v>
      </c>
      <c r="N18" s="6">
        <v>0.16</v>
      </c>
      <c r="O18" s="46">
        <v>2.3000000000000001E-4</v>
      </c>
      <c r="P18" s="6">
        <v>0.44</v>
      </c>
      <c r="Q18" s="46">
        <v>7.6000000000000004E-5</v>
      </c>
      <c r="R18" s="6">
        <v>0.69</v>
      </c>
      <c r="S18" s="55">
        <v>4.8999999999999998E-3</v>
      </c>
      <c r="T18" s="6">
        <v>0.15</v>
      </c>
      <c r="U18" s="60">
        <v>1.9E-3</v>
      </c>
      <c r="V18" s="6">
        <v>0.13</v>
      </c>
      <c r="W18" s="46">
        <v>2.6999999999999999E-5</v>
      </c>
      <c r="X18" s="6">
        <v>0.05</v>
      </c>
      <c r="Y18" s="51">
        <v>1.2E-5</v>
      </c>
      <c r="Z18" s="6">
        <v>0.51</v>
      </c>
      <c r="AA18" s="55">
        <v>1.5E-3</v>
      </c>
      <c r="AB18" s="6">
        <v>1.07</v>
      </c>
      <c r="AC18" s="55">
        <v>1.8E-3</v>
      </c>
    </row>
    <row r="19" spans="1:29" ht="17" thickBot="1" x14ac:dyDescent="0.25">
      <c r="A19" s="36" t="s">
        <v>17</v>
      </c>
      <c r="B19" s="32"/>
      <c r="C19" s="48"/>
      <c r="D19" s="32"/>
      <c r="E19" s="52"/>
      <c r="F19" s="32"/>
      <c r="G19" s="52"/>
      <c r="H19" s="32"/>
      <c r="I19" s="52"/>
      <c r="J19" s="49"/>
      <c r="K19" s="48"/>
      <c r="L19" s="32"/>
      <c r="M19" s="56">
        <v>396</v>
      </c>
      <c r="N19" s="32"/>
      <c r="O19" s="48"/>
      <c r="P19" s="32"/>
      <c r="Q19" s="48"/>
      <c r="R19" s="32"/>
      <c r="S19" s="56"/>
      <c r="T19" s="32"/>
      <c r="U19" s="61"/>
      <c r="V19" s="32"/>
      <c r="W19" s="48"/>
      <c r="X19" s="32"/>
      <c r="Y19" s="52"/>
      <c r="Z19" s="32"/>
      <c r="AA19" s="56"/>
      <c r="AB19" s="32"/>
      <c r="AC19" s="56"/>
    </row>
    <row r="20" spans="1:29" ht="17" thickBot="1" x14ac:dyDescent="0.25">
      <c r="A20" s="37"/>
      <c r="B20" s="33">
        <v>0.28499999999999998</v>
      </c>
      <c r="C20" s="44">
        <v>0</v>
      </c>
      <c r="D20" s="33">
        <v>0.47699999999999998</v>
      </c>
      <c r="E20" s="50">
        <v>0</v>
      </c>
      <c r="F20" s="33">
        <v>0.35399999999999998</v>
      </c>
      <c r="G20" s="50">
        <v>0</v>
      </c>
      <c r="H20" s="33">
        <v>0.83099999999999996</v>
      </c>
      <c r="I20" s="50">
        <v>0</v>
      </c>
      <c r="J20" s="45">
        <v>0.9</v>
      </c>
      <c r="K20" s="44">
        <v>0</v>
      </c>
      <c r="L20" s="33">
        <v>3.56</v>
      </c>
      <c r="M20" s="54">
        <v>0</v>
      </c>
      <c r="N20" s="33">
        <v>7.3999999999999996E-2</v>
      </c>
      <c r="O20" s="44">
        <v>0</v>
      </c>
      <c r="P20" s="33">
        <v>0.37</v>
      </c>
      <c r="Q20" s="44">
        <v>0</v>
      </c>
      <c r="R20" s="33">
        <v>0.48</v>
      </c>
      <c r="S20" s="54">
        <v>0</v>
      </c>
      <c r="T20" s="33">
        <v>5.6000000000000001E-2</v>
      </c>
      <c r="U20" s="59">
        <v>0</v>
      </c>
      <c r="V20" s="33">
        <v>0.27800000000000002</v>
      </c>
      <c r="W20" s="44">
        <v>0</v>
      </c>
      <c r="X20" s="33">
        <v>5.5599999999999997E-2</v>
      </c>
      <c r="Y20" s="50">
        <v>0</v>
      </c>
      <c r="Z20" s="33">
        <v>0.33300000000000002</v>
      </c>
      <c r="AA20" s="54">
        <v>0</v>
      </c>
      <c r="AB20" s="33">
        <v>0.55600000000000005</v>
      </c>
      <c r="AC20" s="54">
        <v>0</v>
      </c>
    </row>
    <row r="21" spans="1:29" ht="17" thickBot="1" x14ac:dyDescent="0.25">
      <c r="A21" s="36" t="s">
        <v>18</v>
      </c>
      <c r="B21" s="32"/>
      <c r="C21" s="48"/>
      <c r="D21" s="32"/>
      <c r="E21" s="52"/>
      <c r="F21" s="32"/>
      <c r="G21" s="52"/>
      <c r="H21" s="32"/>
      <c r="I21" s="52"/>
      <c r="J21" s="49"/>
      <c r="K21" s="48"/>
      <c r="L21" s="32"/>
      <c r="M21" s="56"/>
      <c r="N21" s="32"/>
      <c r="O21" s="48"/>
      <c r="P21" s="32"/>
      <c r="Q21" s="48"/>
      <c r="R21" s="32"/>
      <c r="S21" s="56"/>
      <c r="T21" s="32"/>
      <c r="U21" s="61"/>
      <c r="V21" s="32"/>
      <c r="W21" s="48"/>
      <c r="X21" s="32"/>
      <c r="Y21" s="52"/>
      <c r="Z21" s="32"/>
      <c r="AA21" s="56"/>
      <c r="AB21" s="32"/>
      <c r="AC21" s="56"/>
    </row>
    <row r="22" spans="1:29" x14ac:dyDescent="0.2">
      <c r="A22" s="38" t="s">
        <v>42</v>
      </c>
      <c r="B22" s="6">
        <v>0.24299999999999999</v>
      </c>
      <c r="C22" s="46">
        <v>1E-4</v>
      </c>
      <c r="D22" s="6">
        <v>0.33</v>
      </c>
      <c r="E22" s="51">
        <v>2.0500000000000002E-3</v>
      </c>
      <c r="F22" s="6">
        <v>0.33100000000000002</v>
      </c>
      <c r="G22" s="51">
        <v>2.5999999999999998E-4</v>
      </c>
      <c r="H22" s="6">
        <v>0.66200000000000003</v>
      </c>
      <c r="I22" s="51">
        <v>2.98E-3</v>
      </c>
      <c r="J22" s="45">
        <v>0.60799999999999998</v>
      </c>
      <c r="K22" s="44">
        <v>4.8999999999999998E-3</v>
      </c>
      <c r="L22" s="33">
        <v>2.794</v>
      </c>
      <c r="M22" s="54">
        <v>1.3299999999999999E-2</v>
      </c>
      <c r="N22" s="6">
        <v>2.4E-2</v>
      </c>
      <c r="O22" s="46">
        <v>1.0300000000000001E-3</v>
      </c>
      <c r="P22" s="33">
        <v>0.30299999999999999</v>
      </c>
      <c r="Q22" s="44">
        <v>2.7000000000000001E-3</v>
      </c>
      <c r="R22" s="33">
        <v>0.22800000000000001</v>
      </c>
      <c r="S22" s="54">
        <v>4.0999999999999999E-4</v>
      </c>
      <c r="T22" s="6">
        <v>0</v>
      </c>
      <c r="U22" s="60">
        <v>1.0000000000000001E-5</v>
      </c>
      <c r="V22" s="6">
        <v>0.127</v>
      </c>
      <c r="W22" s="46">
        <v>8.7600000000000002E-5</v>
      </c>
      <c r="X22" s="33">
        <v>0</v>
      </c>
      <c r="Y22" s="50">
        <v>0</v>
      </c>
      <c r="Z22" s="33">
        <v>0.222</v>
      </c>
      <c r="AA22" s="54">
        <v>4.06E-4</v>
      </c>
      <c r="AB22" s="33">
        <v>0.63400000000000001</v>
      </c>
      <c r="AC22" s="54">
        <v>1.08E-3</v>
      </c>
    </row>
    <row r="23" spans="1:29" ht="17" thickBot="1" x14ac:dyDescent="0.25">
      <c r="A23" s="39" t="s">
        <v>41</v>
      </c>
      <c r="B23" s="33">
        <v>0.24</v>
      </c>
      <c r="C23" s="44">
        <v>6.8999999999999997E-5</v>
      </c>
      <c r="D23" s="33">
        <v>0.34</v>
      </c>
      <c r="E23" s="50">
        <v>9.7000000000000005E-4</v>
      </c>
      <c r="F23" s="33">
        <v>0.33</v>
      </c>
      <c r="G23" s="50">
        <v>1.9699999999999999E-4</v>
      </c>
      <c r="H23" s="33">
        <v>0.67</v>
      </c>
      <c r="I23" s="50">
        <v>1.9499999999999999E-3</v>
      </c>
      <c r="J23" s="47">
        <v>0.69</v>
      </c>
      <c r="K23" s="46">
        <v>6.7000000000000002E-3</v>
      </c>
      <c r="L23" s="6">
        <v>2.96</v>
      </c>
      <c r="M23" s="57">
        <v>2.4E-2</v>
      </c>
      <c r="N23" s="33">
        <v>0.03</v>
      </c>
      <c r="O23" s="44">
        <v>3.8000000000000002E-4</v>
      </c>
      <c r="P23" s="6">
        <v>0.35</v>
      </c>
      <c r="Q23" s="58">
        <v>3.5999999999999999E-3</v>
      </c>
      <c r="R23" s="6">
        <v>0.24</v>
      </c>
      <c r="S23" s="57">
        <v>6.8999999999999997E-4</v>
      </c>
      <c r="T23" s="33">
        <v>0</v>
      </c>
      <c r="U23" s="59">
        <v>5.0000000000000004E-6</v>
      </c>
      <c r="V23" s="33">
        <v>0.15</v>
      </c>
      <c r="W23" s="44">
        <v>5.5000000000000002E-5</v>
      </c>
      <c r="X23" s="6">
        <v>0</v>
      </c>
      <c r="Y23" s="62">
        <v>0</v>
      </c>
      <c r="Z23" s="6">
        <v>0.26</v>
      </c>
      <c r="AA23" s="57">
        <v>1.1000000000000001E-3</v>
      </c>
      <c r="AB23" s="6">
        <v>0.68</v>
      </c>
      <c r="AC23" s="57">
        <v>1.6999999999999999E-3</v>
      </c>
    </row>
    <row r="24" spans="1:29" ht="17" thickBot="1" x14ac:dyDescent="0.25">
      <c r="A24" s="36" t="s">
        <v>19</v>
      </c>
      <c r="B24" s="32"/>
      <c r="C24" s="48"/>
      <c r="D24" s="32"/>
      <c r="E24" s="52"/>
      <c r="F24" s="32"/>
      <c r="G24" s="52"/>
      <c r="H24" s="32"/>
      <c r="I24" s="52"/>
      <c r="J24" s="49"/>
      <c r="K24" s="48"/>
      <c r="L24" s="32"/>
      <c r="M24" s="56"/>
      <c r="N24" s="32"/>
      <c r="O24" s="48"/>
      <c r="P24" s="32"/>
      <c r="Q24" s="48"/>
      <c r="R24" s="32"/>
      <c r="S24" s="56"/>
      <c r="T24" s="32"/>
      <c r="U24" s="61"/>
      <c r="V24" s="32"/>
      <c r="W24" s="48"/>
      <c r="X24" s="32"/>
      <c r="Y24" s="52"/>
      <c r="Z24" s="32"/>
      <c r="AA24" s="56"/>
      <c r="AB24" s="32"/>
      <c r="AC24" s="56"/>
    </row>
    <row r="25" spans="1:29" x14ac:dyDescent="0.2">
      <c r="A25" s="40" t="s">
        <v>42</v>
      </c>
      <c r="B25" s="33">
        <v>0.27100000000000002</v>
      </c>
      <c r="C25" s="44">
        <v>4.0000000000000001E-8</v>
      </c>
      <c r="D25" s="33">
        <v>0.46300000000000002</v>
      </c>
      <c r="E25" s="50">
        <v>7.9999999999999996E-7</v>
      </c>
      <c r="F25" s="33">
        <v>0.34799999999999998</v>
      </c>
      <c r="G25" s="50">
        <v>2.9999999999999999E-7</v>
      </c>
      <c r="H25" s="33">
        <v>0.81100000000000005</v>
      </c>
      <c r="I25" s="50">
        <v>2.0999999999999998E-6</v>
      </c>
      <c r="J25" s="45">
        <v>0.64600000000000002</v>
      </c>
      <c r="K25" s="44">
        <v>2.4399999999999999E-4</v>
      </c>
      <c r="L25" s="33">
        <v>3.61</v>
      </c>
      <c r="M25" s="54">
        <v>5.1400000000000003E-4</v>
      </c>
      <c r="N25" s="33">
        <v>0.13600000000000001</v>
      </c>
      <c r="O25" s="44">
        <v>9.2699999999999998E-7</v>
      </c>
      <c r="P25" s="33">
        <v>0.48899999999999999</v>
      </c>
      <c r="Q25" s="44">
        <v>9.1100000000000005E-5</v>
      </c>
      <c r="R25" s="33">
        <v>0.48399999999999999</v>
      </c>
      <c r="S25" s="54">
        <v>2.5000000000000002E-6</v>
      </c>
      <c r="T25" s="33">
        <v>6.0000000000000001E-3</v>
      </c>
      <c r="U25" s="59">
        <v>3.9999999999999998E-7</v>
      </c>
      <c r="V25" s="33">
        <v>0.17</v>
      </c>
      <c r="W25" s="44">
        <v>3.1700000000000001E-6</v>
      </c>
      <c r="X25" s="33">
        <v>1.7000000000000001E-2</v>
      </c>
      <c r="Y25" s="50">
        <v>1.67E-7</v>
      </c>
      <c r="Z25" s="33">
        <v>0.33400000000000002</v>
      </c>
      <c r="AA25" s="54">
        <v>1.7600000000000001E-5</v>
      </c>
      <c r="AB25" s="33">
        <v>0.752</v>
      </c>
      <c r="AC25" s="54">
        <v>1.9899999999999999E-5</v>
      </c>
    </row>
    <row r="26" spans="1:29" ht="17" thickBot="1" x14ac:dyDescent="0.25">
      <c r="A26" s="39" t="s">
        <v>41</v>
      </c>
      <c r="B26" s="6">
        <v>0.27</v>
      </c>
      <c r="C26" s="46">
        <v>9.9999999999999995E-7</v>
      </c>
      <c r="D26" s="6">
        <v>0.47</v>
      </c>
      <c r="E26" s="51">
        <v>2.6999999999999999E-5</v>
      </c>
      <c r="F26" s="6">
        <v>0.35</v>
      </c>
      <c r="G26" s="51">
        <v>1.0000000000000001E-5</v>
      </c>
      <c r="H26" s="6">
        <v>0.82</v>
      </c>
      <c r="I26" s="51">
        <v>7.2000000000000002E-5</v>
      </c>
      <c r="J26" s="47">
        <v>0.77</v>
      </c>
      <c r="K26" s="46">
        <v>8.3000000000000001E-3</v>
      </c>
      <c r="L26" s="6">
        <v>3.79</v>
      </c>
      <c r="M26" s="55">
        <v>1.7500000000000002E-2</v>
      </c>
      <c r="N26" s="6">
        <v>0.14000000000000001</v>
      </c>
      <c r="O26" s="46">
        <v>3.1999999999999999E-5</v>
      </c>
      <c r="P26" s="6">
        <v>0.56000000000000005</v>
      </c>
      <c r="Q26" s="46">
        <v>3.0999999999999999E-3</v>
      </c>
      <c r="R26" s="6">
        <v>0.5</v>
      </c>
      <c r="S26" s="55">
        <v>8.5000000000000006E-5</v>
      </c>
      <c r="T26" s="6">
        <v>0</v>
      </c>
      <c r="U26" s="60">
        <v>1.4E-5</v>
      </c>
      <c r="V26" s="6">
        <v>0.18</v>
      </c>
      <c r="W26" s="46">
        <v>1.07E-4</v>
      </c>
      <c r="X26" s="6">
        <v>0.02</v>
      </c>
      <c r="Y26" s="51">
        <v>5.6999999999999996E-6</v>
      </c>
      <c r="Z26" s="6">
        <v>0.37</v>
      </c>
      <c r="AA26" s="55">
        <v>5.9999999999999995E-4</v>
      </c>
      <c r="AB26" s="6">
        <v>0.72</v>
      </c>
      <c r="AC26" s="55">
        <v>6.7599999999999995E-4</v>
      </c>
    </row>
    <row r="27" spans="1:29" ht="17" thickBot="1" x14ac:dyDescent="0.25">
      <c r="A27" s="36" t="s">
        <v>20</v>
      </c>
      <c r="B27" s="32"/>
      <c r="C27" s="48"/>
      <c r="D27" s="32"/>
      <c r="E27" s="52"/>
      <c r="F27" s="32"/>
      <c r="G27" s="52"/>
      <c r="H27" s="32"/>
      <c r="I27" s="52"/>
      <c r="J27" s="49"/>
      <c r="K27" s="48"/>
      <c r="L27" s="32"/>
      <c r="M27" s="56"/>
      <c r="N27" s="32"/>
      <c r="O27" s="48"/>
      <c r="P27" s="32"/>
      <c r="Q27" s="48"/>
      <c r="R27" s="32"/>
      <c r="S27" s="56"/>
      <c r="T27" s="32"/>
      <c r="U27" s="61"/>
      <c r="V27" s="32"/>
      <c r="W27" s="48"/>
      <c r="X27" s="32"/>
      <c r="Y27" s="52"/>
      <c r="Z27" s="32"/>
      <c r="AA27" s="56"/>
      <c r="AB27" s="32"/>
      <c r="AC27" s="56"/>
    </row>
    <row r="28" spans="1:29" x14ac:dyDescent="0.2">
      <c r="A28" s="38" t="s">
        <v>42</v>
      </c>
      <c r="B28" s="6">
        <v>0.27</v>
      </c>
      <c r="C28" s="46">
        <v>3.77E-4</v>
      </c>
      <c r="D28" s="6">
        <v>0.495</v>
      </c>
      <c r="E28" s="51">
        <v>3.9100000000000003E-3</v>
      </c>
      <c r="F28" s="6">
        <v>0.34</v>
      </c>
      <c r="G28" s="51">
        <v>3.1E-4</v>
      </c>
      <c r="H28" s="6">
        <v>0.83199999999999996</v>
      </c>
      <c r="I28" s="51">
        <v>6.3E-3</v>
      </c>
      <c r="J28" s="47">
        <v>0.91300000000000003</v>
      </c>
      <c r="K28" s="46">
        <v>2.86E-2</v>
      </c>
      <c r="L28" s="6">
        <v>4.0279999999999996</v>
      </c>
      <c r="M28" s="55">
        <v>8.6199999999999999E-2</v>
      </c>
      <c r="N28" s="6">
        <v>0.16500000000000001</v>
      </c>
      <c r="O28" s="46">
        <v>2.5500000000000002E-3</v>
      </c>
      <c r="P28" s="6">
        <v>0.56799999999999995</v>
      </c>
      <c r="Q28" s="46">
        <v>1.03E-2</v>
      </c>
      <c r="R28" s="6">
        <v>0.58599999999999997</v>
      </c>
      <c r="S28" s="55">
        <v>6.28E-3</v>
      </c>
      <c r="T28" s="6">
        <v>0.06</v>
      </c>
      <c r="U28" s="60">
        <v>7.4399999999999998E-4</v>
      </c>
      <c r="V28" s="6">
        <v>0.253</v>
      </c>
      <c r="W28" s="46">
        <v>2.8300000000000001E-3</v>
      </c>
      <c r="X28" s="6">
        <v>1.6E-2</v>
      </c>
      <c r="Y28" s="51">
        <v>7.1799999999999997E-5</v>
      </c>
      <c r="Z28" s="6">
        <v>0.34799999999999998</v>
      </c>
      <c r="AA28" s="55">
        <v>3.79E-4</v>
      </c>
      <c r="AB28" s="6">
        <v>1.0069999999999999</v>
      </c>
      <c r="AC28" s="55">
        <v>1.8799999999999999E-3</v>
      </c>
    </row>
    <row r="29" spans="1:29" ht="17" thickBot="1" x14ac:dyDescent="0.25">
      <c r="A29" s="41" t="s">
        <v>41</v>
      </c>
      <c r="B29" s="33">
        <v>0.27</v>
      </c>
      <c r="C29" s="44">
        <v>2.12E-4</v>
      </c>
      <c r="D29" s="33">
        <v>0.52</v>
      </c>
      <c r="E29" s="50">
        <v>1.9E-3</v>
      </c>
      <c r="F29" s="33">
        <v>0.34</v>
      </c>
      <c r="G29" s="50">
        <v>1.3200000000000001E-4</v>
      </c>
      <c r="H29" s="33">
        <v>0.85</v>
      </c>
      <c r="I29" s="50">
        <v>2.8999999999999998E-3</v>
      </c>
      <c r="J29" s="45">
        <v>0.85</v>
      </c>
      <c r="K29" s="44">
        <v>1.1900000000000001E-2</v>
      </c>
      <c r="L29" s="33">
        <v>3.76</v>
      </c>
      <c r="M29" s="54">
        <v>4.3499999999999997E-2</v>
      </c>
      <c r="N29" s="33">
        <v>0.2</v>
      </c>
      <c r="O29" s="44">
        <v>1.1000000000000001E-3</v>
      </c>
      <c r="P29" s="33">
        <v>0.56000000000000005</v>
      </c>
      <c r="Q29" s="44">
        <v>6.6499999999999997E-3</v>
      </c>
      <c r="R29" s="33">
        <v>0.52</v>
      </c>
      <c r="S29" s="54">
        <v>3.3E-3</v>
      </c>
      <c r="T29" s="33">
        <v>0.08</v>
      </c>
      <c r="U29" s="59">
        <v>3.2299999999999999E-4</v>
      </c>
      <c r="V29" s="33">
        <v>0.23</v>
      </c>
      <c r="W29" s="44">
        <v>1.5299999999999999E-3</v>
      </c>
      <c r="X29" s="33">
        <v>0.02</v>
      </c>
      <c r="Y29" s="50">
        <v>3.6000000000000001E-5</v>
      </c>
      <c r="Z29" s="33">
        <v>0.33</v>
      </c>
      <c r="AA29" s="54">
        <v>2.2000000000000001E-4</v>
      </c>
      <c r="AB29" s="33">
        <v>1.06</v>
      </c>
      <c r="AC29" s="54">
        <v>5.5999999999999995E-4</v>
      </c>
    </row>
    <row r="30" spans="1:29" ht="17" thickBot="1" x14ac:dyDescent="0.25">
      <c r="A30" s="36" t="s">
        <v>21</v>
      </c>
      <c r="B30" s="32"/>
      <c r="C30" s="48"/>
      <c r="D30" s="32"/>
      <c r="E30" s="52"/>
      <c r="F30" s="32"/>
      <c r="G30" s="52"/>
      <c r="H30" s="32"/>
      <c r="I30" s="52"/>
      <c r="J30" s="49"/>
      <c r="K30" s="48"/>
      <c r="L30" s="32"/>
      <c r="M30" s="56"/>
      <c r="N30" s="32"/>
      <c r="O30" s="48"/>
      <c r="P30" s="32"/>
      <c r="Q30" s="48"/>
      <c r="R30" s="32"/>
      <c r="S30" s="56"/>
      <c r="T30" s="32"/>
      <c r="U30" s="61"/>
      <c r="V30" s="32"/>
      <c r="W30" s="48"/>
      <c r="X30" s="32"/>
      <c r="Y30" s="52"/>
      <c r="Z30" s="32"/>
      <c r="AA30" s="56"/>
      <c r="AB30" s="32"/>
      <c r="AC30" s="56"/>
    </row>
    <row r="31" spans="1:29" x14ac:dyDescent="0.2">
      <c r="A31" s="38" t="s">
        <v>42</v>
      </c>
      <c r="B31" s="6">
        <v>0.249</v>
      </c>
      <c r="C31" s="46">
        <v>7.0500000000000001E-4</v>
      </c>
      <c r="D31" s="6">
        <v>0.41599999999999998</v>
      </c>
      <c r="E31" s="51">
        <v>2.2300000000000002E-3</v>
      </c>
      <c r="F31" s="6">
        <v>0.33400000000000002</v>
      </c>
      <c r="G31" s="51">
        <v>6.29E-4</v>
      </c>
      <c r="H31" s="6">
        <v>0.75800000000000001</v>
      </c>
      <c r="I31" s="51">
        <v>5.28E-3</v>
      </c>
      <c r="J31" s="45">
        <v>0.69399999999999995</v>
      </c>
      <c r="K31" s="44">
        <v>1.06E-3</v>
      </c>
      <c r="L31" s="6">
        <v>3.89</v>
      </c>
      <c r="M31" s="55">
        <v>0.23799999999999999</v>
      </c>
      <c r="N31" s="6">
        <v>0.106</v>
      </c>
      <c r="O31" s="46">
        <v>2.5399999999999999E-4</v>
      </c>
      <c r="P31" s="6">
        <v>0.373</v>
      </c>
      <c r="Q31" s="46">
        <v>6.8700000000000002E-3</v>
      </c>
      <c r="R31" s="6">
        <v>0.46100000000000002</v>
      </c>
      <c r="S31" s="55">
        <v>9.9799999999999993E-3</v>
      </c>
      <c r="T31" s="6">
        <v>0.16</v>
      </c>
      <c r="U31" s="60">
        <v>2E-3</v>
      </c>
      <c r="V31" s="6">
        <v>9.5000000000000001E-2</v>
      </c>
      <c r="W31" s="46">
        <v>2.48E-3</v>
      </c>
      <c r="X31" s="6">
        <v>7.0000000000000001E-3</v>
      </c>
      <c r="Y31" s="51">
        <v>8.0800000000000002E-4</v>
      </c>
      <c r="Z31" s="6">
        <v>0.46100000000000002</v>
      </c>
      <c r="AA31" s="55">
        <v>5.0699999999999999E-3</v>
      </c>
      <c r="AB31" s="6">
        <v>0.876</v>
      </c>
      <c r="AC31" s="55">
        <v>3.1900000000000001E-3</v>
      </c>
    </row>
    <row r="32" spans="1:29" ht="17" thickBot="1" x14ac:dyDescent="0.25">
      <c r="A32" s="42" t="s">
        <v>41</v>
      </c>
      <c r="B32" s="33">
        <v>0.24</v>
      </c>
      <c r="C32" s="44">
        <v>2.2800000000000001E-4</v>
      </c>
      <c r="D32" s="33">
        <v>0.37</v>
      </c>
      <c r="E32" s="50">
        <v>6.8599999999999998E-4</v>
      </c>
      <c r="F32" s="33">
        <v>0.33</v>
      </c>
      <c r="G32" s="50">
        <v>1.9000000000000001E-4</v>
      </c>
      <c r="H32" s="33">
        <v>0.7</v>
      </c>
      <c r="I32" s="50">
        <v>1.5E-3</v>
      </c>
      <c r="J32" s="47">
        <v>0.66</v>
      </c>
      <c r="K32" s="46">
        <v>5.2300000000000003E-3</v>
      </c>
      <c r="L32" s="33">
        <v>4.1900000000000004</v>
      </c>
      <c r="M32" s="54">
        <v>5.5E-2</v>
      </c>
      <c r="N32" s="33">
        <v>0.12</v>
      </c>
      <c r="O32" s="44">
        <v>1.2999999999999999E-4</v>
      </c>
      <c r="P32" s="33">
        <v>0.42</v>
      </c>
      <c r="Q32" s="44">
        <v>1.75E-3</v>
      </c>
      <c r="R32" s="33">
        <v>0.49</v>
      </c>
      <c r="S32" s="54">
        <v>3.3E-3</v>
      </c>
      <c r="T32" s="33">
        <v>0.18</v>
      </c>
      <c r="U32" s="59">
        <v>4.0000000000000002E-4</v>
      </c>
      <c r="V32" s="33">
        <v>0.12</v>
      </c>
      <c r="W32" s="44">
        <v>7.2999999999999996E-4</v>
      </c>
      <c r="X32" s="33">
        <v>0.01</v>
      </c>
      <c r="Y32" s="50">
        <v>4.0999999999999999E-4</v>
      </c>
      <c r="Z32" s="33">
        <v>0.51</v>
      </c>
      <c r="AA32" s="54">
        <v>1.14E-3</v>
      </c>
      <c r="AB32" s="33">
        <v>0.88</v>
      </c>
      <c r="AC32" s="54">
        <v>9.7999999999999997E-4</v>
      </c>
    </row>
    <row r="33" spans="1:29" ht="17" thickBot="1" x14ac:dyDescent="0.25">
      <c r="A33" s="36" t="s">
        <v>22</v>
      </c>
      <c r="B33" s="32"/>
      <c r="C33" s="48"/>
      <c r="D33" s="32"/>
      <c r="E33" s="52"/>
      <c r="F33" s="32"/>
      <c r="G33" s="52"/>
      <c r="H33" s="32"/>
      <c r="I33" s="52"/>
      <c r="J33" s="49"/>
      <c r="K33" s="48"/>
      <c r="L33" s="32"/>
      <c r="M33" s="56"/>
      <c r="N33" s="32"/>
      <c r="O33" s="48"/>
      <c r="P33" s="32"/>
      <c r="Q33" s="48"/>
      <c r="R33" s="32"/>
      <c r="S33" s="56"/>
      <c r="T33" s="32"/>
      <c r="U33" s="61"/>
      <c r="V33" s="32"/>
      <c r="W33" s="48"/>
      <c r="X33" s="32"/>
      <c r="Y33" s="52"/>
      <c r="Z33" s="32"/>
      <c r="AA33" s="56"/>
      <c r="AB33" s="32"/>
      <c r="AC33" s="56"/>
    </row>
    <row r="34" spans="1:29" x14ac:dyDescent="0.2">
      <c r="A34" s="43" t="s">
        <v>42</v>
      </c>
      <c r="B34" s="6">
        <v>0.26100000000000001</v>
      </c>
      <c r="C34" s="46">
        <v>9.6600000000000002E-3</v>
      </c>
      <c r="D34" s="6">
        <v>0.40500000000000003</v>
      </c>
      <c r="E34" s="51">
        <v>4.4600000000000004E-3</v>
      </c>
      <c r="F34" s="6">
        <v>0.32800000000000001</v>
      </c>
      <c r="G34" s="51">
        <v>2.7E-4</v>
      </c>
      <c r="H34" s="6">
        <v>0.74</v>
      </c>
      <c r="I34" s="51">
        <v>6.2300000000000003E-3</v>
      </c>
      <c r="J34" s="47">
        <v>0.84899999999999998</v>
      </c>
      <c r="K34" s="46">
        <v>4.5499999999999999E-2</v>
      </c>
      <c r="L34" s="6">
        <v>3.5779999999999998</v>
      </c>
      <c r="M34" s="55">
        <v>4.7500000000000001E-2</v>
      </c>
      <c r="N34" s="6">
        <v>0.111</v>
      </c>
      <c r="O34" s="46">
        <v>1.24E-3</v>
      </c>
      <c r="P34" s="6">
        <v>0.40500000000000003</v>
      </c>
      <c r="Q34" s="46">
        <v>3.3800000000000002E-3</v>
      </c>
      <c r="R34" s="6">
        <v>0.47299999999999998</v>
      </c>
      <c r="S34" s="55">
        <v>2.7799999999999999E-3</v>
      </c>
      <c r="T34" s="6">
        <v>6.5000000000000002E-2</v>
      </c>
      <c r="U34" s="60">
        <v>5.2499999999999997E-4</v>
      </c>
      <c r="V34" s="6">
        <v>9.4E-2</v>
      </c>
      <c r="W34" s="46">
        <v>2.2000000000000001E-3</v>
      </c>
      <c r="X34" s="6">
        <v>1E-3</v>
      </c>
      <c r="Y34" s="51">
        <v>1.92E-4</v>
      </c>
      <c r="Z34" s="6">
        <v>0.30099999999999999</v>
      </c>
      <c r="AA34" s="55">
        <v>6.9899999999999997E-4</v>
      </c>
      <c r="AB34" s="33">
        <v>0.55400000000000005</v>
      </c>
      <c r="AC34" s="54">
        <v>2.6400000000000002E-4</v>
      </c>
    </row>
    <row r="35" spans="1:29" x14ac:dyDescent="0.2">
      <c r="A35" s="53" t="s">
        <v>41</v>
      </c>
      <c r="B35" s="33">
        <v>0.26</v>
      </c>
      <c r="C35" s="44">
        <v>2.3000000000000001E-4</v>
      </c>
      <c r="D35" s="33">
        <v>0.43</v>
      </c>
      <c r="E35" s="50">
        <v>1.1299999999999999E-3</v>
      </c>
      <c r="F35" s="33">
        <v>0.33</v>
      </c>
      <c r="G35" s="50">
        <v>7.1000000000000005E-5</v>
      </c>
      <c r="H35" s="33">
        <v>0.76</v>
      </c>
      <c r="I35" s="50">
        <v>1.6000000000000001E-3</v>
      </c>
      <c r="J35" s="45">
        <v>0.91</v>
      </c>
      <c r="K35" s="44">
        <v>1.055E-2</v>
      </c>
      <c r="L35" s="33">
        <v>3.69</v>
      </c>
      <c r="M35" s="54">
        <v>2.06E-2</v>
      </c>
      <c r="N35" s="33">
        <v>0.13</v>
      </c>
      <c r="O35" s="44">
        <v>3.4000000000000002E-4</v>
      </c>
      <c r="P35" s="33">
        <v>0.47</v>
      </c>
      <c r="Q35" s="44">
        <v>2.0999999999999999E-3</v>
      </c>
      <c r="R35" s="33">
        <v>0.5</v>
      </c>
      <c r="S35" s="54">
        <v>7.9000000000000001E-4</v>
      </c>
      <c r="T35" s="33">
        <v>0.1</v>
      </c>
      <c r="U35" s="59">
        <v>1.2999999999999999E-4</v>
      </c>
      <c r="V35" s="33">
        <v>0.14000000000000001</v>
      </c>
      <c r="W35" s="44">
        <v>8.3000000000000001E-4</v>
      </c>
      <c r="X35" s="33">
        <v>0.01</v>
      </c>
      <c r="Y35" s="50">
        <v>7.1000000000000005E-5</v>
      </c>
      <c r="Z35" s="33">
        <v>0.3</v>
      </c>
      <c r="AA35" s="54">
        <v>3.8200000000000002E-4</v>
      </c>
      <c r="AB35" s="6">
        <v>0.52</v>
      </c>
      <c r="AC35" s="55">
        <v>3.5E-4</v>
      </c>
    </row>
    <row r="36" spans="1:29" x14ac:dyDescent="0.2">
      <c r="A36" s="15"/>
      <c r="B36" s="22"/>
      <c r="C36" s="34"/>
      <c r="D36" s="22"/>
      <c r="F36" s="22"/>
      <c r="H36" s="22"/>
      <c r="J36" s="35"/>
      <c r="L36" s="22"/>
      <c r="N36" s="22"/>
      <c r="P36" s="22"/>
    </row>
    <row r="37" spans="1:29" x14ac:dyDescent="0.2">
      <c r="A37" s="16"/>
      <c r="B37" s="22"/>
      <c r="L37" s="22"/>
      <c r="N37" s="22"/>
    </row>
    <row r="38" spans="1:29" x14ac:dyDescent="0.2">
      <c r="A38" s="7"/>
      <c r="B38" s="8" t="s">
        <v>0</v>
      </c>
      <c r="C38" s="9" t="s">
        <v>1</v>
      </c>
      <c r="D38" s="9" t="s">
        <v>2</v>
      </c>
      <c r="E38" s="9" t="s">
        <v>3</v>
      </c>
      <c r="F38" s="9" t="s">
        <v>4</v>
      </c>
      <c r="G38" s="9" t="s">
        <v>5</v>
      </c>
      <c r="H38" s="9" t="s">
        <v>11</v>
      </c>
      <c r="I38" s="9" t="s">
        <v>6</v>
      </c>
      <c r="J38" s="9" t="s">
        <v>15</v>
      </c>
      <c r="K38" s="9" t="s">
        <v>25</v>
      </c>
      <c r="L38" s="9" t="s">
        <v>7</v>
      </c>
      <c r="M38" s="9" t="s">
        <v>9</v>
      </c>
      <c r="N38" s="9" t="s">
        <v>8</v>
      </c>
      <c r="O38" s="9" t="s">
        <v>10</v>
      </c>
      <c r="P38" s="9" t="s">
        <v>26</v>
      </c>
    </row>
    <row r="39" spans="1:29" x14ac:dyDescent="0.2">
      <c r="A39" s="3" t="s">
        <v>12</v>
      </c>
      <c r="B39" s="4">
        <v>154</v>
      </c>
      <c r="C39" s="4">
        <v>676</v>
      </c>
      <c r="D39" s="4">
        <v>121</v>
      </c>
      <c r="E39" s="4">
        <v>26</v>
      </c>
      <c r="F39" s="4">
        <v>8</v>
      </c>
      <c r="G39" s="4">
        <v>42</v>
      </c>
      <c r="H39" s="4">
        <v>107</v>
      </c>
      <c r="I39" s="4">
        <v>29</v>
      </c>
      <c r="J39" s="4">
        <v>63</v>
      </c>
      <c r="K39" s="4">
        <v>180</v>
      </c>
      <c r="L39" s="6">
        <v>0.29699999999999999</v>
      </c>
      <c r="M39" s="6">
        <v>0.372</v>
      </c>
      <c r="N39" s="6">
        <v>0.57999999999999996</v>
      </c>
      <c r="O39" s="6">
        <v>0.95299999999999996</v>
      </c>
      <c r="P39" s="4">
        <v>1714285</v>
      </c>
      <c r="Q39">
        <f>L39*C39</f>
        <v>200.77199999999999</v>
      </c>
      <c r="R39" s="1">
        <f>M39*C39</f>
        <v>251.47200000000001</v>
      </c>
      <c r="S39">
        <f>N39*C39</f>
        <v>392.08</v>
      </c>
      <c r="T39" s="1">
        <f>O39*C39</f>
        <v>644.22799999999995</v>
      </c>
    </row>
    <row r="40" spans="1:29" x14ac:dyDescent="0.2">
      <c r="A40" s="3" t="s">
        <v>13</v>
      </c>
      <c r="B40" s="4">
        <v>154</v>
      </c>
      <c r="C40" s="4">
        <v>655</v>
      </c>
      <c r="D40" s="4">
        <v>92</v>
      </c>
      <c r="E40" s="4">
        <v>26</v>
      </c>
      <c r="F40" s="4">
        <v>3</v>
      </c>
      <c r="G40" s="4">
        <v>35</v>
      </c>
      <c r="H40" s="4">
        <v>100</v>
      </c>
      <c r="I40" s="4">
        <v>9</v>
      </c>
      <c r="J40" s="4">
        <v>63</v>
      </c>
      <c r="K40" s="4">
        <v>112</v>
      </c>
      <c r="L40" s="6">
        <v>0.27600000000000002</v>
      </c>
      <c r="M40" s="6">
        <v>0.34599999999999997</v>
      </c>
      <c r="N40" s="6">
        <v>0.51</v>
      </c>
      <c r="O40" s="6">
        <v>0.85599999999999998</v>
      </c>
      <c r="P40" s="4">
        <v>32000000</v>
      </c>
      <c r="Q40">
        <f t="shared" ref="Q40:Q49" si="0">L40*C40</f>
        <v>180.78</v>
      </c>
      <c r="R40" s="1">
        <f t="shared" ref="R40:R49" si="1">M40*C40</f>
        <v>226.63</v>
      </c>
      <c r="S40">
        <f t="shared" ref="S40:S49" si="2">N40*C40</f>
        <v>334.05</v>
      </c>
      <c r="T40" s="1">
        <f t="shared" ref="T40:T49" si="3">O40*C40</f>
        <v>560.67999999999995</v>
      </c>
    </row>
    <row r="41" spans="1:29" x14ac:dyDescent="0.2">
      <c r="A41" s="5" t="s">
        <v>14</v>
      </c>
      <c r="B41" s="4">
        <v>154</v>
      </c>
      <c r="C41" s="4">
        <v>606</v>
      </c>
      <c r="D41" s="4">
        <v>91</v>
      </c>
      <c r="E41" s="4">
        <v>20</v>
      </c>
      <c r="F41" s="4">
        <v>7</v>
      </c>
      <c r="G41" s="4">
        <v>22</v>
      </c>
      <c r="H41" s="4">
        <v>70</v>
      </c>
      <c r="I41" s="4">
        <v>15</v>
      </c>
      <c r="J41" s="4">
        <v>71</v>
      </c>
      <c r="K41" s="4">
        <v>156</v>
      </c>
      <c r="L41" s="6">
        <v>0.24099999999999999</v>
      </c>
      <c r="M41" s="6">
        <v>0.34</v>
      </c>
      <c r="N41" s="6">
        <v>0.433</v>
      </c>
      <c r="O41" s="6">
        <v>0.77400000000000002</v>
      </c>
      <c r="P41" s="4">
        <v>589200</v>
      </c>
      <c r="Q41">
        <f t="shared" si="0"/>
        <v>146.04599999999999</v>
      </c>
      <c r="R41" s="1">
        <f t="shared" si="1"/>
        <v>206.04000000000002</v>
      </c>
      <c r="S41">
        <f t="shared" si="2"/>
        <v>262.39800000000002</v>
      </c>
      <c r="T41" s="1">
        <f t="shared" si="3"/>
        <v>469.04400000000004</v>
      </c>
    </row>
    <row r="42" spans="1:29" x14ac:dyDescent="0.2">
      <c r="A42" s="5" t="s">
        <v>16</v>
      </c>
      <c r="B42" s="4">
        <v>120</v>
      </c>
      <c r="C42" s="4">
        <v>494</v>
      </c>
      <c r="D42" s="4">
        <v>67</v>
      </c>
      <c r="E42" s="4">
        <v>19</v>
      </c>
      <c r="F42" s="4">
        <v>0</v>
      </c>
      <c r="G42" s="4">
        <v>25</v>
      </c>
      <c r="H42" s="4">
        <v>102</v>
      </c>
      <c r="I42" s="4">
        <v>8</v>
      </c>
      <c r="J42" s="4">
        <v>29</v>
      </c>
      <c r="K42" s="4">
        <v>98</v>
      </c>
      <c r="L42" s="6">
        <v>0.28000000000000003</v>
      </c>
      <c r="M42" s="6">
        <v>0.32600000000000001</v>
      </c>
      <c r="N42" s="6">
        <v>0.48899999999999999</v>
      </c>
      <c r="O42" s="6">
        <v>0.81599999999999995</v>
      </c>
      <c r="P42" s="4">
        <v>21000000</v>
      </c>
      <c r="Q42">
        <f t="shared" si="0"/>
        <v>138.32000000000002</v>
      </c>
      <c r="R42" s="1">
        <f t="shared" si="1"/>
        <v>161.04400000000001</v>
      </c>
      <c r="S42">
        <f t="shared" si="2"/>
        <v>241.566</v>
      </c>
      <c r="T42" s="1">
        <f t="shared" si="3"/>
        <v>403.10399999999998</v>
      </c>
    </row>
    <row r="43" spans="1:29" x14ac:dyDescent="0.2">
      <c r="A43" s="5" t="s">
        <v>17</v>
      </c>
      <c r="B43" s="4">
        <v>146</v>
      </c>
      <c r="C43" s="4">
        <v>519</v>
      </c>
      <c r="D43" s="4">
        <v>70</v>
      </c>
      <c r="E43" s="4">
        <v>41</v>
      </c>
      <c r="F43" s="4">
        <v>8</v>
      </c>
      <c r="G43" s="4">
        <v>11</v>
      </c>
      <c r="H43" s="4">
        <v>54</v>
      </c>
      <c r="I43" s="4">
        <v>8</v>
      </c>
      <c r="J43" s="4">
        <v>49</v>
      </c>
      <c r="K43" s="4">
        <v>81</v>
      </c>
      <c r="L43" s="6">
        <v>0.28499999999999998</v>
      </c>
      <c r="M43" s="6">
        <v>0.35399999999999998</v>
      </c>
      <c r="N43" s="6">
        <v>0.47699999999999998</v>
      </c>
      <c r="O43" s="6">
        <v>0.83099999999999996</v>
      </c>
      <c r="P43" s="4">
        <v>584900</v>
      </c>
      <c r="Q43">
        <f t="shared" si="0"/>
        <v>147.91499999999999</v>
      </c>
      <c r="R43" s="1">
        <f t="shared" si="1"/>
        <v>183.726</v>
      </c>
      <c r="S43">
        <f t="shared" si="2"/>
        <v>247.56299999999999</v>
      </c>
      <c r="T43" s="1">
        <f t="shared" si="3"/>
        <v>431.28899999999999</v>
      </c>
    </row>
    <row r="44" spans="1:29" x14ac:dyDescent="0.2">
      <c r="A44" s="5" t="s">
        <v>18</v>
      </c>
      <c r="B44" s="4">
        <v>98</v>
      </c>
      <c r="C44" s="4">
        <v>274</v>
      </c>
      <c r="D44" s="4">
        <v>22</v>
      </c>
      <c r="E44" s="4">
        <v>15</v>
      </c>
      <c r="F44" s="4">
        <v>0</v>
      </c>
      <c r="G44" s="4">
        <v>3</v>
      </c>
      <c r="H44" s="4">
        <v>30</v>
      </c>
      <c r="I44" s="4">
        <v>0</v>
      </c>
      <c r="J44" s="4">
        <v>22</v>
      </c>
      <c r="K44" s="4">
        <v>62</v>
      </c>
      <c r="L44" s="6">
        <v>0.24299999999999999</v>
      </c>
      <c r="M44" s="6">
        <v>0.33</v>
      </c>
      <c r="N44" s="6">
        <v>0.33700000000000002</v>
      </c>
      <c r="O44" s="6">
        <v>0.66800000000000004</v>
      </c>
      <c r="P44" s="4">
        <v>1300000</v>
      </c>
      <c r="Q44">
        <f t="shared" si="0"/>
        <v>66.581999999999994</v>
      </c>
      <c r="R44" s="1">
        <f t="shared" si="1"/>
        <v>90.42</v>
      </c>
      <c r="S44">
        <f t="shared" si="2"/>
        <v>92.338000000000008</v>
      </c>
      <c r="T44" s="1">
        <f t="shared" si="3"/>
        <v>183.03200000000001</v>
      </c>
    </row>
    <row r="45" spans="1:29" x14ac:dyDescent="0.2">
      <c r="A45" s="5" t="s">
        <v>19</v>
      </c>
      <c r="B45" s="4">
        <v>105</v>
      </c>
      <c r="C45" s="4">
        <v>379</v>
      </c>
      <c r="D45" s="4">
        <v>51</v>
      </c>
      <c r="E45" s="4">
        <v>18</v>
      </c>
      <c r="F45" s="4">
        <v>2</v>
      </c>
      <c r="G45" s="4">
        <v>14</v>
      </c>
      <c r="H45" s="4">
        <v>51</v>
      </c>
      <c r="I45" s="4">
        <v>1</v>
      </c>
      <c r="J45" s="4">
        <v>35</v>
      </c>
      <c r="K45" s="4">
        <v>79</v>
      </c>
      <c r="L45" s="6">
        <v>0.27100000000000002</v>
      </c>
      <c r="M45" s="6">
        <v>0.34799999999999998</v>
      </c>
      <c r="N45" s="6">
        <v>0.46300000000000002</v>
      </c>
      <c r="O45" s="6">
        <v>0.81100000000000005</v>
      </c>
      <c r="P45" s="4">
        <v>571500</v>
      </c>
      <c r="Q45">
        <f t="shared" si="0"/>
        <v>102.709</v>
      </c>
      <c r="R45" s="1">
        <f t="shared" si="1"/>
        <v>131.892</v>
      </c>
      <c r="S45">
        <f t="shared" si="2"/>
        <v>175.477</v>
      </c>
      <c r="T45" s="1">
        <f t="shared" si="3"/>
        <v>307.36900000000003</v>
      </c>
    </row>
    <row r="46" spans="1:29" x14ac:dyDescent="0.2">
      <c r="A46" s="5" t="s">
        <v>20</v>
      </c>
      <c r="B46" s="4">
        <v>138</v>
      </c>
      <c r="C46" s="4">
        <v>519</v>
      </c>
      <c r="D46" s="4">
        <v>72</v>
      </c>
      <c r="E46" s="4">
        <v>32</v>
      </c>
      <c r="F46" s="4">
        <v>3</v>
      </c>
      <c r="G46" s="4">
        <v>28</v>
      </c>
      <c r="H46" s="4">
        <v>77</v>
      </c>
      <c r="I46" s="4">
        <v>11</v>
      </c>
      <c r="J46" s="4">
        <v>46</v>
      </c>
      <c r="K46" s="4">
        <v>146</v>
      </c>
      <c r="L46" s="6">
        <v>0.26600000000000001</v>
      </c>
      <c r="M46" s="6">
        <v>0.33600000000000002</v>
      </c>
      <c r="N46" s="6">
        <v>0.51800000000000002</v>
      </c>
      <c r="O46" s="6">
        <v>0.85399999999999998</v>
      </c>
      <c r="P46" s="4">
        <v>22500000</v>
      </c>
      <c r="Q46">
        <f t="shared" si="0"/>
        <v>138.054</v>
      </c>
      <c r="R46" s="1">
        <f t="shared" si="1"/>
        <v>174.38400000000001</v>
      </c>
      <c r="S46">
        <f t="shared" si="2"/>
        <v>268.84199999999998</v>
      </c>
      <c r="T46" s="1">
        <f t="shared" si="3"/>
        <v>443.226</v>
      </c>
    </row>
    <row r="47" spans="1:29" x14ac:dyDescent="0.2">
      <c r="A47" s="5" t="s">
        <v>21</v>
      </c>
      <c r="B47" s="4">
        <v>112</v>
      </c>
      <c r="C47" s="4">
        <v>469</v>
      </c>
      <c r="D47" s="4">
        <v>55</v>
      </c>
      <c r="E47" s="4">
        <v>13</v>
      </c>
      <c r="F47" s="4">
        <v>1</v>
      </c>
      <c r="G47" s="4">
        <v>13</v>
      </c>
      <c r="H47" s="4">
        <v>47</v>
      </c>
      <c r="I47" s="4">
        <v>20</v>
      </c>
      <c r="J47" s="4">
        <v>57</v>
      </c>
      <c r="K47" s="4">
        <v>99</v>
      </c>
      <c r="L47" s="6">
        <v>0.23599999999999999</v>
      </c>
      <c r="M47" s="6">
        <v>0.33500000000000002</v>
      </c>
      <c r="N47" s="6">
        <v>0.36899999999999999</v>
      </c>
      <c r="O47" s="6">
        <v>0.70299999999999996</v>
      </c>
      <c r="P47" s="4">
        <v>8900000</v>
      </c>
      <c r="Q47">
        <f t="shared" si="0"/>
        <v>110.684</v>
      </c>
      <c r="R47" s="1">
        <f t="shared" si="1"/>
        <v>157.11500000000001</v>
      </c>
      <c r="S47">
        <f t="shared" si="2"/>
        <v>173.06100000000001</v>
      </c>
      <c r="T47" s="1">
        <f t="shared" si="3"/>
        <v>329.70699999999999</v>
      </c>
    </row>
    <row r="48" spans="1:29" x14ac:dyDescent="0.2">
      <c r="A48" s="5" t="s">
        <v>22</v>
      </c>
      <c r="B48" s="4">
        <v>122</v>
      </c>
      <c r="C48" s="4">
        <v>450</v>
      </c>
      <c r="D48" s="4">
        <v>61</v>
      </c>
      <c r="E48" s="4">
        <v>17</v>
      </c>
      <c r="F48" s="4">
        <v>1</v>
      </c>
      <c r="G48" s="4">
        <v>16</v>
      </c>
      <c r="H48" s="4">
        <v>57</v>
      </c>
      <c r="I48" s="4">
        <v>12</v>
      </c>
      <c r="J48" s="4">
        <v>37</v>
      </c>
      <c r="K48" s="4">
        <v>63</v>
      </c>
      <c r="L48" s="6">
        <v>0.25800000000000001</v>
      </c>
      <c r="M48" s="6">
        <v>0.33</v>
      </c>
      <c r="N48" s="6">
        <v>0.42599999999999999</v>
      </c>
      <c r="O48" s="6">
        <v>0.755</v>
      </c>
      <c r="P48" s="4">
        <v>4333333</v>
      </c>
      <c r="Q48">
        <f t="shared" si="0"/>
        <v>116.10000000000001</v>
      </c>
      <c r="R48" s="1">
        <f t="shared" si="1"/>
        <v>148.5</v>
      </c>
      <c r="S48">
        <f t="shared" si="2"/>
        <v>191.7</v>
      </c>
      <c r="T48" s="1">
        <f t="shared" si="3"/>
        <v>339.75</v>
      </c>
    </row>
    <row r="49" spans="1:20" x14ac:dyDescent="0.2">
      <c r="A49" s="5" t="s">
        <v>23</v>
      </c>
      <c r="B49" s="4">
        <v>155</v>
      </c>
      <c r="C49" s="4">
        <v>288</v>
      </c>
      <c r="D49" s="4">
        <v>10</v>
      </c>
      <c r="E49" s="4">
        <v>3</v>
      </c>
      <c r="F49" s="4">
        <v>0</v>
      </c>
      <c r="G49" s="4">
        <v>1</v>
      </c>
      <c r="H49" s="4">
        <v>10</v>
      </c>
      <c r="I49" s="4">
        <v>1</v>
      </c>
      <c r="J49" s="4">
        <v>9</v>
      </c>
      <c r="K49" s="4">
        <v>132</v>
      </c>
      <c r="L49" s="6">
        <v>0.104</v>
      </c>
      <c r="M49" s="6">
        <v>0.13600000000000001</v>
      </c>
      <c r="N49" s="6">
        <v>0.122</v>
      </c>
      <c r="O49" s="6">
        <v>0.25800000000000001</v>
      </c>
      <c r="P49" s="4">
        <v>0</v>
      </c>
      <c r="Q49">
        <f t="shared" si="0"/>
        <v>29.951999999999998</v>
      </c>
      <c r="R49" s="1">
        <f t="shared" si="1"/>
        <v>39.168000000000006</v>
      </c>
      <c r="S49">
        <f t="shared" si="2"/>
        <v>35.135999999999996</v>
      </c>
      <c r="T49" s="1">
        <f t="shared" si="3"/>
        <v>74.304000000000002</v>
      </c>
    </row>
    <row r="50" spans="1:20" x14ac:dyDescent="0.2">
      <c r="A50" s="3" t="s">
        <v>24</v>
      </c>
      <c r="B50" s="4">
        <f>SUM(B39:B49)</f>
        <v>1458</v>
      </c>
      <c r="C50" s="4">
        <f>SUM(C39:C49)</f>
        <v>5329</v>
      </c>
      <c r="D50" s="4">
        <f>SUM(D39:D49)</f>
        <v>712</v>
      </c>
      <c r="E50" s="4">
        <f>SUM(E39:E49)</f>
        <v>230</v>
      </c>
      <c r="F50" s="4">
        <f>SUM(F39:F49)</f>
        <v>33</v>
      </c>
      <c r="G50" s="4">
        <f>SUM(G39:G49)</f>
        <v>210</v>
      </c>
      <c r="H50" s="4">
        <f>SUM(H39:H49)</f>
        <v>705</v>
      </c>
      <c r="I50" s="4">
        <f>SUM(I39:I49)</f>
        <v>114</v>
      </c>
      <c r="J50" s="4">
        <f>SUM(J39:J49)</f>
        <v>481</v>
      </c>
      <c r="K50" s="4">
        <f>SUM(K39:K49)</f>
        <v>1208</v>
      </c>
      <c r="L50" s="4">
        <f>Q50/C50</f>
        <v>0.258568962281854</v>
      </c>
      <c r="M50" s="6">
        <f>R50/C50</f>
        <v>0.33221823981985366</v>
      </c>
      <c r="N50" s="6">
        <f>S50/C50</f>
        <v>0.45303265152936767</v>
      </c>
      <c r="O50" s="6">
        <f>T50/C50</f>
        <v>0.78546312629011072</v>
      </c>
      <c r="P50" s="4">
        <f>SUM(P39:P49)</f>
        <v>93493218</v>
      </c>
      <c r="Q50">
        <f>SUM(Q39:Q49)</f>
        <v>1377.914</v>
      </c>
      <c r="R50" s="1">
        <f>SUM(R39:R49)</f>
        <v>1770.3910000000001</v>
      </c>
      <c r="S50">
        <f>SUM(S39:S49)</f>
        <v>2414.2110000000002</v>
      </c>
      <c r="T50" s="1">
        <f>SUM(T39:T49)</f>
        <v>4185.7330000000002</v>
      </c>
    </row>
    <row r="51" spans="1:20" x14ac:dyDescent="0.2">
      <c r="B51" s="1"/>
    </row>
    <row r="52" spans="1:20" x14ac:dyDescent="0.2">
      <c r="B52" s="1"/>
    </row>
    <row r="53" spans="1:20" x14ac:dyDescent="0.2">
      <c r="B53" s="1"/>
    </row>
    <row r="54" spans="1:20" x14ac:dyDescent="0.2">
      <c r="B54" s="1"/>
    </row>
    <row r="55" spans="1:20" x14ac:dyDescent="0.2">
      <c r="B55" s="1"/>
    </row>
    <row r="56" spans="1:20" x14ac:dyDescent="0.2">
      <c r="B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B819-1214-A448-B36E-55E38BAE92B2}">
  <dimension ref="A1:AC35"/>
  <sheetViews>
    <sheetView topLeftCell="A14" workbookViewId="0">
      <pane xSplit="1" topLeftCell="P1" activePane="topRight" state="frozen"/>
      <selection pane="topRight" activeCell="AF21" sqref="AF21"/>
    </sheetView>
  </sheetViews>
  <sheetFormatPr baseColWidth="10" defaultRowHeight="13" x14ac:dyDescent="0.15"/>
  <cols>
    <col min="1" max="1" width="13.1640625" style="74" customWidth="1"/>
    <col min="2" max="2" width="5.6640625" style="74" customWidth="1"/>
    <col min="3" max="3" width="8" style="74" customWidth="1"/>
    <col min="4" max="4" width="5.33203125" style="74" customWidth="1"/>
    <col min="5" max="5" width="8" style="74" customWidth="1"/>
    <col min="6" max="6" width="6" style="74" customWidth="1"/>
    <col min="7" max="7" width="8.1640625" style="74" customWidth="1"/>
    <col min="8" max="8" width="5.5" style="74" customWidth="1"/>
    <col min="9" max="9" width="8.33203125" style="74" customWidth="1"/>
    <col min="10" max="10" width="6.1640625" style="74" customWidth="1"/>
    <col min="11" max="11" width="7.83203125" style="74" customWidth="1"/>
    <col min="12" max="12" width="5.6640625" style="74" customWidth="1"/>
    <col min="13" max="13" width="7.1640625" style="74" customWidth="1"/>
    <col min="14" max="14" width="6.33203125" style="74" customWidth="1"/>
    <col min="15" max="15" width="7.83203125" style="74" customWidth="1"/>
    <col min="16" max="16" width="6.5" style="74" customWidth="1"/>
    <col min="17" max="17" width="8" style="74" customWidth="1"/>
    <col min="18" max="18" width="6" style="74" customWidth="1"/>
    <col min="19" max="19" width="8.1640625" style="74" customWidth="1"/>
    <col min="20" max="20" width="6.5" style="74" customWidth="1"/>
    <col min="21" max="21" width="9.6640625" style="74" customWidth="1"/>
    <col min="22" max="22" width="6" style="74" customWidth="1"/>
    <col min="23" max="23" width="8" style="74" customWidth="1"/>
    <col min="24" max="24" width="5.83203125" style="74" customWidth="1"/>
    <col min="25" max="25" width="8.83203125" style="74" customWidth="1"/>
    <col min="26" max="26" width="6.6640625" style="74" customWidth="1"/>
    <col min="27" max="27" width="6.83203125" style="74" customWidth="1"/>
    <col min="28" max="28" width="6.33203125" style="74" customWidth="1"/>
    <col min="29" max="29" width="7.1640625" style="74" customWidth="1"/>
    <col min="30" max="16384" width="10.83203125" style="74"/>
  </cols>
  <sheetData>
    <row r="1" spans="1:29" ht="14" thickBot="1" x14ac:dyDescent="0.2">
      <c r="A1" s="69"/>
      <c r="B1" s="70" t="s">
        <v>7</v>
      </c>
      <c r="C1" s="71" t="s">
        <v>64</v>
      </c>
      <c r="D1" s="70" t="s">
        <v>8</v>
      </c>
      <c r="E1" s="72" t="s">
        <v>64</v>
      </c>
      <c r="F1" s="70" t="s">
        <v>9</v>
      </c>
      <c r="G1" s="72" t="s">
        <v>64</v>
      </c>
      <c r="H1" s="70" t="s">
        <v>10</v>
      </c>
      <c r="I1" s="72" t="s">
        <v>64</v>
      </c>
      <c r="J1" s="70" t="s">
        <v>43</v>
      </c>
      <c r="K1" s="72" t="s">
        <v>64</v>
      </c>
      <c r="L1" s="70" t="s">
        <v>44</v>
      </c>
      <c r="M1" s="72" t="s">
        <v>64</v>
      </c>
      <c r="N1" s="70" t="s">
        <v>45</v>
      </c>
      <c r="O1" s="72" t="s">
        <v>64</v>
      </c>
      <c r="P1" s="70" t="s">
        <v>46</v>
      </c>
      <c r="Q1" s="72" t="s">
        <v>64</v>
      </c>
      <c r="R1" s="70" t="s">
        <v>47</v>
      </c>
      <c r="S1" s="72" t="s">
        <v>64</v>
      </c>
      <c r="T1" s="70" t="s">
        <v>48</v>
      </c>
      <c r="U1" s="72" t="s">
        <v>64</v>
      </c>
      <c r="V1" s="70" t="s">
        <v>49</v>
      </c>
      <c r="W1" s="72" t="s">
        <v>64</v>
      </c>
      <c r="X1" s="70" t="s">
        <v>50</v>
      </c>
      <c r="Y1" s="72" t="s">
        <v>64</v>
      </c>
      <c r="Z1" s="70" t="s">
        <v>52</v>
      </c>
      <c r="AA1" s="72" t="s">
        <v>64</v>
      </c>
      <c r="AB1" s="70" t="s">
        <v>51</v>
      </c>
      <c r="AC1" s="73" t="s">
        <v>64</v>
      </c>
    </row>
    <row r="2" spans="1:29" ht="14" thickBot="1" x14ac:dyDescent="0.2">
      <c r="A2" s="75" t="s">
        <v>12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</row>
    <row r="3" spans="1:29" x14ac:dyDescent="0.15">
      <c r="A3" s="77" t="s">
        <v>42</v>
      </c>
      <c r="B3" s="78">
        <v>0.29699999999999999</v>
      </c>
      <c r="C3" s="79">
        <v>3.0000000000000001E-6</v>
      </c>
      <c r="D3" s="78">
        <v>0.57999999999999996</v>
      </c>
      <c r="E3" s="80">
        <v>8.9999999999999996E-7</v>
      </c>
      <c r="F3" s="78">
        <v>0.372</v>
      </c>
      <c r="G3" s="80">
        <v>3.9999999999999998E-7</v>
      </c>
      <c r="H3" s="78">
        <v>0.95299999999999996</v>
      </c>
      <c r="I3" s="80">
        <v>2.5000000000000002E-6</v>
      </c>
      <c r="J3" s="81">
        <v>0.755</v>
      </c>
      <c r="K3" s="79">
        <v>5.4000000000000001E-4</v>
      </c>
      <c r="L3" s="78">
        <v>4.3920000000000003</v>
      </c>
      <c r="M3" s="82">
        <v>1.2999999999999999E-5</v>
      </c>
      <c r="N3" s="78">
        <v>0.27500000000000002</v>
      </c>
      <c r="O3" s="79">
        <v>1.7E-6</v>
      </c>
      <c r="P3" s="78">
        <v>0.69799999999999995</v>
      </c>
      <c r="Q3" s="79">
        <v>4.3000000000000002E-5</v>
      </c>
      <c r="R3" s="78">
        <v>0.78800000000000003</v>
      </c>
      <c r="S3" s="82">
        <v>3.6999999999999998E-5</v>
      </c>
      <c r="T3" s="78">
        <v>0.188</v>
      </c>
      <c r="U3" s="83">
        <v>4.0000000000000001E-8</v>
      </c>
      <c r="V3" s="78">
        <v>0.17100000000000001</v>
      </c>
      <c r="W3" s="79">
        <v>2.5000000000000002E-6</v>
      </c>
      <c r="X3" s="78">
        <v>5.1999999999999998E-2</v>
      </c>
      <c r="Y3" s="80">
        <v>3.4999999999999999E-6</v>
      </c>
      <c r="Z3" s="78">
        <v>0.40799999999999997</v>
      </c>
      <c r="AA3" s="82">
        <v>2.5000000000000001E-5</v>
      </c>
      <c r="AB3" s="78">
        <v>1.169</v>
      </c>
      <c r="AC3" s="82">
        <v>1.9000000000000001E-4</v>
      </c>
    </row>
    <row r="4" spans="1:29" x14ac:dyDescent="0.15">
      <c r="A4" s="84" t="s">
        <v>41</v>
      </c>
      <c r="B4" s="85">
        <v>0.28000000000000003</v>
      </c>
      <c r="C4" s="86">
        <v>1.36E-4</v>
      </c>
      <c r="D4" s="85">
        <v>0.56999999999999995</v>
      </c>
      <c r="E4" s="87">
        <v>3.0000000000000001E-5</v>
      </c>
      <c r="F4" s="85">
        <v>0.37</v>
      </c>
      <c r="G4" s="87">
        <v>1.4E-5</v>
      </c>
      <c r="H4" s="85">
        <v>0.94</v>
      </c>
      <c r="I4" s="87">
        <v>8.7000000000000001E-5</v>
      </c>
      <c r="J4" s="88">
        <v>0.94</v>
      </c>
      <c r="K4" s="86">
        <v>1.84E-2</v>
      </c>
      <c r="L4" s="85">
        <v>4.3600000000000003</v>
      </c>
      <c r="M4" s="89">
        <v>4.4900000000000002E-4</v>
      </c>
      <c r="N4" s="85">
        <v>0.28999999999999998</v>
      </c>
      <c r="O4" s="86">
        <v>5.4500000000000003E-5</v>
      </c>
      <c r="P4" s="85">
        <v>0.75</v>
      </c>
      <c r="Q4" s="86">
        <v>1.48E-3</v>
      </c>
      <c r="R4" s="85">
        <v>0.84</v>
      </c>
      <c r="S4" s="89">
        <v>1.25E-3</v>
      </c>
      <c r="T4" s="85">
        <v>0.19</v>
      </c>
      <c r="U4" s="90">
        <v>1.3999999999999999E-6</v>
      </c>
      <c r="V4" s="85">
        <v>0.18</v>
      </c>
      <c r="W4" s="86">
        <v>8.53E-5</v>
      </c>
      <c r="X4" s="85">
        <v>0.04</v>
      </c>
      <c r="Y4" s="87">
        <v>1.2E-4</v>
      </c>
      <c r="Z4" s="85">
        <v>0.45</v>
      </c>
      <c r="AA4" s="89">
        <v>8.5999999999999998E-4</v>
      </c>
      <c r="AB4" s="85">
        <v>1.06</v>
      </c>
      <c r="AC4" s="89">
        <v>6.4999999999999997E-3</v>
      </c>
    </row>
    <row r="5" spans="1:29" ht="14" thickBot="1" x14ac:dyDescent="0.2">
      <c r="A5" s="84" t="s">
        <v>38</v>
      </c>
      <c r="B5" s="85">
        <v>0.23</v>
      </c>
      <c r="C5" s="86">
        <v>0</v>
      </c>
      <c r="D5" s="85">
        <v>0.55000000000000004</v>
      </c>
      <c r="E5" s="87">
        <v>0</v>
      </c>
      <c r="F5" s="85">
        <v>0.35</v>
      </c>
      <c r="G5" s="87">
        <v>0</v>
      </c>
      <c r="H5" s="85">
        <v>0.9</v>
      </c>
      <c r="I5" s="87">
        <v>0</v>
      </c>
      <c r="J5" s="88">
        <v>1.52</v>
      </c>
      <c r="K5" s="86">
        <v>0</v>
      </c>
      <c r="L5" s="85">
        <v>4.2699999999999996</v>
      </c>
      <c r="M5" s="89">
        <v>0</v>
      </c>
      <c r="N5" s="85">
        <v>0.32</v>
      </c>
      <c r="O5" s="86">
        <v>0</v>
      </c>
      <c r="P5" s="85">
        <v>0.91</v>
      </c>
      <c r="Q5" s="86">
        <v>0</v>
      </c>
      <c r="R5" s="85">
        <v>0.99</v>
      </c>
      <c r="S5" s="89">
        <v>0</v>
      </c>
      <c r="T5" s="85">
        <v>0.18</v>
      </c>
      <c r="U5" s="90">
        <v>0</v>
      </c>
      <c r="V5" s="85">
        <v>0.22</v>
      </c>
      <c r="W5" s="86">
        <v>0</v>
      </c>
      <c r="X5" s="85">
        <v>-0.01</v>
      </c>
      <c r="Y5" s="87">
        <v>0</v>
      </c>
      <c r="Z5" s="85">
        <v>0.56999999999999995</v>
      </c>
      <c r="AA5" s="89">
        <v>0</v>
      </c>
      <c r="AB5" s="85">
        <v>0.72</v>
      </c>
      <c r="AC5" s="89">
        <v>0</v>
      </c>
    </row>
    <row r="6" spans="1:29" ht="14" thickBot="1" x14ac:dyDescent="0.2">
      <c r="A6" s="75" t="s">
        <v>13</v>
      </c>
      <c r="B6" s="91"/>
      <c r="C6" s="92"/>
      <c r="D6" s="91"/>
      <c r="E6" s="93"/>
      <c r="F6" s="91"/>
      <c r="G6" s="93"/>
      <c r="H6" s="91"/>
      <c r="I6" s="93"/>
      <c r="J6" s="94"/>
      <c r="K6" s="92"/>
      <c r="L6" s="91"/>
      <c r="M6" s="95"/>
      <c r="N6" s="91"/>
      <c r="O6" s="92"/>
      <c r="P6" s="91"/>
      <c r="Q6" s="92"/>
      <c r="R6" s="91"/>
      <c r="S6" s="95"/>
      <c r="T6" s="91"/>
      <c r="U6" s="96"/>
      <c r="V6" s="91"/>
      <c r="W6" s="92"/>
      <c r="X6" s="91"/>
      <c r="Y6" s="93"/>
      <c r="Z6" s="91"/>
      <c r="AA6" s="95"/>
      <c r="AB6" s="91"/>
      <c r="AC6" s="95"/>
    </row>
    <row r="7" spans="1:29" x14ac:dyDescent="0.15">
      <c r="A7" s="84" t="s">
        <v>42</v>
      </c>
      <c r="B7" s="85">
        <v>0.29499999999999998</v>
      </c>
      <c r="C7" s="86">
        <v>3.2000000000000002E-3</v>
      </c>
      <c r="D7" s="85">
        <v>0.51800000000000002</v>
      </c>
      <c r="E7" s="87">
        <v>1.1999999999999999E-3</v>
      </c>
      <c r="F7" s="85">
        <v>0.34100000000000003</v>
      </c>
      <c r="G7" s="87">
        <v>3.5E-4</v>
      </c>
      <c r="H7" s="85">
        <v>0.86199999999999999</v>
      </c>
      <c r="I7" s="87">
        <v>2.5600000000000002E-3</v>
      </c>
      <c r="J7" s="88">
        <v>0.99099999999999999</v>
      </c>
      <c r="K7" s="86">
        <v>2.3800000000000002E-2</v>
      </c>
      <c r="L7" s="85">
        <v>4.2489999999999997</v>
      </c>
      <c r="M7" s="89">
        <v>1.7299999999999999E-2</v>
      </c>
      <c r="N7" s="85">
        <v>0.219</v>
      </c>
      <c r="O7" s="86">
        <v>5.5999999999999995E-4</v>
      </c>
      <c r="P7" s="85">
        <v>0.63200000000000001</v>
      </c>
      <c r="Q7" s="86">
        <v>4.2500000000000003E-3</v>
      </c>
      <c r="R7" s="85">
        <v>0.57999999999999996</v>
      </c>
      <c r="S7" s="89">
        <v>6.4000000000000003E-3</v>
      </c>
      <c r="T7" s="85">
        <v>7.6999999999999999E-2</v>
      </c>
      <c r="U7" s="90">
        <v>1.4E-3</v>
      </c>
      <c r="V7" s="85">
        <v>0.19400000000000001</v>
      </c>
      <c r="W7" s="86">
        <v>3.5699999999999998E-3</v>
      </c>
      <c r="X7" s="85">
        <v>1.4999999999999999E-2</v>
      </c>
      <c r="Y7" s="87">
        <v>1.46E-4</v>
      </c>
      <c r="Z7" s="85">
        <v>0.39900000000000002</v>
      </c>
      <c r="AA7" s="89">
        <v>2.6199999999999999E-3</v>
      </c>
      <c r="AB7" s="85">
        <v>0.68300000000000005</v>
      </c>
      <c r="AC7" s="89">
        <v>4.2300000000000003E-3</v>
      </c>
    </row>
    <row r="8" spans="1:29" x14ac:dyDescent="0.15">
      <c r="A8" s="97" t="s">
        <v>41</v>
      </c>
      <c r="B8" s="78">
        <v>0.28000000000000003</v>
      </c>
      <c r="C8" s="79">
        <v>2.1499999999999999E-4</v>
      </c>
      <c r="D8" s="78">
        <v>0.51</v>
      </c>
      <c r="E8" s="80">
        <v>9.9099999999999991E-4</v>
      </c>
      <c r="F8" s="78">
        <v>0.35</v>
      </c>
      <c r="G8" s="80">
        <v>2.4800000000000001E-4</v>
      </c>
      <c r="H8" s="78">
        <v>0.86</v>
      </c>
      <c r="I8" s="80">
        <v>2.1299999999999999E-3</v>
      </c>
      <c r="J8" s="81">
        <v>0.98</v>
      </c>
      <c r="K8" s="79">
        <v>6.4599999999999996E-3</v>
      </c>
      <c r="L8" s="78">
        <v>4.25</v>
      </c>
      <c r="M8" s="82">
        <v>4.0200000000000001E-3</v>
      </c>
      <c r="N8" s="85">
        <v>0.23</v>
      </c>
      <c r="O8" s="86">
        <v>2.6200000000000003E-4</v>
      </c>
      <c r="P8" s="78">
        <v>0.65</v>
      </c>
      <c r="Q8" s="79">
        <v>2.9299999999999999E-3</v>
      </c>
      <c r="R8" s="78">
        <v>0.6</v>
      </c>
      <c r="S8" s="82">
        <v>2.8400000000000001E-3</v>
      </c>
      <c r="T8" s="78">
        <v>0.06</v>
      </c>
      <c r="U8" s="83">
        <v>5.3700000000000004E-4</v>
      </c>
      <c r="V8" s="78">
        <v>0.17</v>
      </c>
      <c r="W8" s="79">
        <v>7.8899999999999999E-4</v>
      </c>
      <c r="X8" s="85">
        <v>0.01</v>
      </c>
      <c r="Y8" s="87">
        <v>2.4700000000000001E-5</v>
      </c>
      <c r="Z8" s="78">
        <v>0.41</v>
      </c>
      <c r="AA8" s="82">
        <v>8.7000000000000001E-4</v>
      </c>
      <c r="AB8" s="78">
        <v>0.73</v>
      </c>
      <c r="AC8" s="82">
        <v>2.98E-3</v>
      </c>
    </row>
    <row r="9" spans="1:29" x14ac:dyDescent="0.15">
      <c r="A9" s="84" t="s">
        <v>40</v>
      </c>
      <c r="B9" s="85">
        <v>0.28999999999999998</v>
      </c>
      <c r="C9" s="86">
        <v>2.5500000000000002E-4</v>
      </c>
      <c r="D9" s="85">
        <v>0.56000000000000005</v>
      </c>
      <c r="E9" s="87">
        <v>1.2600000000000001E-3</v>
      </c>
      <c r="F9" s="85">
        <v>0.37</v>
      </c>
      <c r="G9" s="87">
        <v>3.4200000000000002E-4</v>
      </c>
      <c r="H9" s="85">
        <v>0.92</v>
      </c>
      <c r="I9" s="87">
        <v>2.5000000000000001E-3</v>
      </c>
      <c r="J9" s="88">
        <v>1.01</v>
      </c>
      <c r="K9" s="86">
        <v>2.0990000000000002E-2</v>
      </c>
      <c r="L9" s="85">
        <v>4.3499999999999996</v>
      </c>
      <c r="M9" s="89">
        <v>2.538E-2</v>
      </c>
      <c r="N9" s="85">
        <v>0.28000000000000003</v>
      </c>
      <c r="O9" s="86">
        <v>8.8999999999999995E-4</v>
      </c>
      <c r="P9" s="85">
        <v>0.73</v>
      </c>
      <c r="Q9" s="86">
        <v>4.7400000000000003E-3</v>
      </c>
      <c r="R9" s="85">
        <v>0.64</v>
      </c>
      <c r="S9" s="89">
        <v>6.0899999999999999E-3</v>
      </c>
      <c r="T9" s="85">
        <v>0.08</v>
      </c>
      <c r="U9" s="90">
        <v>1.2600000000000001E-3</v>
      </c>
      <c r="V9" s="85">
        <v>0.18</v>
      </c>
      <c r="W9" s="86">
        <v>2.7799999999999999E-3</v>
      </c>
      <c r="X9" s="85">
        <v>0</v>
      </c>
      <c r="Y9" s="87">
        <v>2.24E-4</v>
      </c>
      <c r="Z9" s="85">
        <v>0.49</v>
      </c>
      <c r="AA9" s="89">
        <v>2.8600000000000001E-3</v>
      </c>
      <c r="AB9" s="85">
        <v>0.68</v>
      </c>
      <c r="AC9" s="89">
        <v>4.13E-3</v>
      </c>
    </row>
    <row r="10" spans="1:29" ht="14" thickBot="1" x14ac:dyDescent="0.2">
      <c r="A10" s="84" t="s">
        <v>38</v>
      </c>
      <c r="B10" s="85">
        <v>0.3</v>
      </c>
      <c r="C10" s="86">
        <v>8.8900000000000003E-4</v>
      </c>
      <c r="D10" s="85">
        <v>0.72</v>
      </c>
      <c r="E10" s="87">
        <v>2.7299999999999998E-3</v>
      </c>
      <c r="F10" s="85">
        <v>0.38</v>
      </c>
      <c r="G10" s="87">
        <v>4.1899999999999999E-4</v>
      </c>
      <c r="H10" s="85">
        <v>1.1000000000000001</v>
      </c>
      <c r="I10" s="87">
        <v>5.3E-3</v>
      </c>
      <c r="J10" s="88">
        <v>1.03</v>
      </c>
      <c r="K10" s="86">
        <v>0.1091</v>
      </c>
      <c r="L10" s="85">
        <v>3.48</v>
      </c>
      <c r="M10" s="89">
        <v>5.7540000000000001E-2</v>
      </c>
      <c r="N10" s="78">
        <v>0.49</v>
      </c>
      <c r="O10" s="79">
        <v>8.3000000000000002E-6</v>
      </c>
      <c r="P10" s="85">
        <v>1</v>
      </c>
      <c r="Q10" s="86">
        <v>1.47E-2</v>
      </c>
      <c r="R10" s="85">
        <v>1.23</v>
      </c>
      <c r="S10" s="89">
        <v>1.3899999999999999E-2</v>
      </c>
      <c r="T10" s="85">
        <v>0.1</v>
      </c>
      <c r="U10" s="90">
        <v>2.6099999999999999E-3</v>
      </c>
      <c r="V10" s="85">
        <v>-0.05</v>
      </c>
      <c r="W10" s="86">
        <v>1.5299999999999999E-2</v>
      </c>
      <c r="X10" s="78">
        <v>0.02</v>
      </c>
      <c r="Y10" s="80">
        <v>2.4499999999999999E-5</v>
      </c>
      <c r="Z10" s="85">
        <v>0.53</v>
      </c>
      <c r="AA10" s="89">
        <v>1.47E-3</v>
      </c>
      <c r="AB10" s="85">
        <v>0.71</v>
      </c>
      <c r="AC10" s="89">
        <v>2.75E-2</v>
      </c>
    </row>
    <row r="11" spans="1:29" ht="14" thickBot="1" x14ac:dyDescent="0.2">
      <c r="A11" s="75" t="s">
        <v>16</v>
      </c>
      <c r="B11" s="91"/>
      <c r="C11" s="92"/>
      <c r="D11" s="91"/>
      <c r="E11" s="93"/>
      <c r="F11" s="91"/>
      <c r="G11" s="93"/>
      <c r="H11" s="91"/>
      <c r="I11" s="93"/>
      <c r="J11" s="94"/>
      <c r="K11" s="92"/>
      <c r="L11" s="91"/>
      <c r="M11" s="95"/>
      <c r="N11" s="91"/>
      <c r="O11" s="92"/>
      <c r="P11" s="91"/>
      <c r="Q11" s="92"/>
      <c r="R11" s="91"/>
      <c r="S11" s="95"/>
      <c r="T11" s="91"/>
      <c r="U11" s="96"/>
      <c r="V11" s="91"/>
      <c r="W11" s="92"/>
      <c r="X11" s="91"/>
      <c r="Y11" s="93"/>
      <c r="Z11" s="91"/>
      <c r="AA11" s="95"/>
      <c r="AB11" s="91"/>
      <c r="AC11" s="95"/>
    </row>
    <row r="12" spans="1:29" x14ac:dyDescent="0.15">
      <c r="A12" s="84" t="s">
        <v>42</v>
      </c>
      <c r="B12" s="85">
        <v>0.28199999999999997</v>
      </c>
      <c r="C12" s="86">
        <v>7.0200000000000004E-4</v>
      </c>
      <c r="D12" s="85">
        <v>0.45400000000000001</v>
      </c>
      <c r="E12" s="87">
        <v>2.1700000000000001E-3</v>
      </c>
      <c r="F12" s="85">
        <v>0.33500000000000002</v>
      </c>
      <c r="G12" s="87">
        <v>5.9999999999999995E-4</v>
      </c>
      <c r="H12" s="85">
        <v>0.78100000000000003</v>
      </c>
      <c r="I12" s="87">
        <v>4.7999999999999996E-3</v>
      </c>
      <c r="J12" s="88">
        <v>0.89600000000000002</v>
      </c>
      <c r="K12" s="86">
        <v>1.18E-2</v>
      </c>
      <c r="L12" s="85">
        <v>4.1260000000000003</v>
      </c>
      <c r="M12" s="89">
        <v>1.4E-2</v>
      </c>
      <c r="N12" s="85">
        <v>0.15</v>
      </c>
      <c r="O12" s="86">
        <v>1.17E-3</v>
      </c>
      <c r="P12" s="85">
        <v>0.69899999999999995</v>
      </c>
      <c r="Q12" s="86">
        <v>1.32E-2</v>
      </c>
      <c r="R12" s="85">
        <v>0.51300000000000001</v>
      </c>
      <c r="S12" s="89">
        <v>5.45E-3</v>
      </c>
      <c r="T12" s="85">
        <v>7.0000000000000007E-2</v>
      </c>
      <c r="U12" s="90">
        <v>5.6999999999999998E-4</v>
      </c>
      <c r="V12" s="85">
        <v>0.17499999999999999</v>
      </c>
      <c r="W12" s="86">
        <v>1E-3</v>
      </c>
      <c r="X12" s="85">
        <v>8.9999999999999993E-3</v>
      </c>
      <c r="Y12" s="87">
        <v>8.2000000000000001E-5</v>
      </c>
      <c r="Z12" s="85">
        <v>0.23699999999999999</v>
      </c>
      <c r="AA12" s="89">
        <v>1.9E-3</v>
      </c>
      <c r="AB12" s="85">
        <v>0.70899999999999996</v>
      </c>
      <c r="AC12" s="89">
        <v>9.2999999999999992E-3</v>
      </c>
    </row>
    <row r="13" spans="1:29" x14ac:dyDescent="0.15">
      <c r="A13" s="77" t="s">
        <v>41</v>
      </c>
      <c r="B13" s="78">
        <v>0.28000000000000003</v>
      </c>
      <c r="C13" s="79">
        <v>2.9E-4</v>
      </c>
      <c r="D13" s="78">
        <v>0.49</v>
      </c>
      <c r="E13" s="80">
        <v>6.4999999999999997E-4</v>
      </c>
      <c r="F13" s="78">
        <v>0.33</v>
      </c>
      <c r="G13" s="80">
        <v>2.7700000000000001E-4</v>
      </c>
      <c r="H13" s="78">
        <v>0.82</v>
      </c>
      <c r="I13" s="80">
        <v>1.6999999999999999E-3</v>
      </c>
      <c r="J13" s="81">
        <v>0.74</v>
      </c>
      <c r="K13" s="79">
        <v>2.16E-3</v>
      </c>
      <c r="L13" s="78">
        <v>4.12</v>
      </c>
      <c r="M13" s="82">
        <v>4.1999999999999997E-3</v>
      </c>
      <c r="N13" s="78">
        <v>0.21</v>
      </c>
      <c r="O13" s="79">
        <v>2.2000000000000001E-4</v>
      </c>
      <c r="P13" s="78">
        <v>0.85</v>
      </c>
      <c r="Q13" s="79">
        <v>2.2000000000000001E-3</v>
      </c>
      <c r="R13" s="78">
        <v>0.56000000000000005</v>
      </c>
      <c r="S13" s="82">
        <v>1.8799999999999999E-3</v>
      </c>
      <c r="T13" s="78">
        <v>7.0000000000000007E-2</v>
      </c>
      <c r="U13" s="83">
        <v>2.1000000000000001E-4</v>
      </c>
      <c r="V13" s="78">
        <v>0.16</v>
      </c>
      <c r="W13" s="79">
        <v>2.5000000000000001E-4</v>
      </c>
      <c r="X13" s="78">
        <v>0</v>
      </c>
      <c r="Y13" s="80">
        <v>1.5999999999999999E-5</v>
      </c>
      <c r="Z13" s="78">
        <v>0.24</v>
      </c>
      <c r="AA13" s="82">
        <v>6.4999999999999997E-4</v>
      </c>
      <c r="AB13" s="78">
        <v>0.82</v>
      </c>
      <c r="AC13" s="82">
        <v>4.4000000000000003E-3</v>
      </c>
    </row>
    <row r="14" spans="1:29" x14ac:dyDescent="0.15">
      <c r="A14" s="84" t="s">
        <v>40</v>
      </c>
      <c r="B14" s="85">
        <v>0.28000000000000003</v>
      </c>
      <c r="C14" s="86">
        <v>5.9500000000000004E-4</v>
      </c>
      <c r="D14" s="85">
        <v>0.47</v>
      </c>
      <c r="E14" s="87">
        <v>1.7899999999999999E-3</v>
      </c>
      <c r="F14" s="85">
        <v>0.34</v>
      </c>
      <c r="G14" s="87">
        <v>5.6999999999999998E-4</v>
      </c>
      <c r="H14" s="85">
        <v>0.81</v>
      </c>
      <c r="I14" s="87">
        <v>3.8500000000000001E-3</v>
      </c>
      <c r="J14" s="88">
        <v>0.89</v>
      </c>
      <c r="K14" s="86">
        <v>1.3220000000000001E-2</v>
      </c>
      <c r="L14" s="85">
        <v>4.16</v>
      </c>
      <c r="M14" s="89">
        <v>1.406E-2</v>
      </c>
      <c r="N14" s="85">
        <v>0.18</v>
      </c>
      <c r="O14" s="86">
        <v>1.2899999999999999E-3</v>
      </c>
      <c r="P14" s="85">
        <v>0.74</v>
      </c>
      <c r="Q14" s="86">
        <v>1.5299999999999999E-2</v>
      </c>
      <c r="R14" s="85">
        <v>0.55000000000000004</v>
      </c>
      <c r="S14" s="89">
        <v>5.0499999999999998E-3</v>
      </c>
      <c r="T14" s="85">
        <v>0.03</v>
      </c>
      <c r="U14" s="90">
        <v>9.5E-4</v>
      </c>
      <c r="V14" s="85">
        <v>0.17</v>
      </c>
      <c r="W14" s="86">
        <v>1.09E-3</v>
      </c>
      <c r="X14" s="85">
        <v>0</v>
      </c>
      <c r="Y14" s="87">
        <v>5.49E-5</v>
      </c>
      <c r="Z14" s="85">
        <v>0.32</v>
      </c>
      <c r="AA14" s="89">
        <v>3.8500000000000001E-3</v>
      </c>
      <c r="AB14" s="85">
        <v>0.91</v>
      </c>
      <c r="AC14" s="89">
        <v>8.8999999999999999E-3</v>
      </c>
    </row>
    <row r="15" spans="1:29" ht="14" thickBot="1" x14ac:dyDescent="0.2">
      <c r="A15" s="84" t="s">
        <v>38</v>
      </c>
      <c r="B15" s="85">
        <v>0.4</v>
      </c>
      <c r="C15" s="86">
        <v>2.0699999999999998E-3</v>
      </c>
      <c r="D15" s="85">
        <v>0.79</v>
      </c>
      <c r="E15" s="87">
        <v>4.3E-3</v>
      </c>
      <c r="F15" s="85">
        <v>0.38</v>
      </c>
      <c r="G15" s="87">
        <v>1.2999999999999999E-3</v>
      </c>
      <c r="H15" s="85">
        <v>1.17</v>
      </c>
      <c r="I15" s="87">
        <v>9.9000000000000008E-3</v>
      </c>
      <c r="J15" s="88">
        <v>0.08</v>
      </c>
      <c r="K15" s="86">
        <v>7.3000000000000001E-3</v>
      </c>
      <c r="L15" s="85">
        <v>4.3499999999999996</v>
      </c>
      <c r="M15" s="89">
        <v>4.4200000000000003E-2</v>
      </c>
      <c r="N15" s="85">
        <v>0.43</v>
      </c>
      <c r="O15" s="86">
        <v>1.0399999999999999E-3</v>
      </c>
      <c r="P15" s="85">
        <v>1.95</v>
      </c>
      <c r="Q15" s="86">
        <v>1.099E-2</v>
      </c>
      <c r="R15" s="85">
        <v>0.96</v>
      </c>
      <c r="S15" s="89">
        <v>9.3399999999999993E-3</v>
      </c>
      <c r="T15" s="85">
        <v>0.12</v>
      </c>
      <c r="U15" s="90">
        <v>3.0899999999999999E-3</v>
      </c>
      <c r="V15" s="85">
        <v>0.2</v>
      </c>
      <c r="W15" s="86">
        <v>3.6999999999999999E-4</v>
      </c>
      <c r="X15" s="85">
        <v>0.01</v>
      </c>
      <c r="Y15" s="87">
        <v>7.7000000000000001E-5</v>
      </c>
      <c r="Z15" s="85">
        <v>-0.09</v>
      </c>
      <c r="AA15" s="89">
        <v>8.2000000000000007E-3</v>
      </c>
      <c r="AB15" s="85">
        <v>0.56999999999999995</v>
      </c>
      <c r="AC15" s="89">
        <v>2.1100000000000001E-2</v>
      </c>
    </row>
    <row r="16" spans="1:29" ht="14" thickBot="1" x14ac:dyDescent="0.2">
      <c r="A16" s="75" t="s">
        <v>14</v>
      </c>
      <c r="B16" s="91"/>
      <c r="C16" s="92"/>
      <c r="D16" s="91"/>
      <c r="E16" s="93"/>
      <c r="F16" s="91"/>
      <c r="G16" s="93"/>
      <c r="H16" s="91"/>
      <c r="I16" s="93"/>
      <c r="J16" s="94"/>
      <c r="K16" s="92"/>
      <c r="L16" s="91"/>
      <c r="M16" s="95"/>
      <c r="N16" s="91"/>
      <c r="O16" s="92"/>
      <c r="P16" s="91"/>
      <c r="Q16" s="92"/>
      <c r="R16" s="91"/>
      <c r="S16" s="95"/>
      <c r="T16" s="91"/>
      <c r="U16" s="96"/>
      <c r="V16" s="91"/>
      <c r="W16" s="92"/>
      <c r="X16" s="91"/>
      <c r="Y16" s="93"/>
      <c r="Z16" s="91"/>
      <c r="AA16" s="95"/>
      <c r="AB16" s="91"/>
      <c r="AC16" s="95"/>
    </row>
    <row r="17" spans="1:29" x14ac:dyDescent="0.15">
      <c r="A17" s="98" t="s">
        <v>42</v>
      </c>
      <c r="B17" s="78">
        <v>0.24099999999999999</v>
      </c>
      <c r="C17" s="79">
        <v>9.9000000000000005E-7</v>
      </c>
      <c r="D17" s="78">
        <v>0.433</v>
      </c>
      <c r="E17" s="80">
        <v>5.3000000000000001E-6</v>
      </c>
      <c r="F17" s="78">
        <v>0.34</v>
      </c>
      <c r="G17" s="80">
        <v>1.44E-6</v>
      </c>
      <c r="H17" s="78">
        <v>0.77400000000000002</v>
      </c>
      <c r="I17" s="80">
        <v>1.22E-5</v>
      </c>
      <c r="J17" s="81">
        <v>0.97299999999999998</v>
      </c>
      <c r="K17" s="79">
        <v>1.1000000000000001E-6</v>
      </c>
      <c r="L17" s="78">
        <v>3.9350000000000001</v>
      </c>
      <c r="M17" s="82">
        <v>1.17E-3</v>
      </c>
      <c r="N17" s="78">
        <v>0.14399999999999999</v>
      </c>
      <c r="O17" s="79">
        <v>6.72E-6</v>
      </c>
      <c r="P17" s="78">
        <v>0.45500000000000002</v>
      </c>
      <c r="Q17" s="79">
        <v>2.2000000000000001E-6</v>
      </c>
      <c r="R17" s="78">
        <v>0.59299999999999997</v>
      </c>
      <c r="S17" s="82">
        <v>1.46E-4</v>
      </c>
      <c r="T17" s="78">
        <v>9.6000000000000002E-2</v>
      </c>
      <c r="U17" s="83">
        <v>5.5999999999999999E-5</v>
      </c>
      <c r="V17" s="78">
        <v>0.127</v>
      </c>
      <c r="W17" s="79">
        <v>7.9999999999999996E-7</v>
      </c>
      <c r="X17" s="78">
        <v>4.4999999999999998E-2</v>
      </c>
      <c r="Y17" s="80">
        <v>3.3999999999999997E-7</v>
      </c>
      <c r="Z17" s="78">
        <v>0.46</v>
      </c>
      <c r="AA17" s="82">
        <v>4.3999999999999999E-5</v>
      </c>
      <c r="AB17" s="78">
        <v>1.014</v>
      </c>
      <c r="AC17" s="82">
        <v>5.1499999999999998E-5</v>
      </c>
    </row>
    <row r="18" spans="1:29" ht="14" thickBot="1" x14ac:dyDescent="0.2">
      <c r="A18" s="98" t="s">
        <v>41</v>
      </c>
      <c r="B18" s="85">
        <v>0.25</v>
      </c>
      <c r="C18" s="86">
        <v>3.0000000000000001E-5</v>
      </c>
      <c r="D18" s="85">
        <v>0.45</v>
      </c>
      <c r="E18" s="87">
        <v>1.8000000000000001E-4</v>
      </c>
      <c r="F18" s="85">
        <v>0.35</v>
      </c>
      <c r="G18" s="87">
        <v>4.8999999999999998E-5</v>
      </c>
      <c r="H18" s="85">
        <v>0.8</v>
      </c>
      <c r="I18" s="87">
        <v>4.2000000000000002E-4</v>
      </c>
      <c r="J18" s="88">
        <v>0.98</v>
      </c>
      <c r="K18" s="86">
        <v>2.8E-5</v>
      </c>
      <c r="L18" s="85">
        <v>4.2</v>
      </c>
      <c r="M18" s="89">
        <v>3.9600000000000003E-2</v>
      </c>
      <c r="N18" s="85">
        <v>0.16</v>
      </c>
      <c r="O18" s="86">
        <v>2.3000000000000001E-4</v>
      </c>
      <c r="P18" s="85">
        <v>0.44</v>
      </c>
      <c r="Q18" s="86">
        <v>7.6000000000000004E-5</v>
      </c>
      <c r="R18" s="85">
        <v>0.69</v>
      </c>
      <c r="S18" s="89">
        <v>4.8999999999999998E-3</v>
      </c>
      <c r="T18" s="85">
        <v>0.15</v>
      </c>
      <c r="U18" s="90">
        <v>1.9E-3</v>
      </c>
      <c r="V18" s="85">
        <v>0.13</v>
      </c>
      <c r="W18" s="86">
        <v>2.6999999999999999E-5</v>
      </c>
      <c r="X18" s="85">
        <v>0.05</v>
      </c>
      <c r="Y18" s="87">
        <v>1.2E-5</v>
      </c>
      <c r="Z18" s="85">
        <v>0.51</v>
      </c>
      <c r="AA18" s="89">
        <v>1.5E-3</v>
      </c>
      <c r="AB18" s="85">
        <v>1.07</v>
      </c>
      <c r="AC18" s="89">
        <v>1.8E-3</v>
      </c>
    </row>
    <row r="19" spans="1:29" ht="14" thickBot="1" x14ac:dyDescent="0.2">
      <c r="A19" s="75" t="s">
        <v>17</v>
      </c>
      <c r="B19" s="91"/>
      <c r="C19" s="92"/>
      <c r="D19" s="91"/>
      <c r="E19" s="93"/>
      <c r="F19" s="91"/>
      <c r="G19" s="93"/>
      <c r="H19" s="91"/>
      <c r="I19" s="93"/>
      <c r="J19" s="94"/>
      <c r="K19" s="92"/>
      <c r="L19" s="91"/>
      <c r="M19" s="95">
        <v>396</v>
      </c>
      <c r="N19" s="91"/>
      <c r="O19" s="92"/>
      <c r="P19" s="91"/>
      <c r="Q19" s="92"/>
      <c r="R19" s="91"/>
      <c r="S19" s="95"/>
      <c r="T19" s="91"/>
      <c r="U19" s="96"/>
      <c r="V19" s="91"/>
      <c r="W19" s="92"/>
      <c r="X19" s="91"/>
      <c r="Y19" s="93"/>
      <c r="Z19" s="91"/>
      <c r="AA19" s="95"/>
      <c r="AB19" s="91"/>
      <c r="AC19" s="95"/>
    </row>
    <row r="20" spans="1:29" ht="14" thickBot="1" x14ac:dyDescent="0.2">
      <c r="A20" s="99"/>
      <c r="B20" s="78">
        <v>0.28499999999999998</v>
      </c>
      <c r="C20" s="79">
        <v>0</v>
      </c>
      <c r="D20" s="78">
        <v>0.47699999999999998</v>
      </c>
      <c r="E20" s="80">
        <v>0</v>
      </c>
      <c r="F20" s="78">
        <v>0.35399999999999998</v>
      </c>
      <c r="G20" s="80">
        <v>0</v>
      </c>
      <c r="H20" s="78">
        <v>0.83099999999999996</v>
      </c>
      <c r="I20" s="80">
        <v>0</v>
      </c>
      <c r="J20" s="81">
        <v>0.9</v>
      </c>
      <c r="K20" s="79">
        <v>0</v>
      </c>
      <c r="L20" s="78">
        <v>3.56</v>
      </c>
      <c r="M20" s="82">
        <v>0</v>
      </c>
      <c r="N20" s="78">
        <v>7.3999999999999996E-2</v>
      </c>
      <c r="O20" s="79">
        <v>0</v>
      </c>
      <c r="P20" s="78">
        <v>0.37</v>
      </c>
      <c r="Q20" s="79">
        <v>0</v>
      </c>
      <c r="R20" s="78">
        <v>0.48</v>
      </c>
      <c r="S20" s="82">
        <v>0</v>
      </c>
      <c r="T20" s="78">
        <v>5.6000000000000001E-2</v>
      </c>
      <c r="U20" s="83">
        <v>0</v>
      </c>
      <c r="V20" s="78">
        <v>0.27800000000000002</v>
      </c>
      <c r="W20" s="79">
        <v>0</v>
      </c>
      <c r="X20" s="78">
        <v>5.5599999999999997E-2</v>
      </c>
      <c r="Y20" s="80">
        <v>0</v>
      </c>
      <c r="Z20" s="78">
        <v>0.33300000000000002</v>
      </c>
      <c r="AA20" s="82">
        <v>0</v>
      </c>
      <c r="AB20" s="78">
        <v>0.55600000000000005</v>
      </c>
      <c r="AC20" s="82">
        <v>0</v>
      </c>
    </row>
    <row r="21" spans="1:29" ht="14" thickBot="1" x14ac:dyDescent="0.2">
      <c r="A21" s="75" t="s">
        <v>18</v>
      </c>
      <c r="B21" s="91"/>
      <c r="C21" s="92"/>
      <c r="D21" s="91"/>
      <c r="E21" s="93"/>
      <c r="F21" s="91"/>
      <c r="G21" s="93"/>
      <c r="H21" s="91"/>
      <c r="I21" s="93"/>
      <c r="J21" s="94"/>
      <c r="K21" s="92"/>
      <c r="L21" s="91"/>
      <c r="M21" s="95"/>
      <c r="N21" s="91"/>
      <c r="O21" s="92"/>
      <c r="P21" s="91"/>
      <c r="Q21" s="92"/>
      <c r="R21" s="91"/>
      <c r="S21" s="95"/>
      <c r="T21" s="91"/>
      <c r="U21" s="96"/>
      <c r="V21" s="91"/>
      <c r="W21" s="92"/>
      <c r="X21" s="91"/>
      <c r="Y21" s="93"/>
      <c r="Z21" s="91"/>
      <c r="AA21" s="95"/>
      <c r="AB21" s="91"/>
      <c r="AC21" s="95"/>
    </row>
    <row r="22" spans="1:29" x14ac:dyDescent="0.15">
      <c r="A22" s="100" t="s">
        <v>42</v>
      </c>
      <c r="B22" s="85">
        <v>0.24299999999999999</v>
      </c>
      <c r="C22" s="86">
        <v>1E-4</v>
      </c>
      <c r="D22" s="85">
        <v>0.33</v>
      </c>
      <c r="E22" s="87">
        <v>2.0500000000000002E-3</v>
      </c>
      <c r="F22" s="85">
        <v>0.33100000000000002</v>
      </c>
      <c r="G22" s="87">
        <v>2.5999999999999998E-4</v>
      </c>
      <c r="H22" s="85">
        <v>0.66200000000000003</v>
      </c>
      <c r="I22" s="87">
        <v>2.98E-3</v>
      </c>
      <c r="J22" s="81">
        <v>0.60799999999999998</v>
      </c>
      <c r="K22" s="79">
        <v>4.8999999999999998E-3</v>
      </c>
      <c r="L22" s="78">
        <v>2.794</v>
      </c>
      <c r="M22" s="82">
        <v>1.3299999999999999E-2</v>
      </c>
      <c r="N22" s="85">
        <v>2.4E-2</v>
      </c>
      <c r="O22" s="86">
        <v>1.0300000000000001E-3</v>
      </c>
      <c r="P22" s="78">
        <v>0.30299999999999999</v>
      </c>
      <c r="Q22" s="79">
        <v>2.7000000000000001E-3</v>
      </c>
      <c r="R22" s="78">
        <v>0.22800000000000001</v>
      </c>
      <c r="S22" s="82">
        <v>4.0999999999999999E-4</v>
      </c>
      <c r="T22" s="85">
        <v>0</v>
      </c>
      <c r="U22" s="90">
        <v>1.0000000000000001E-5</v>
      </c>
      <c r="V22" s="85">
        <v>0.127</v>
      </c>
      <c r="W22" s="86">
        <v>8.7600000000000002E-5</v>
      </c>
      <c r="X22" s="78">
        <v>0</v>
      </c>
      <c r="Y22" s="80">
        <v>0</v>
      </c>
      <c r="Z22" s="78">
        <v>0.222</v>
      </c>
      <c r="AA22" s="82">
        <v>4.06E-4</v>
      </c>
      <c r="AB22" s="78">
        <v>0.63400000000000001</v>
      </c>
      <c r="AC22" s="82">
        <v>1.08E-3</v>
      </c>
    </row>
    <row r="23" spans="1:29" ht="14" thickBot="1" x14ac:dyDescent="0.2">
      <c r="A23" s="101" t="s">
        <v>41</v>
      </c>
      <c r="B23" s="78">
        <v>0.24</v>
      </c>
      <c r="C23" s="79">
        <v>6.8999999999999997E-5</v>
      </c>
      <c r="D23" s="78">
        <v>0.34</v>
      </c>
      <c r="E23" s="80">
        <v>9.7000000000000005E-4</v>
      </c>
      <c r="F23" s="78">
        <v>0.33</v>
      </c>
      <c r="G23" s="80">
        <v>1.9699999999999999E-4</v>
      </c>
      <c r="H23" s="78">
        <v>0.67</v>
      </c>
      <c r="I23" s="80">
        <v>1.9499999999999999E-3</v>
      </c>
      <c r="J23" s="88">
        <v>0.69</v>
      </c>
      <c r="K23" s="86">
        <v>6.7000000000000002E-3</v>
      </c>
      <c r="L23" s="85">
        <v>2.96</v>
      </c>
      <c r="M23" s="102">
        <v>2.4E-2</v>
      </c>
      <c r="N23" s="78">
        <v>0.03</v>
      </c>
      <c r="O23" s="79">
        <v>3.8000000000000002E-4</v>
      </c>
      <c r="P23" s="85">
        <v>0.35</v>
      </c>
      <c r="Q23" s="103">
        <v>3.5999999999999999E-3</v>
      </c>
      <c r="R23" s="85">
        <v>0.24</v>
      </c>
      <c r="S23" s="102">
        <v>6.8999999999999997E-4</v>
      </c>
      <c r="T23" s="78">
        <v>0</v>
      </c>
      <c r="U23" s="83">
        <v>5.0000000000000004E-6</v>
      </c>
      <c r="V23" s="78">
        <v>0.15</v>
      </c>
      <c r="W23" s="79">
        <v>5.5000000000000002E-5</v>
      </c>
      <c r="X23" s="85">
        <v>0</v>
      </c>
      <c r="Y23" s="104">
        <v>0</v>
      </c>
      <c r="Z23" s="85">
        <v>0.26</v>
      </c>
      <c r="AA23" s="102">
        <v>1.1000000000000001E-3</v>
      </c>
      <c r="AB23" s="85">
        <v>0.68</v>
      </c>
      <c r="AC23" s="102">
        <v>1.6999999999999999E-3</v>
      </c>
    </row>
    <row r="24" spans="1:29" ht="14" thickBot="1" x14ac:dyDescent="0.2">
      <c r="A24" s="75" t="s">
        <v>19</v>
      </c>
      <c r="B24" s="91"/>
      <c r="C24" s="92"/>
      <c r="D24" s="91"/>
      <c r="E24" s="93"/>
      <c r="F24" s="91"/>
      <c r="G24" s="93"/>
      <c r="H24" s="91"/>
      <c r="I24" s="93"/>
      <c r="J24" s="94"/>
      <c r="K24" s="92"/>
      <c r="L24" s="91"/>
      <c r="M24" s="95"/>
      <c r="N24" s="91"/>
      <c r="O24" s="92"/>
      <c r="P24" s="91"/>
      <c r="Q24" s="92"/>
      <c r="R24" s="91"/>
      <c r="S24" s="95"/>
      <c r="T24" s="91"/>
      <c r="U24" s="96"/>
      <c r="V24" s="91"/>
      <c r="W24" s="92"/>
      <c r="X24" s="91"/>
      <c r="Y24" s="93"/>
      <c r="Z24" s="91"/>
      <c r="AA24" s="95"/>
      <c r="AB24" s="91"/>
      <c r="AC24" s="95"/>
    </row>
    <row r="25" spans="1:29" x14ac:dyDescent="0.15">
      <c r="A25" s="105" t="s">
        <v>42</v>
      </c>
      <c r="B25" s="78">
        <v>0.27100000000000002</v>
      </c>
      <c r="C25" s="79">
        <v>4.0000000000000001E-8</v>
      </c>
      <c r="D25" s="78">
        <v>0.46300000000000002</v>
      </c>
      <c r="E25" s="80">
        <v>7.9999999999999996E-7</v>
      </c>
      <c r="F25" s="78">
        <v>0.34799999999999998</v>
      </c>
      <c r="G25" s="80">
        <v>2.9999999999999999E-7</v>
      </c>
      <c r="H25" s="78">
        <v>0.81100000000000005</v>
      </c>
      <c r="I25" s="80">
        <v>2.0999999999999998E-6</v>
      </c>
      <c r="J25" s="81">
        <v>0.64600000000000002</v>
      </c>
      <c r="K25" s="79">
        <v>2.4399999999999999E-4</v>
      </c>
      <c r="L25" s="78">
        <v>3.61</v>
      </c>
      <c r="M25" s="82">
        <v>5.1400000000000003E-4</v>
      </c>
      <c r="N25" s="78">
        <v>0.13600000000000001</v>
      </c>
      <c r="O25" s="79">
        <v>9.2699999999999998E-7</v>
      </c>
      <c r="P25" s="78">
        <v>0.48899999999999999</v>
      </c>
      <c r="Q25" s="79">
        <v>9.1100000000000005E-5</v>
      </c>
      <c r="R25" s="78">
        <v>0.48399999999999999</v>
      </c>
      <c r="S25" s="82">
        <v>2.5000000000000002E-6</v>
      </c>
      <c r="T25" s="78">
        <v>6.0000000000000001E-3</v>
      </c>
      <c r="U25" s="83">
        <v>3.9999999999999998E-7</v>
      </c>
      <c r="V25" s="78">
        <v>0.17</v>
      </c>
      <c r="W25" s="79">
        <v>3.1700000000000001E-6</v>
      </c>
      <c r="X25" s="78">
        <v>1.7000000000000001E-2</v>
      </c>
      <c r="Y25" s="80">
        <v>1.67E-7</v>
      </c>
      <c r="Z25" s="78">
        <v>0.33400000000000002</v>
      </c>
      <c r="AA25" s="82">
        <v>1.7600000000000001E-5</v>
      </c>
      <c r="AB25" s="78">
        <v>0.752</v>
      </c>
      <c r="AC25" s="82">
        <v>1.9899999999999999E-5</v>
      </c>
    </row>
    <row r="26" spans="1:29" ht="14" thickBot="1" x14ac:dyDescent="0.2">
      <c r="A26" s="101" t="s">
        <v>41</v>
      </c>
      <c r="B26" s="85">
        <v>0.27</v>
      </c>
      <c r="C26" s="86">
        <v>9.9999999999999995E-7</v>
      </c>
      <c r="D26" s="85">
        <v>0.47</v>
      </c>
      <c r="E26" s="87">
        <v>2.6999999999999999E-5</v>
      </c>
      <c r="F26" s="85">
        <v>0.35</v>
      </c>
      <c r="G26" s="87">
        <v>1.0000000000000001E-5</v>
      </c>
      <c r="H26" s="85">
        <v>0.82</v>
      </c>
      <c r="I26" s="87">
        <v>7.2000000000000002E-5</v>
      </c>
      <c r="J26" s="88">
        <v>0.77</v>
      </c>
      <c r="K26" s="86">
        <v>8.3000000000000001E-3</v>
      </c>
      <c r="L26" s="85">
        <v>3.79</v>
      </c>
      <c r="M26" s="89">
        <v>1.7500000000000002E-2</v>
      </c>
      <c r="N26" s="85">
        <v>0.14000000000000001</v>
      </c>
      <c r="O26" s="86">
        <v>3.1999999999999999E-5</v>
      </c>
      <c r="P26" s="85">
        <v>0.56000000000000005</v>
      </c>
      <c r="Q26" s="86">
        <v>3.0999999999999999E-3</v>
      </c>
      <c r="R26" s="85">
        <v>0.5</v>
      </c>
      <c r="S26" s="89">
        <v>8.5000000000000006E-5</v>
      </c>
      <c r="T26" s="85">
        <v>0</v>
      </c>
      <c r="U26" s="90">
        <v>1.4E-5</v>
      </c>
      <c r="V26" s="85">
        <v>0.18</v>
      </c>
      <c r="W26" s="86">
        <v>1.07E-4</v>
      </c>
      <c r="X26" s="85">
        <v>0.02</v>
      </c>
      <c r="Y26" s="87">
        <v>5.6999999999999996E-6</v>
      </c>
      <c r="Z26" s="85">
        <v>0.37</v>
      </c>
      <c r="AA26" s="89">
        <v>5.9999999999999995E-4</v>
      </c>
      <c r="AB26" s="85">
        <v>0.72</v>
      </c>
      <c r="AC26" s="89">
        <v>6.7599999999999995E-4</v>
      </c>
    </row>
    <row r="27" spans="1:29" ht="14" thickBot="1" x14ac:dyDescent="0.2">
      <c r="A27" s="75" t="s">
        <v>20</v>
      </c>
      <c r="B27" s="91"/>
      <c r="C27" s="92"/>
      <c r="D27" s="91"/>
      <c r="E27" s="93"/>
      <c r="F27" s="91"/>
      <c r="G27" s="93"/>
      <c r="H27" s="91"/>
      <c r="I27" s="93"/>
      <c r="J27" s="94"/>
      <c r="K27" s="92"/>
      <c r="L27" s="91"/>
      <c r="M27" s="95"/>
      <c r="N27" s="91"/>
      <c r="O27" s="92"/>
      <c r="P27" s="91"/>
      <c r="Q27" s="92"/>
      <c r="R27" s="91"/>
      <c r="S27" s="95"/>
      <c r="T27" s="91"/>
      <c r="U27" s="96"/>
      <c r="V27" s="91"/>
      <c r="W27" s="92"/>
      <c r="X27" s="91"/>
      <c r="Y27" s="93"/>
      <c r="Z27" s="91"/>
      <c r="AA27" s="95"/>
      <c r="AB27" s="91"/>
      <c r="AC27" s="95"/>
    </row>
    <row r="28" spans="1:29" x14ac:dyDescent="0.15">
      <c r="A28" s="100" t="s">
        <v>42</v>
      </c>
      <c r="B28" s="85">
        <v>0.27</v>
      </c>
      <c r="C28" s="86">
        <v>3.77E-4</v>
      </c>
      <c r="D28" s="85">
        <v>0.495</v>
      </c>
      <c r="E28" s="87">
        <v>3.9100000000000003E-3</v>
      </c>
      <c r="F28" s="85">
        <v>0.34</v>
      </c>
      <c r="G28" s="87">
        <v>3.1E-4</v>
      </c>
      <c r="H28" s="85">
        <v>0.83199999999999996</v>
      </c>
      <c r="I28" s="87">
        <v>6.3E-3</v>
      </c>
      <c r="J28" s="88">
        <v>0.91300000000000003</v>
      </c>
      <c r="K28" s="86">
        <v>2.86E-2</v>
      </c>
      <c r="L28" s="85">
        <v>4.0279999999999996</v>
      </c>
      <c r="M28" s="89">
        <v>8.6199999999999999E-2</v>
      </c>
      <c r="N28" s="85">
        <v>0.16500000000000001</v>
      </c>
      <c r="O28" s="86">
        <v>2.5500000000000002E-3</v>
      </c>
      <c r="P28" s="85">
        <v>0.56799999999999995</v>
      </c>
      <c r="Q28" s="86">
        <v>1.03E-2</v>
      </c>
      <c r="R28" s="85">
        <v>0.58599999999999997</v>
      </c>
      <c r="S28" s="89">
        <v>6.28E-3</v>
      </c>
      <c r="T28" s="85">
        <v>0.06</v>
      </c>
      <c r="U28" s="90">
        <v>7.4399999999999998E-4</v>
      </c>
      <c r="V28" s="85">
        <v>0.253</v>
      </c>
      <c r="W28" s="86">
        <v>2.8300000000000001E-3</v>
      </c>
      <c r="X28" s="85">
        <v>1.6E-2</v>
      </c>
      <c r="Y28" s="87">
        <v>7.1799999999999997E-5</v>
      </c>
      <c r="Z28" s="85">
        <v>0.34799999999999998</v>
      </c>
      <c r="AA28" s="89">
        <v>3.79E-4</v>
      </c>
      <c r="AB28" s="85">
        <v>1.0069999999999999</v>
      </c>
      <c r="AC28" s="89">
        <v>1.8799999999999999E-3</v>
      </c>
    </row>
    <row r="29" spans="1:29" ht="14" thickBot="1" x14ac:dyDescent="0.2">
      <c r="A29" s="106" t="s">
        <v>41</v>
      </c>
      <c r="B29" s="78">
        <v>0.27</v>
      </c>
      <c r="C29" s="79">
        <v>2.12E-4</v>
      </c>
      <c r="D29" s="78">
        <v>0.52</v>
      </c>
      <c r="E29" s="80">
        <v>1.9E-3</v>
      </c>
      <c r="F29" s="78">
        <v>0.34</v>
      </c>
      <c r="G29" s="80">
        <v>1.3200000000000001E-4</v>
      </c>
      <c r="H29" s="78">
        <v>0.85</v>
      </c>
      <c r="I29" s="80">
        <v>2.8999999999999998E-3</v>
      </c>
      <c r="J29" s="81">
        <v>0.85</v>
      </c>
      <c r="K29" s="79">
        <v>1.1900000000000001E-2</v>
      </c>
      <c r="L29" s="78">
        <v>3.76</v>
      </c>
      <c r="M29" s="82">
        <v>4.3499999999999997E-2</v>
      </c>
      <c r="N29" s="78">
        <v>0.2</v>
      </c>
      <c r="O29" s="79">
        <v>1.1000000000000001E-3</v>
      </c>
      <c r="P29" s="78">
        <v>0.56000000000000005</v>
      </c>
      <c r="Q29" s="79">
        <v>6.6499999999999997E-3</v>
      </c>
      <c r="R29" s="78">
        <v>0.52</v>
      </c>
      <c r="S29" s="82">
        <v>3.3E-3</v>
      </c>
      <c r="T29" s="78">
        <v>0.08</v>
      </c>
      <c r="U29" s="83">
        <v>3.2299999999999999E-4</v>
      </c>
      <c r="V29" s="78">
        <v>0.23</v>
      </c>
      <c r="W29" s="79">
        <v>1.5299999999999999E-3</v>
      </c>
      <c r="X29" s="78">
        <v>0.02</v>
      </c>
      <c r="Y29" s="80">
        <v>3.6000000000000001E-5</v>
      </c>
      <c r="Z29" s="78">
        <v>0.33</v>
      </c>
      <c r="AA29" s="82">
        <v>2.2000000000000001E-4</v>
      </c>
      <c r="AB29" s="78">
        <v>1.06</v>
      </c>
      <c r="AC29" s="82">
        <v>5.5999999999999995E-4</v>
      </c>
    </row>
    <row r="30" spans="1:29" ht="14" thickBot="1" x14ac:dyDescent="0.2">
      <c r="A30" s="75" t="s">
        <v>21</v>
      </c>
      <c r="B30" s="91"/>
      <c r="C30" s="92"/>
      <c r="D30" s="91"/>
      <c r="E30" s="93"/>
      <c r="F30" s="91"/>
      <c r="G30" s="93"/>
      <c r="H30" s="91"/>
      <c r="I30" s="93"/>
      <c r="J30" s="94"/>
      <c r="K30" s="92"/>
      <c r="L30" s="91"/>
      <c r="M30" s="95"/>
      <c r="N30" s="91"/>
      <c r="O30" s="92"/>
      <c r="P30" s="91"/>
      <c r="Q30" s="92"/>
      <c r="R30" s="91"/>
      <c r="S30" s="95"/>
      <c r="T30" s="91"/>
      <c r="U30" s="96"/>
      <c r="V30" s="91"/>
      <c r="W30" s="92"/>
      <c r="X30" s="91"/>
      <c r="Y30" s="93"/>
      <c r="Z30" s="91"/>
      <c r="AA30" s="95"/>
      <c r="AB30" s="91"/>
      <c r="AC30" s="95"/>
    </row>
    <row r="31" spans="1:29" x14ac:dyDescent="0.15">
      <c r="A31" s="100" t="s">
        <v>42</v>
      </c>
      <c r="B31" s="85">
        <v>0.249</v>
      </c>
      <c r="C31" s="86">
        <v>7.0500000000000001E-4</v>
      </c>
      <c r="D31" s="85">
        <v>0.41599999999999998</v>
      </c>
      <c r="E31" s="87">
        <v>2.2300000000000002E-3</v>
      </c>
      <c r="F31" s="85">
        <v>0.33400000000000002</v>
      </c>
      <c r="G31" s="87">
        <v>6.29E-4</v>
      </c>
      <c r="H31" s="85">
        <v>0.75800000000000001</v>
      </c>
      <c r="I31" s="87">
        <v>5.28E-3</v>
      </c>
      <c r="J31" s="81">
        <v>0.69399999999999995</v>
      </c>
      <c r="K31" s="79">
        <v>1.06E-3</v>
      </c>
      <c r="L31" s="85">
        <v>3.89</v>
      </c>
      <c r="M31" s="89">
        <v>0.23799999999999999</v>
      </c>
      <c r="N31" s="85">
        <v>0.106</v>
      </c>
      <c r="O31" s="86">
        <v>2.5399999999999999E-4</v>
      </c>
      <c r="P31" s="85">
        <v>0.373</v>
      </c>
      <c r="Q31" s="86">
        <v>6.8700000000000002E-3</v>
      </c>
      <c r="R31" s="85">
        <v>0.46100000000000002</v>
      </c>
      <c r="S31" s="89">
        <v>9.9799999999999993E-3</v>
      </c>
      <c r="T31" s="85">
        <v>0.16</v>
      </c>
      <c r="U31" s="90">
        <v>2E-3</v>
      </c>
      <c r="V31" s="85">
        <v>9.5000000000000001E-2</v>
      </c>
      <c r="W31" s="86">
        <v>2.48E-3</v>
      </c>
      <c r="X31" s="85">
        <v>7.0000000000000001E-3</v>
      </c>
      <c r="Y31" s="87">
        <v>8.0800000000000002E-4</v>
      </c>
      <c r="Z31" s="85">
        <v>0.46100000000000002</v>
      </c>
      <c r="AA31" s="89">
        <v>5.0699999999999999E-3</v>
      </c>
      <c r="AB31" s="85">
        <v>0.876</v>
      </c>
      <c r="AC31" s="89">
        <v>3.1900000000000001E-3</v>
      </c>
    </row>
    <row r="32" spans="1:29" ht="14" thickBot="1" x14ac:dyDescent="0.2">
      <c r="A32" s="107" t="s">
        <v>41</v>
      </c>
      <c r="B32" s="78">
        <v>0.24</v>
      </c>
      <c r="C32" s="79">
        <v>2.2800000000000001E-4</v>
      </c>
      <c r="D32" s="78">
        <v>0.37</v>
      </c>
      <c r="E32" s="80">
        <v>6.8599999999999998E-4</v>
      </c>
      <c r="F32" s="78">
        <v>0.33</v>
      </c>
      <c r="G32" s="80">
        <v>1.9000000000000001E-4</v>
      </c>
      <c r="H32" s="78">
        <v>0.7</v>
      </c>
      <c r="I32" s="80">
        <v>1.5E-3</v>
      </c>
      <c r="J32" s="88">
        <v>0.66</v>
      </c>
      <c r="K32" s="86">
        <v>5.2300000000000003E-3</v>
      </c>
      <c r="L32" s="78">
        <v>4.1900000000000004</v>
      </c>
      <c r="M32" s="82">
        <v>5.5E-2</v>
      </c>
      <c r="N32" s="78">
        <v>0.12</v>
      </c>
      <c r="O32" s="79">
        <v>1.2999999999999999E-4</v>
      </c>
      <c r="P32" s="78">
        <v>0.42</v>
      </c>
      <c r="Q32" s="79">
        <v>1.75E-3</v>
      </c>
      <c r="R32" s="78">
        <v>0.49</v>
      </c>
      <c r="S32" s="82">
        <v>3.3E-3</v>
      </c>
      <c r="T32" s="78">
        <v>0.18</v>
      </c>
      <c r="U32" s="83">
        <v>4.0000000000000002E-4</v>
      </c>
      <c r="V32" s="78">
        <v>0.12</v>
      </c>
      <c r="W32" s="79">
        <v>7.2999999999999996E-4</v>
      </c>
      <c r="X32" s="78">
        <v>0.01</v>
      </c>
      <c r="Y32" s="80">
        <v>4.0999999999999999E-4</v>
      </c>
      <c r="Z32" s="78">
        <v>0.51</v>
      </c>
      <c r="AA32" s="82">
        <v>1.14E-3</v>
      </c>
      <c r="AB32" s="78">
        <v>0.88</v>
      </c>
      <c r="AC32" s="82">
        <v>9.7999999999999997E-4</v>
      </c>
    </row>
    <row r="33" spans="1:29" ht="14" thickBot="1" x14ac:dyDescent="0.2">
      <c r="A33" s="75" t="s">
        <v>22</v>
      </c>
      <c r="B33" s="91"/>
      <c r="C33" s="92"/>
      <c r="D33" s="91"/>
      <c r="E33" s="93"/>
      <c r="F33" s="91"/>
      <c r="G33" s="93"/>
      <c r="H33" s="91"/>
      <c r="I33" s="93"/>
      <c r="J33" s="94"/>
      <c r="K33" s="92"/>
      <c r="L33" s="91"/>
      <c r="M33" s="95"/>
      <c r="N33" s="91"/>
      <c r="O33" s="92"/>
      <c r="P33" s="91"/>
      <c r="Q33" s="92"/>
      <c r="R33" s="91"/>
      <c r="S33" s="95"/>
      <c r="T33" s="91"/>
      <c r="U33" s="96"/>
      <c r="V33" s="91"/>
      <c r="W33" s="92"/>
      <c r="X33" s="91"/>
      <c r="Y33" s="93"/>
      <c r="Z33" s="91"/>
      <c r="AA33" s="95"/>
      <c r="AB33" s="91"/>
      <c r="AC33" s="95"/>
    </row>
    <row r="34" spans="1:29" x14ac:dyDescent="0.15">
      <c r="A34" s="108" t="s">
        <v>42</v>
      </c>
      <c r="B34" s="85">
        <v>0.26100000000000001</v>
      </c>
      <c r="C34" s="86">
        <v>9.6600000000000002E-3</v>
      </c>
      <c r="D34" s="85">
        <v>0.40500000000000003</v>
      </c>
      <c r="E34" s="87">
        <v>4.4600000000000004E-3</v>
      </c>
      <c r="F34" s="85">
        <v>0.32800000000000001</v>
      </c>
      <c r="G34" s="87">
        <v>2.7E-4</v>
      </c>
      <c r="H34" s="85">
        <v>0.74</v>
      </c>
      <c r="I34" s="87">
        <v>6.2300000000000003E-3</v>
      </c>
      <c r="J34" s="88">
        <v>0.84899999999999998</v>
      </c>
      <c r="K34" s="86">
        <v>4.5499999999999999E-2</v>
      </c>
      <c r="L34" s="85">
        <v>3.5779999999999998</v>
      </c>
      <c r="M34" s="89">
        <v>4.7500000000000001E-2</v>
      </c>
      <c r="N34" s="85">
        <v>0.111</v>
      </c>
      <c r="O34" s="86">
        <v>1.24E-3</v>
      </c>
      <c r="P34" s="85">
        <v>0.40500000000000003</v>
      </c>
      <c r="Q34" s="86">
        <v>3.3800000000000002E-3</v>
      </c>
      <c r="R34" s="85">
        <v>0.47299999999999998</v>
      </c>
      <c r="S34" s="89">
        <v>2.7799999999999999E-3</v>
      </c>
      <c r="T34" s="85">
        <v>6.5000000000000002E-2</v>
      </c>
      <c r="U34" s="90">
        <v>5.2499999999999997E-4</v>
      </c>
      <c r="V34" s="85">
        <v>9.4E-2</v>
      </c>
      <c r="W34" s="86">
        <v>2.2000000000000001E-3</v>
      </c>
      <c r="X34" s="85">
        <v>1E-3</v>
      </c>
      <c r="Y34" s="87">
        <v>1.92E-4</v>
      </c>
      <c r="Z34" s="85">
        <v>0.30099999999999999</v>
      </c>
      <c r="AA34" s="89">
        <v>6.9899999999999997E-4</v>
      </c>
      <c r="AB34" s="78">
        <v>0.55400000000000005</v>
      </c>
      <c r="AC34" s="82">
        <v>2.6400000000000002E-4</v>
      </c>
    </row>
    <row r="35" spans="1:29" x14ac:dyDescent="0.15">
      <c r="A35" s="109" t="s">
        <v>41</v>
      </c>
      <c r="B35" s="78">
        <v>0.26</v>
      </c>
      <c r="C35" s="79">
        <v>2.3000000000000001E-4</v>
      </c>
      <c r="D35" s="78">
        <v>0.43</v>
      </c>
      <c r="E35" s="80">
        <v>1.1299999999999999E-3</v>
      </c>
      <c r="F35" s="78">
        <v>0.33</v>
      </c>
      <c r="G35" s="80">
        <v>7.1000000000000005E-5</v>
      </c>
      <c r="H35" s="78">
        <v>0.76</v>
      </c>
      <c r="I35" s="80">
        <v>1.6000000000000001E-3</v>
      </c>
      <c r="J35" s="81">
        <v>0.91</v>
      </c>
      <c r="K35" s="79">
        <v>1.055E-2</v>
      </c>
      <c r="L35" s="78">
        <v>3.69</v>
      </c>
      <c r="M35" s="82">
        <v>2.06E-2</v>
      </c>
      <c r="N35" s="78">
        <v>0.13</v>
      </c>
      <c r="O35" s="79">
        <v>3.4000000000000002E-4</v>
      </c>
      <c r="P35" s="78">
        <v>0.47</v>
      </c>
      <c r="Q35" s="79">
        <v>2.0999999999999999E-3</v>
      </c>
      <c r="R35" s="78">
        <v>0.5</v>
      </c>
      <c r="S35" s="82">
        <v>7.9000000000000001E-4</v>
      </c>
      <c r="T35" s="78">
        <v>0.1</v>
      </c>
      <c r="U35" s="83">
        <v>1.2999999999999999E-4</v>
      </c>
      <c r="V35" s="78">
        <v>0.14000000000000001</v>
      </c>
      <c r="W35" s="79">
        <v>8.3000000000000001E-4</v>
      </c>
      <c r="X35" s="78">
        <v>0.01</v>
      </c>
      <c r="Y35" s="80">
        <v>7.1000000000000005E-5</v>
      </c>
      <c r="Z35" s="78">
        <v>0.3</v>
      </c>
      <c r="AA35" s="82">
        <v>3.8200000000000002E-4</v>
      </c>
      <c r="AB35" s="85">
        <v>0.52</v>
      </c>
      <c r="AC35" s="89">
        <v>3.5E-4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503D6-274B-8E40-9456-2105DE9C0F1B}">
  <dimension ref="A1:O47"/>
  <sheetViews>
    <sheetView zoomScaleNormal="100" workbookViewId="0">
      <pane ySplit="1" topLeftCell="A21" activePane="bottomLeft" state="frozen"/>
      <selection pane="bottomLeft" activeCell="D6" sqref="D6"/>
    </sheetView>
  </sheetViews>
  <sheetFormatPr baseColWidth="10" defaultRowHeight="16" x14ac:dyDescent="0.2"/>
  <cols>
    <col min="1" max="1" width="11.83203125" customWidth="1"/>
    <col min="2" max="2" width="3.5" style="1" customWidth="1"/>
    <col min="3" max="3" width="6.1640625" customWidth="1"/>
    <col min="4" max="4" width="3.5" style="1" customWidth="1"/>
    <col min="5" max="5" width="8" customWidth="1"/>
    <col min="6" max="6" width="4.6640625" style="1" customWidth="1"/>
    <col min="7" max="7" width="5.1640625" customWidth="1"/>
    <col min="8" max="8" width="5.1640625" style="1" customWidth="1"/>
    <col min="9" max="9" width="5.1640625" customWidth="1"/>
    <col min="10" max="10" width="5.33203125" style="1" customWidth="1"/>
    <col min="11" max="11" width="6.83203125" customWidth="1"/>
    <col min="12" max="12" width="4.5" style="1" customWidth="1"/>
    <col min="13" max="13" width="5.5" customWidth="1"/>
    <col min="14" max="14" width="4.83203125" style="1" customWidth="1"/>
    <col min="15" max="15" width="5.83203125" customWidth="1"/>
  </cols>
  <sheetData>
    <row r="1" spans="1:15" ht="17" thickBot="1" x14ac:dyDescent="0.25">
      <c r="A1" s="110"/>
      <c r="B1" s="111" t="s">
        <v>32</v>
      </c>
      <c r="C1" s="73" t="s">
        <v>64</v>
      </c>
      <c r="D1" s="111" t="s">
        <v>33</v>
      </c>
      <c r="E1" s="73" t="s">
        <v>64</v>
      </c>
      <c r="F1" s="111" t="s">
        <v>34</v>
      </c>
      <c r="G1" s="73" t="s">
        <v>64</v>
      </c>
      <c r="H1" s="111" t="s">
        <v>35</v>
      </c>
      <c r="I1" s="73" t="s">
        <v>64</v>
      </c>
      <c r="J1" s="111" t="s">
        <v>7</v>
      </c>
      <c r="K1" s="73" t="s">
        <v>64</v>
      </c>
      <c r="L1" s="111" t="s">
        <v>36</v>
      </c>
      <c r="M1" s="73" t="s">
        <v>64</v>
      </c>
      <c r="N1" s="111" t="s">
        <v>37</v>
      </c>
      <c r="O1" s="73" t="s">
        <v>64</v>
      </c>
    </row>
    <row r="2" spans="1:15" ht="17" thickBot="1" x14ac:dyDescent="0.25">
      <c r="A2" s="112" t="s">
        <v>53</v>
      </c>
      <c r="B2" s="113"/>
      <c r="C2" s="76"/>
      <c r="D2" s="76"/>
      <c r="E2" s="76"/>
      <c r="F2" s="76"/>
      <c r="G2" s="76"/>
      <c r="H2" s="76"/>
      <c r="I2" s="91"/>
      <c r="J2" s="76"/>
      <c r="K2" s="76"/>
      <c r="L2" s="76"/>
      <c r="M2" s="76"/>
      <c r="N2" s="76"/>
      <c r="O2" s="76"/>
    </row>
    <row r="3" spans="1:15" x14ac:dyDescent="0.2">
      <c r="A3" s="114" t="s">
        <v>41</v>
      </c>
      <c r="B3" s="115">
        <v>6</v>
      </c>
      <c r="C3" s="78">
        <v>23.835000000000001</v>
      </c>
      <c r="D3" s="115">
        <v>65.599999999999994</v>
      </c>
      <c r="E3" s="131">
        <v>438.88299999999998</v>
      </c>
      <c r="F3" s="116">
        <v>2.4700000000000002</v>
      </c>
      <c r="G3" s="78">
        <v>0.40410000000000001</v>
      </c>
      <c r="H3" s="116">
        <v>1.1399999999999999</v>
      </c>
      <c r="I3" s="78">
        <v>1.7899999999999999E-2</v>
      </c>
      <c r="J3" s="78">
        <v>0.17799999999999999</v>
      </c>
      <c r="K3" s="82">
        <v>2.5999999999999998E-4</v>
      </c>
      <c r="L3" s="117">
        <v>13.34</v>
      </c>
      <c r="M3" s="78">
        <v>0.2984</v>
      </c>
      <c r="N3" s="116">
        <v>4.5199999999999996</v>
      </c>
      <c r="O3" s="78">
        <v>0.53900000000000003</v>
      </c>
    </row>
    <row r="4" spans="1:15" ht="17" thickBot="1" x14ac:dyDescent="0.25">
      <c r="A4" s="118" t="s">
        <v>42</v>
      </c>
      <c r="B4" s="119">
        <v>4</v>
      </c>
      <c r="C4" s="132">
        <v>88.337999999999994</v>
      </c>
      <c r="D4" s="119">
        <v>45.57</v>
      </c>
      <c r="E4" s="133">
        <v>1377.8109999999999</v>
      </c>
      <c r="F4" s="120">
        <v>4.26</v>
      </c>
      <c r="G4" s="132">
        <v>1.792</v>
      </c>
      <c r="H4" s="120">
        <v>1.23</v>
      </c>
      <c r="I4" s="132">
        <v>7.1099999999999997E-2</v>
      </c>
      <c r="J4" s="85">
        <v>0.23</v>
      </c>
      <c r="K4" s="89">
        <v>1.4E-3</v>
      </c>
      <c r="L4" s="111">
        <v>11.59</v>
      </c>
      <c r="M4" s="132">
        <v>1.1619999999999999</v>
      </c>
      <c r="N4" s="120">
        <v>4.6630000000000003</v>
      </c>
      <c r="O4" s="132">
        <v>1.903</v>
      </c>
    </row>
    <row r="5" spans="1:15" ht="17" thickBot="1" x14ac:dyDescent="0.25">
      <c r="A5" s="112" t="s">
        <v>54</v>
      </c>
      <c r="B5" s="113"/>
      <c r="C5" s="91"/>
      <c r="D5" s="121"/>
      <c r="E5" s="134"/>
      <c r="F5" s="122"/>
      <c r="G5" s="91"/>
      <c r="H5" s="122"/>
      <c r="I5" s="91"/>
      <c r="J5" s="91"/>
      <c r="K5" s="95"/>
      <c r="L5" s="76"/>
      <c r="M5" s="91"/>
      <c r="N5" s="122"/>
      <c r="O5" s="91"/>
    </row>
    <row r="6" spans="1:15" x14ac:dyDescent="0.2">
      <c r="A6" s="123" t="s">
        <v>41</v>
      </c>
      <c r="B6" s="119">
        <v>0</v>
      </c>
      <c r="C6" s="132">
        <v>0</v>
      </c>
      <c r="D6" s="119">
        <v>60.72</v>
      </c>
      <c r="E6" s="133">
        <v>14.423999999999999</v>
      </c>
      <c r="F6" s="116">
        <v>4.2699999999999996</v>
      </c>
      <c r="G6" s="78">
        <v>0.2379</v>
      </c>
      <c r="H6" s="116">
        <v>1.04</v>
      </c>
      <c r="I6" s="78">
        <v>8.3999999999999995E-3</v>
      </c>
      <c r="J6" s="85">
        <v>0.18</v>
      </c>
      <c r="K6" s="89">
        <v>1.2999999999999999E-4</v>
      </c>
      <c r="L6" s="117">
        <v>9.68</v>
      </c>
      <c r="M6" s="78">
        <v>0.46899999999999997</v>
      </c>
      <c r="N6" s="116">
        <v>3.39</v>
      </c>
      <c r="O6" s="78">
        <v>0.161</v>
      </c>
    </row>
    <row r="7" spans="1:15" ht="17" thickBot="1" x14ac:dyDescent="0.25">
      <c r="A7" s="118" t="s">
        <v>42</v>
      </c>
      <c r="B7" s="119">
        <v>0</v>
      </c>
      <c r="C7" s="132">
        <v>0</v>
      </c>
      <c r="D7" s="115">
        <v>58.375999999999998</v>
      </c>
      <c r="E7" s="131">
        <v>6.9960000000000004</v>
      </c>
      <c r="F7" s="120">
        <v>4.2300000000000004</v>
      </c>
      <c r="G7" s="132">
        <v>0.54600000000000004</v>
      </c>
      <c r="H7" s="120">
        <v>1.03</v>
      </c>
      <c r="I7" s="132">
        <v>1.12E-2</v>
      </c>
      <c r="J7" s="78">
        <v>0.191</v>
      </c>
      <c r="K7" s="82">
        <v>1.2E-4</v>
      </c>
      <c r="L7" s="111">
        <v>9.4499999999999993</v>
      </c>
      <c r="M7" s="132">
        <v>1.244</v>
      </c>
      <c r="N7" s="120">
        <v>2.67</v>
      </c>
      <c r="O7" s="132">
        <v>0.29970000000000002</v>
      </c>
    </row>
    <row r="8" spans="1:15" ht="17" thickBot="1" x14ac:dyDescent="0.25">
      <c r="A8" s="112" t="s">
        <v>55</v>
      </c>
      <c r="B8" s="113"/>
      <c r="C8" s="91"/>
      <c r="D8" s="121"/>
      <c r="E8" s="134"/>
      <c r="F8" s="122"/>
      <c r="G8" s="91"/>
      <c r="H8" s="122"/>
      <c r="I8" s="91"/>
      <c r="J8" s="91"/>
      <c r="K8" s="95"/>
      <c r="L8" s="76"/>
      <c r="M8" s="91"/>
      <c r="N8" s="122"/>
      <c r="O8" s="91"/>
    </row>
    <row r="9" spans="1:15" x14ac:dyDescent="0.2">
      <c r="A9" s="114" t="s">
        <v>41</v>
      </c>
      <c r="B9" s="115">
        <v>0</v>
      </c>
      <c r="C9" s="78">
        <v>0.19</v>
      </c>
      <c r="D9" s="115">
        <v>11.94</v>
      </c>
      <c r="E9" s="131">
        <v>42.128999999999998</v>
      </c>
      <c r="F9" s="116">
        <v>3.99</v>
      </c>
      <c r="G9" s="78">
        <v>1.321</v>
      </c>
      <c r="H9" s="116">
        <v>1.51</v>
      </c>
      <c r="I9" s="78">
        <v>0.46300000000000002</v>
      </c>
      <c r="J9" s="78">
        <v>0.20300000000000001</v>
      </c>
      <c r="K9" s="82">
        <v>3.3E-4</v>
      </c>
      <c r="L9" s="117">
        <v>14.09</v>
      </c>
      <c r="M9" s="78">
        <v>26.38</v>
      </c>
      <c r="N9" s="116">
        <v>6.75</v>
      </c>
      <c r="O9" s="78">
        <v>28.696000000000002</v>
      </c>
    </row>
    <row r="10" spans="1:15" ht="17" thickBot="1" x14ac:dyDescent="0.25">
      <c r="A10" s="118" t="s">
        <v>42</v>
      </c>
      <c r="B10" s="119">
        <v>-1.0999999999999999E-2</v>
      </c>
      <c r="C10" s="132">
        <v>0.47599999999999998</v>
      </c>
      <c r="D10" s="119">
        <v>8.1</v>
      </c>
      <c r="E10" s="133">
        <v>77.755799999999994</v>
      </c>
      <c r="F10" s="120">
        <v>3.84</v>
      </c>
      <c r="G10" s="132">
        <v>1.5142</v>
      </c>
      <c r="H10" s="120">
        <v>1.8</v>
      </c>
      <c r="I10" s="132">
        <v>0.56200000000000006</v>
      </c>
      <c r="J10" s="85">
        <v>0.20300000000000001</v>
      </c>
      <c r="K10" s="89">
        <v>4.0999999999999999E-4</v>
      </c>
      <c r="L10" s="111">
        <v>15.31</v>
      </c>
      <c r="M10" s="132">
        <v>32.295000000000002</v>
      </c>
      <c r="N10" s="120">
        <v>9</v>
      </c>
      <c r="O10" s="132">
        <v>33.988</v>
      </c>
    </row>
    <row r="11" spans="1:15" ht="17" thickBot="1" x14ac:dyDescent="0.25">
      <c r="A11" s="112" t="s">
        <v>56</v>
      </c>
      <c r="B11" s="113"/>
      <c r="C11" s="91"/>
      <c r="D11" s="121"/>
      <c r="E11" s="134"/>
      <c r="F11" s="122"/>
      <c r="G11" s="91"/>
      <c r="H11" s="122"/>
      <c r="I11" s="91"/>
      <c r="J11" s="91"/>
      <c r="K11" s="95"/>
      <c r="L11" s="76"/>
      <c r="M11" s="91"/>
      <c r="N11" s="122"/>
      <c r="O11" s="91"/>
    </row>
    <row r="12" spans="1:15" x14ac:dyDescent="0.2">
      <c r="A12" s="124" t="s">
        <v>41</v>
      </c>
      <c r="B12" s="125">
        <v>0</v>
      </c>
      <c r="C12" s="135">
        <v>0</v>
      </c>
      <c r="D12" s="115">
        <v>49.68</v>
      </c>
      <c r="E12" s="131">
        <v>117.03</v>
      </c>
      <c r="F12" s="116">
        <v>3.84</v>
      </c>
      <c r="G12" s="78">
        <v>1.925</v>
      </c>
      <c r="H12" s="116">
        <v>1.27</v>
      </c>
      <c r="I12" s="78">
        <v>0.158</v>
      </c>
      <c r="J12" s="78">
        <v>0.219</v>
      </c>
      <c r="K12" s="82">
        <v>6.4999999999999997E-4</v>
      </c>
      <c r="L12" s="117">
        <v>10.26</v>
      </c>
      <c r="M12" s="78">
        <v>6.6849999999999996</v>
      </c>
      <c r="N12" s="116">
        <v>4.24</v>
      </c>
      <c r="O12" s="78">
        <v>1.1890000000000001</v>
      </c>
    </row>
    <row r="13" spans="1:15" ht="17" thickBot="1" x14ac:dyDescent="0.25">
      <c r="A13" s="118" t="s">
        <v>42</v>
      </c>
      <c r="B13" s="119">
        <v>0</v>
      </c>
      <c r="C13" s="132">
        <v>0</v>
      </c>
      <c r="D13" s="119">
        <v>45.77</v>
      </c>
      <c r="E13" s="133">
        <v>173.10400000000001</v>
      </c>
      <c r="F13" s="120">
        <v>2.54</v>
      </c>
      <c r="G13" s="132">
        <v>1.9750000000000001</v>
      </c>
      <c r="H13" s="120">
        <v>1.45</v>
      </c>
      <c r="I13" s="132">
        <v>0.26650000000000001</v>
      </c>
      <c r="J13" s="85">
        <v>0.22900000000000001</v>
      </c>
      <c r="K13" s="89">
        <v>1E-3</v>
      </c>
      <c r="L13" s="111">
        <v>12.45</v>
      </c>
      <c r="M13" s="132">
        <v>7.0289999999999999</v>
      </c>
      <c r="N13" s="120">
        <v>4.7300000000000004</v>
      </c>
      <c r="O13" s="132">
        <v>2.0032999999999999</v>
      </c>
    </row>
    <row r="14" spans="1:15" ht="17" thickBot="1" x14ac:dyDescent="0.25">
      <c r="A14" s="112" t="s">
        <v>57</v>
      </c>
      <c r="B14" s="113"/>
      <c r="C14" s="91"/>
      <c r="D14" s="121"/>
      <c r="E14" s="134"/>
      <c r="F14" s="122"/>
      <c r="G14" s="91"/>
      <c r="H14" s="122"/>
      <c r="I14" s="91"/>
      <c r="J14" s="91"/>
      <c r="K14" s="95"/>
      <c r="L14" s="76"/>
      <c r="M14" s="91"/>
      <c r="N14" s="122"/>
      <c r="O14" s="91"/>
    </row>
    <row r="15" spans="1:15" x14ac:dyDescent="0.2">
      <c r="A15" s="123" t="s">
        <v>41</v>
      </c>
      <c r="B15" s="119">
        <v>0</v>
      </c>
      <c r="C15" s="132">
        <v>0</v>
      </c>
      <c r="D15" s="119">
        <v>10.94</v>
      </c>
      <c r="E15" s="133">
        <v>44.326999999999998</v>
      </c>
      <c r="F15" s="120">
        <v>6.19</v>
      </c>
      <c r="G15" s="132">
        <v>0.55900000000000005</v>
      </c>
      <c r="H15" s="120">
        <v>1.55</v>
      </c>
      <c r="I15" s="132">
        <v>1.6000000000000001E-3</v>
      </c>
      <c r="J15" s="85">
        <v>0.3</v>
      </c>
      <c r="K15" s="89">
        <v>9.7999999999999997E-4</v>
      </c>
      <c r="L15" s="111">
        <v>9.19</v>
      </c>
      <c r="M15" s="132">
        <v>6.383</v>
      </c>
      <c r="N15" s="120">
        <v>3.17</v>
      </c>
      <c r="O15" s="132">
        <v>1.1200000000000001</v>
      </c>
    </row>
    <row r="16" spans="1:15" x14ac:dyDescent="0.2">
      <c r="A16" s="126" t="s">
        <v>42</v>
      </c>
      <c r="B16" s="119">
        <v>0</v>
      </c>
      <c r="C16" s="132">
        <v>0.31</v>
      </c>
      <c r="D16" s="115">
        <v>17.96</v>
      </c>
      <c r="E16" s="131">
        <v>14.042</v>
      </c>
      <c r="F16" s="116">
        <v>6.89</v>
      </c>
      <c r="G16" s="78">
        <v>0.40500000000000003</v>
      </c>
      <c r="H16" s="116">
        <v>1.59</v>
      </c>
      <c r="I16" s="78">
        <v>6.9999999999999999E-4</v>
      </c>
      <c r="J16" s="78">
        <v>0.29099999999999998</v>
      </c>
      <c r="K16" s="82">
        <v>3.5E-4</v>
      </c>
      <c r="L16" s="117">
        <v>7.28</v>
      </c>
      <c r="M16" s="78">
        <v>4.4580000000000002</v>
      </c>
      <c r="N16" s="116">
        <v>3.98</v>
      </c>
      <c r="O16" s="78">
        <v>0.64100000000000001</v>
      </c>
    </row>
    <row r="17" spans="1:15" x14ac:dyDescent="0.2">
      <c r="A17" s="73" t="s">
        <v>58</v>
      </c>
      <c r="B17" s="121"/>
      <c r="C17" s="91"/>
      <c r="D17" s="121"/>
      <c r="E17" s="134"/>
      <c r="F17" s="122"/>
      <c r="G17" s="91"/>
      <c r="H17" s="122"/>
      <c r="I17" s="91"/>
      <c r="J17" s="91"/>
      <c r="K17" s="95"/>
      <c r="L17" s="76"/>
      <c r="M17" s="91"/>
      <c r="N17" s="122"/>
      <c r="O17" s="91"/>
    </row>
    <row r="18" spans="1:15" x14ac:dyDescent="0.2">
      <c r="A18" s="127" t="s">
        <v>41</v>
      </c>
      <c r="B18" s="125">
        <v>0</v>
      </c>
      <c r="C18" s="135">
        <v>0</v>
      </c>
      <c r="D18" s="115">
        <v>59.28</v>
      </c>
      <c r="E18" s="131">
        <v>104.866</v>
      </c>
      <c r="F18" s="116">
        <v>2.99</v>
      </c>
      <c r="G18" s="78">
        <v>0.50329999999999997</v>
      </c>
      <c r="H18" s="116">
        <v>1.32</v>
      </c>
      <c r="I18" s="78">
        <v>5.5999999999999999E-3</v>
      </c>
      <c r="J18" s="78">
        <v>0.26300000000000001</v>
      </c>
      <c r="K18" s="82">
        <v>1.8000000000000001E-4</v>
      </c>
      <c r="L18" s="117">
        <v>6.42</v>
      </c>
      <c r="M18" s="78">
        <v>0.38500000000000001</v>
      </c>
      <c r="N18" s="116">
        <v>2.75</v>
      </c>
      <c r="O18" s="78">
        <v>6.1600000000000002E-2</v>
      </c>
    </row>
    <row r="19" spans="1:15" ht="17" thickBot="1" x14ac:dyDescent="0.25">
      <c r="A19" s="118" t="s">
        <v>42</v>
      </c>
      <c r="B19" s="119">
        <v>0</v>
      </c>
      <c r="C19" s="132">
        <v>0</v>
      </c>
      <c r="D19" s="119">
        <v>58.26</v>
      </c>
      <c r="E19" s="133">
        <v>251.32</v>
      </c>
      <c r="F19" s="120">
        <v>2.9</v>
      </c>
      <c r="G19" s="132">
        <v>1.4410000000000001</v>
      </c>
      <c r="H19" s="120">
        <v>1.25</v>
      </c>
      <c r="I19" s="132">
        <v>1.72E-2</v>
      </c>
      <c r="J19" s="85">
        <v>0.25</v>
      </c>
      <c r="K19" s="89">
        <v>5.1999999999999995E-4</v>
      </c>
      <c r="L19" s="111">
        <v>7.19</v>
      </c>
      <c r="M19" s="132">
        <v>1.2030000000000001</v>
      </c>
      <c r="N19" s="120">
        <v>2.72</v>
      </c>
      <c r="O19" s="132">
        <v>0.41499999999999998</v>
      </c>
    </row>
    <row r="20" spans="1:15" ht="17" thickBot="1" x14ac:dyDescent="0.25">
      <c r="A20" s="112" t="s">
        <v>59</v>
      </c>
      <c r="B20" s="113"/>
      <c r="C20" s="91"/>
      <c r="D20" s="121"/>
      <c r="E20" s="134"/>
      <c r="F20" s="122"/>
      <c r="G20" s="91"/>
      <c r="H20" s="122"/>
      <c r="I20" s="91"/>
      <c r="J20" s="91"/>
      <c r="K20" s="95"/>
      <c r="L20" s="76"/>
      <c r="M20" s="91"/>
      <c r="N20" s="122"/>
      <c r="O20" s="91"/>
    </row>
    <row r="21" spans="1:15" x14ac:dyDescent="0.2">
      <c r="A21" s="124" t="s">
        <v>41</v>
      </c>
      <c r="B21" s="125">
        <v>0</v>
      </c>
      <c r="C21" s="135">
        <v>0</v>
      </c>
      <c r="D21" s="115">
        <v>71.38</v>
      </c>
      <c r="E21" s="131">
        <v>693.78700000000003</v>
      </c>
      <c r="F21" s="116">
        <v>4.6399999999999997</v>
      </c>
      <c r="G21" s="78">
        <v>1.3149999999999999</v>
      </c>
      <c r="H21" s="116">
        <v>1.23</v>
      </c>
      <c r="I21" s="78">
        <v>2.35E-2</v>
      </c>
      <c r="J21" s="78">
        <v>0.26</v>
      </c>
      <c r="K21" s="82">
        <v>2.0999999999999999E-3</v>
      </c>
      <c r="L21" s="117">
        <v>7.91</v>
      </c>
      <c r="M21" s="78">
        <v>0.84799999999999998</v>
      </c>
      <c r="N21" s="116">
        <v>1.59</v>
      </c>
      <c r="O21" s="78">
        <v>1.0878000000000001</v>
      </c>
    </row>
    <row r="22" spans="1:15" ht="17" thickBot="1" x14ac:dyDescent="0.25">
      <c r="A22" s="118" t="s">
        <v>42</v>
      </c>
      <c r="B22" s="119">
        <v>1</v>
      </c>
      <c r="C22" s="132">
        <v>22.853000000000002</v>
      </c>
      <c r="D22" s="119">
        <v>73.114999999999995</v>
      </c>
      <c r="E22" s="133">
        <v>1121.51</v>
      </c>
      <c r="F22" s="120">
        <v>4.0999999999999996</v>
      </c>
      <c r="G22" s="132">
        <v>1.9470000000000001</v>
      </c>
      <c r="H22" s="120">
        <v>1.25</v>
      </c>
      <c r="I22" s="132">
        <v>3.5200000000000002E-2</v>
      </c>
      <c r="J22" s="85">
        <v>0.27800000000000002</v>
      </c>
      <c r="K22" s="89">
        <v>3.3999999999999998E-3</v>
      </c>
      <c r="L22" s="111">
        <v>7.28</v>
      </c>
      <c r="M22" s="132">
        <v>1.6859999999999999</v>
      </c>
      <c r="N22" s="120">
        <v>1.68</v>
      </c>
      <c r="O22" s="132">
        <v>1.593</v>
      </c>
    </row>
    <row r="23" spans="1:15" ht="17" thickBot="1" x14ac:dyDescent="0.25">
      <c r="A23" s="112" t="s">
        <v>60</v>
      </c>
      <c r="B23" s="113"/>
      <c r="C23" s="91"/>
      <c r="D23" s="121"/>
      <c r="E23" s="134"/>
      <c r="F23" s="122"/>
      <c r="G23" s="91"/>
      <c r="H23" s="122"/>
      <c r="I23" s="91"/>
      <c r="J23" s="91"/>
      <c r="K23" s="95"/>
      <c r="L23" s="76"/>
      <c r="M23" s="91"/>
      <c r="N23" s="122"/>
      <c r="O23" s="91"/>
    </row>
    <row r="24" spans="1:15" ht="17" thickBot="1" x14ac:dyDescent="0.25">
      <c r="A24" s="128"/>
      <c r="B24" s="119">
        <v>0</v>
      </c>
      <c r="C24" s="132">
        <v>0</v>
      </c>
      <c r="D24" s="119">
        <f>21.87</f>
        <v>21.87</v>
      </c>
      <c r="E24" s="133">
        <v>0</v>
      </c>
      <c r="F24" s="120">
        <f>3.24</f>
        <v>3.24</v>
      </c>
      <c r="G24" s="132">
        <v>0</v>
      </c>
      <c r="H24" s="120">
        <v>0.84</v>
      </c>
      <c r="I24" s="132">
        <v>0</v>
      </c>
      <c r="J24" s="85">
        <v>0.2</v>
      </c>
      <c r="K24" s="89">
        <v>0</v>
      </c>
      <c r="L24" s="111">
        <v>8.64</v>
      </c>
      <c r="M24" s="132">
        <v>0</v>
      </c>
      <c r="N24" s="120">
        <v>1.08</v>
      </c>
      <c r="O24" s="132">
        <v>0</v>
      </c>
    </row>
    <row r="25" spans="1:15" ht="17" thickBot="1" x14ac:dyDescent="0.25">
      <c r="A25" s="112" t="s">
        <v>61</v>
      </c>
      <c r="B25" s="113"/>
      <c r="C25" s="91"/>
      <c r="D25" s="121"/>
      <c r="E25" s="134"/>
      <c r="F25" s="122"/>
      <c r="G25" s="91"/>
      <c r="H25" s="122"/>
      <c r="I25" s="91"/>
      <c r="J25" s="91"/>
      <c r="K25" s="95"/>
      <c r="L25" s="76"/>
      <c r="M25" s="91"/>
      <c r="N25" s="122"/>
      <c r="O25" s="91"/>
    </row>
    <row r="26" spans="1:15" x14ac:dyDescent="0.2">
      <c r="A26" s="123" t="s">
        <v>41</v>
      </c>
      <c r="B26" s="119">
        <v>0</v>
      </c>
      <c r="C26" s="132">
        <v>0</v>
      </c>
      <c r="D26" s="119">
        <v>44.84</v>
      </c>
      <c r="E26" s="133">
        <v>6.2140000000000004</v>
      </c>
      <c r="F26" s="120">
        <v>4.1500000000000004</v>
      </c>
      <c r="G26" s="132">
        <v>7.5700000000000003E-2</v>
      </c>
      <c r="H26" s="120">
        <v>1.21</v>
      </c>
      <c r="I26" s="132">
        <v>3.3E-3</v>
      </c>
      <c r="J26" s="85">
        <v>0.23</v>
      </c>
      <c r="K26" s="89">
        <v>9.7999999999999997E-5</v>
      </c>
      <c r="L26" s="111">
        <v>9.5399999999999991</v>
      </c>
      <c r="M26" s="132">
        <v>0.111</v>
      </c>
      <c r="N26" s="120">
        <v>2.98</v>
      </c>
      <c r="O26" s="132">
        <v>2.3999999999999998E-3</v>
      </c>
    </row>
    <row r="27" spans="1:15" ht="17" thickBot="1" x14ac:dyDescent="0.25">
      <c r="A27" s="129" t="s">
        <v>42</v>
      </c>
      <c r="B27" s="125">
        <v>0</v>
      </c>
      <c r="C27" s="135">
        <v>0</v>
      </c>
      <c r="D27" s="115">
        <v>46.24</v>
      </c>
      <c r="E27" s="131">
        <v>3.5390000000000001</v>
      </c>
      <c r="F27" s="116">
        <v>4.4000000000000004</v>
      </c>
      <c r="G27" s="78">
        <v>5.5300000000000002E-2</v>
      </c>
      <c r="H27" s="116">
        <v>1.27</v>
      </c>
      <c r="I27" s="78">
        <v>2.3600000000000001E-3</v>
      </c>
      <c r="J27" s="78">
        <v>0.24</v>
      </c>
      <c r="K27" s="82">
        <v>5.7000000000000003E-5</v>
      </c>
      <c r="L27" s="117">
        <v>9.15</v>
      </c>
      <c r="M27" s="78">
        <v>3.6200000000000003E-2</v>
      </c>
      <c r="N27" s="116">
        <v>2.93</v>
      </c>
      <c r="O27" s="78">
        <v>1.1999999999999999E-3</v>
      </c>
    </row>
    <row r="28" spans="1:15" ht="17" thickBot="1" x14ac:dyDescent="0.25">
      <c r="A28" s="112" t="s">
        <v>62</v>
      </c>
      <c r="B28" s="113"/>
      <c r="C28" s="91"/>
      <c r="D28" s="121"/>
      <c r="E28" s="134"/>
      <c r="F28" s="122"/>
      <c r="G28" s="91"/>
      <c r="H28" s="122"/>
      <c r="I28" s="91"/>
      <c r="J28" s="91"/>
      <c r="K28" s="95"/>
      <c r="L28" s="76"/>
      <c r="M28" s="91"/>
      <c r="N28" s="122"/>
      <c r="O28" s="91"/>
    </row>
    <row r="29" spans="1:15" x14ac:dyDescent="0.2">
      <c r="A29" s="123" t="s">
        <v>41</v>
      </c>
      <c r="B29" s="119">
        <v>0</v>
      </c>
      <c r="C29" s="132">
        <v>0</v>
      </c>
      <c r="D29" s="119">
        <v>32.71</v>
      </c>
      <c r="E29" s="133">
        <v>226.84399999999999</v>
      </c>
      <c r="F29" s="120">
        <v>5.73</v>
      </c>
      <c r="G29" s="132">
        <v>0.28799999999999998</v>
      </c>
      <c r="H29" s="120">
        <v>1.1599999999999999</v>
      </c>
      <c r="I29" s="132">
        <v>5.7499999999999999E-3</v>
      </c>
      <c r="J29" s="85">
        <v>0.2</v>
      </c>
      <c r="K29" s="89">
        <v>2.0000000000000001E-4</v>
      </c>
      <c r="L29" s="111">
        <v>9.19</v>
      </c>
      <c r="M29" s="132">
        <v>7.1999999999999995E-2</v>
      </c>
      <c r="N29" s="120">
        <v>3.44</v>
      </c>
      <c r="O29" s="132">
        <v>2.76E-2</v>
      </c>
    </row>
    <row r="30" spans="1:15" ht="17" thickBot="1" x14ac:dyDescent="0.25">
      <c r="A30" s="129" t="s">
        <v>42</v>
      </c>
      <c r="B30" s="125">
        <v>0</v>
      </c>
      <c r="C30" s="135">
        <v>0</v>
      </c>
      <c r="D30" s="115">
        <v>52.94</v>
      </c>
      <c r="E30" s="131">
        <v>6.6719999999999997</v>
      </c>
      <c r="F30" s="116">
        <v>5.01</v>
      </c>
      <c r="G30" s="78">
        <v>8.4600000000000005E-3</v>
      </c>
      <c r="H30" s="116">
        <v>1.26</v>
      </c>
      <c r="I30" s="78">
        <v>1.7000000000000001E-4</v>
      </c>
      <c r="J30" s="78">
        <v>0.219</v>
      </c>
      <c r="K30" s="82">
        <v>6.0000000000000002E-6</v>
      </c>
      <c r="L30" s="117">
        <v>8.83</v>
      </c>
      <c r="M30" s="78">
        <v>2.0999999999999999E-3</v>
      </c>
      <c r="N30" s="116">
        <v>3.66</v>
      </c>
      <c r="O30" s="78">
        <v>8.0999999999999996E-4</v>
      </c>
    </row>
    <row r="31" spans="1:15" ht="17" thickBot="1" x14ac:dyDescent="0.25">
      <c r="A31" s="112" t="s">
        <v>63</v>
      </c>
      <c r="B31" s="113"/>
      <c r="C31" s="91"/>
      <c r="D31" s="121"/>
      <c r="E31" s="134"/>
      <c r="F31" s="122"/>
      <c r="G31" s="91"/>
      <c r="H31" s="122"/>
      <c r="I31" s="91"/>
      <c r="J31" s="91"/>
      <c r="K31" s="95"/>
      <c r="L31" s="76"/>
      <c r="M31" s="91"/>
      <c r="N31" s="122"/>
      <c r="O31" s="91"/>
    </row>
    <row r="32" spans="1:15" x14ac:dyDescent="0.2">
      <c r="A32" s="124" t="s">
        <v>41</v>
      </c>
      <c r="B32" s="125">
        <v>0</v>
      </c>
      <c r="C32" s="135">
        <v>0</v>
      </c>
      <c r="D32" s="115">
        <v>17.2</v>
      </c>
      <c r="E32" s="131">
        <v>56.93</v>
      </c>
      <c r="F32" s="116">
        <v>3.66</v>
      </c>
      <c r="G32" s="78">
        <v>0.72399999999999998</v>
      </c>
      <c r="H32" s="116">
        <v>1.61</v>
      </c>
      <c r="I32" s="78">
        <v>2.8899999999999999E-2</v>
      </c>
      <c r="J32" s="78">
        <v>0.27300000000000002</v>
      </c>
      <c r="K32" s="82">
        <v>7.3999999999999999E-4</v>
      </c>
      <c r="L32" s="117">
        <v>12.25</v>
      </c>
      <c r="M32" s="78">
        <v>0.40899999999999997</v>
      </c>
      <c r="N32" s="116">
        <v>4.03</v>
      </c>
      <c r="O32" s="78">
        <v>0.17499999999999999</v>
      </c>
    </row>
    <row r="33" spans="1:15" x14ac:dyDescent="0.2">
      <c r="A33" s="130" t="s">
        <v>42</v>
      </c>
      <c r="B33" s="119">
        <v>0</v>
      </c>
      <c r="C33" s="132">
        <v>0</v>
      </c>
      <c r="D33" s="119">
        <v>21.84</v>
      </c>
      <c r="E33" s="133">
        <v>104.97</v>
      </c>
      <c r="F33" s="120">
        <v>3.84</v>
      </c>
      <c r="G33" s="132">
        <v>2.0590000000000002</v>
      </c>
      <c r="H33" s="120">
        <v>1.39</v>
      </c>
      <c r="I33" s="132">
        <v>8.6499999999999994E-2</v>
      </c>
      <c r="J33" s="85">
        <v>0.25600000000000001</v>
      </c>
      <c r="K33" s="89">
        <v>2.0999999999999999E-3</v>
      </c>
      <c r="L33" s="111">
        <v>12.09</v>
      </c>
      <c r="M33" s="132">
        <v>0.873</v>
      </c>
      <c r="N33" s="120">
        <v>4.03</v>
      </c>
      <c r="O33" s="132">
        <v>0.2336</v>
      </c>
    </row>
    <row r="35" spans="1:15" x14ac:dyDescent="0.2">
      <c r="A35" s="7"/>
      <c r="B35" s="4" t="s">
        <v>32</v>
      </c>
      <c r="C35" s="5" t="s">
        <v>33</v>
      </c>
      <c r="D35" s="4" t="s">
        <v>34</v>
      </c>
      <c r="E35" s="5" t="s">
        <v>35</v>
      </c>
      <c r="F35" s="4" t="s">
        <v>7</v>
      </c>
      <c r="G35" s="5" t="s">
        <v>36</v>
      </c>
      <c r="H35" s="4" t="s">
        <v>37</v>
      </c>
      <c r="I35" t="s">
        <v>65</v>
      </c>
      <c r="J35" s="1" t="s">
        <v>66</v>
      </c>
      <c r="K35" t="s">
        <v>67</v>
      </c>
      <c r="L35" s="1" t="s">
        <v>15</v>
      </c>
      <c r="M35" t="s">
        <v>35</v>
      </c>
    </row>
    <row r="36" spans="1:15" x14ac:dyDescent="0.2">
      <c r="A36" s="5" t="s">
        <v>53</v>
      </c>
      <c r="B36" s="4">
        <v>6</v>
      </c>
      <c r="C36" s="5">
        <v>66</v>
      </c>
      <c r="D36" s="4">
        <v>2.4700000000000002</v>
      </c>
      <c r="E36" s="5">
        <v>1.1399999999999999</v>
      </c>
      <c r="F36" s="6">
        <v>0.17799999999999999</v>
      </c>
      <c r="G36" s="5">
        <v>13.34</v>
      </c>
      <c r="H36" s="4">
        <v>4.5199999999999996</v>
      </c>
      <c r="I36">
        <f>C36/9</f>
        <v>7.333333333333333</v>
      </c>
      <c r="J36" s="1">
        <f>I36*D36</f>
        <v>18.113333333333333</v>
      </c>
      <c r="K36">
        <f>I36*G36</f>
        <v>97.826666666666668</v>
      </c>
      <c r="L36" s="1">
        <f>H36*I36</f>
        <v>33.146666666666661</v>
      </c>
      <c r="M36">
        <f>E36*C36</f>
        <v>75.239999999999995</v>
      </c>
      <c r="N36" s="1">
        <f>F36*C36</f>
        <v>11.747999999999999</v>
      </c>
    </row>
    <row r="37" spans="1:15" x14ac:dyDescent="0.2">
      <c r="A37" s="5" t="s">
        <v>54</v>
      </c>
      <c r="B37" s="4">
        <v>0</v>
      </c>
      <c r="C37" s="5">
        <v>58</v>
      </c>
      <c r="D37" s="4">
        <v>4.2699999999999996</v>
      </c>
      <c r="E37" s="5">
        <v>1.04</v>
      </c>
      <c r="F37" s="6">
        <v>0.191</v>
      </c>
      <c r="G37" s="5">
        <v>9.68</v>
      </c>
      <c r="H37" s="4">
        <v>3.39</v>
      </c>
      <c r="I37">
        <f t="shared" ref="I37:I46" si="0">C37/9</f>
        <v>6.4444444444444446</v>
      </c>
      <c r="J37" s="1">
        <f t="shared" ref="J37:J46" si="1">I37*D37</f>
        <v>27.517777777777777</v>
      </c>
      <c r="K37">
        <f t="shared" ref="K37:K46" si="2">I37*G37</f>
        <v>62.382222222222225</v>
      </c>
      <c r="L37" s="1">
        <f t="shared" ref="L37:L46" si="3">H37*I37</f>
        <v>21.846666666666668</v>
      </c>
      <c r="M37">
        <f t="shared" ref="M37:M46" si="4">E37*C37</f>
        <v>60.32</v>
      </c>
      <c r="N37" s="1">
        <f t="shared" ref="N37:N46" si="5">F37*C37</f>
        <v>11.077999999999999</v>
      </c>
    </row>
    <row r="38" spans="1:15" x14ac:dyDescent="0.2">
      <c r="A38" s="5" t="s">
        <v>55</v>
      </c>
      <c r="B38" s="4">
        <v>1</v>
      </c>
      <c r="C38" s="5">
        <v>12</v>
      </c>
      <c r="D38" s="4">
        <v>3.99</v>
      </c>
      <c r="E38" s="5">
        <v>1.51</v>
      </c>
      <c r="F38" s="6">
        <v>0.20300000000000001</v>
      </c>
      <c r="G38" s="5">
        <v>14.09</v>
      </c>
      <c r="H38" s="4">
        <v>6.75</v>
      </c>
      <c r="I38">
        <f t="shared" si="0"/>
        <v>1.3333333333333333</v>
      </c>
      <c r="J38" s="1">
        <f t="shared" si="1"/>
        <v>5.32</v>
      </c>
      <c r="K38">
        <f t="shared" si="2"/>
        <v>18.786666666666665</v>
      </c>
      <c r="L38" s="1">
        <f t="shared" si="3"/>
        <v>9</v>
      </c>
      <c r="M38">
        <f t="shared" si="4"/>
        <v>18.12</v>
      </c>
      <c r="N38" s="1">
        <f t="shared" si="5"/>
        <v>2.4359999999999999</v>
      </c>
    </row>
    <row r="39" spans="1:15" x14ac:dyDescent="0.2">
      <c r="A39" s="5" t="s">
        <v>56</v>
      </c>
      <c r="B39" s="4">
        <v>0</v>
      </c>
      <c r="C39" s="5">
        <v>50</v>
      </c>
      <c r="D39" s="4">
        <v>3.84</v>
      </c>
      <c r="E39" s="5">
        <v>1.27</v>
      </c>
      <c r="F39" s="6">
        <v>0.219</v>
      </c>
      <c r="G39" s="5">
        <v>10.26</v>
      </c>
      <c r="H39" s="4">
        <v>4.24</v>
      </c>
      <c r="I39">
        <f t="shared" si="0"/>
        <v>5.5555555555555554</v>
      </c>
      <c r="J39" s="1">
        <f t="shared" si="1"/>
        <v>21.333333333333332</v>
      </c>
      <c r="K39">
        <f t="shared" si="2"/>
        <v>57</v>
      </c>
      <c r="L39" s="1">
        <f t="shared" si="3"/>
        <v>23.555555555555557</v>
      </c>
      <c r="M39">
        <f t="shared" si="4"/>
        <v>63.5</v>
      </c>
      <c r="N39" s="1">
        <f t="shared" si="5"/>
        <v>10.95</v>
      </c>
    </row>
    <row r="40" spans="1:15" x14ac:dyDescent="0.2">
      <c r="A40" s="5" t="s">
        <v>57</v>
      </c>
      <c r="B40" s="4">
        <v>0</v>
      </c>
      <c r="C40" s="5">
        <v>18</v>
      </c>
      <c r="D40" s="4">
        <v>6.89</v>
      </c>
      <c r="E40" s="5">
        <v>1.59</v>
      </c>
      <c r="F40" s="6">
        <v>0.29099999999999998</v>
      </c>
      <c r="G40" s="5">
        <v>7.28</v>
      </c>
      <c r="H40" s="4">
        <v>3.98</v>
      </c>
      <c r="I40">
        <f t="shared" si="0"/>
        <v>2</v>
      </c>
      <c r="J40" s="1">
        <f t="shared" si="1"/>
        <v>13.78</v>
      </c>
      <c r="K40">
        <f t="shared" si="2"/>
        <v>14.56</v>
      </c>
      <c r="L40" s="1">
        <f t="shared" si="3"/>
        <v>7.96</v>
      </c>
      <c r="M40">
        <f t="shared" si="4"/>
        <v>28.62</v>
      </c>
      <c r="N40" s="1">
        <f t="shared" si="5"/>
        <v>5.2379999999999995</v>
      </c>
    </row>
    <row r="41" spans="1:15" x14ac:dyDescent="0.2">
      <c r="A41" s="5" t="s">
        <v>58</v>
      </c>
      <c r="B41" s="4">
        <v>0</v>
      </c>
      <c r="C41" s="5">
        <v>59</v>
      </c>
      <c r="D41" s="4">
        <v>2.99</v>
      </c>
      <c r="E41" s="5">
        <v>1.32</v>
      </c>
      <c r="F41" s="6">
        <v>0.26300000000000001</v>
      </c>
      <c r="G41" s="5">
        <v>6.42</v>
      </c>
      <c r="H41" s="4">
        <v>2.75</v>
      </c>
      <c r="I41">
        <f t="shared" si="0"/>
        <v>6.5555555555555554</v>
      </c>
      <c r="J41" s="1">
        <f t="shared" si="1"/>
        <v>19.601111111111113</v>
      </c>
      <c r="K41">
        <f t="shared" si="2"/>
        <v>42.086666666666666</v>
      </c>
      <c r="L41" s="1">
        <f t="shared" si="3"/>
        <v>18.027777777777779</v>
      </c>
      <c r="M41">
        <f t="shared" si="4"/>
        <v>77.88000000000001</v>
      </c>
      <c r="N41" s="1">
        <f t="shared" si="5"/>
        <v>15.517000000000001</v>
      </c>
    </row>
    <row r="42" spans="1:15" x14ac:dyDescent="0.2">
      <c r="A42" s="5" t="s">
        <v>59</v>
      </c>
      <c r="B42" s="4">
        <v>0</v>
      </c>
      <c r="C42" s="5">
        <v>71</v>
      </c>
      <c r="D42" s="4">
        <v>4.6399999999999997</v>
      </c>
      <c r="E42" s="5">
        <v>1.23</v>
      </c>
      <c r="F42" s="6">
        <v>0.26</v>
      </c>
      <c r="G42" s="5">
        <v>7.91</v>
      </c>
      <c r="H42" s="4">
        <v>1.59</v>
      </c>
      <c r="I42">
        <f t="shared" si="0"/>
        <v>7.8888888888888893</v>
      </c>
      <c r="J42" s="1">
        <f t="shared" si="1"/>
        <v>36.604444444444447</v>
      </c>
      <c r="K42">
        <f t="shared" si="2"/>
        <v>62.401111111111113</v>
      </c>
      <c r="L42" s="1">
        <f t="shared" si="3"/>
        <v>12.543333333333335</v>
      </c>
      <c r="M42">
        <f t="shared" si="4"/>
        <v>87.33</v>
      </c>
      <c r="N42" s="1">
        <f t="shared" si="5"/>
        <v>18.46</v>
      </c>
    </row>
    <row r="43" spans="1:15" x14ac:dyDescent="0.2">
      <c r="A43" s="5" t="s">
        <v>60</v>
      </c>
      <c r="B43" s="4">
        <v>0</v>
      </c>
      <c r="C43" s="5">
        <v>66</v>
      </c>
      <c r="D43" s="4">
        <v>3.24</v>
      </c>
      <c r="E43" s="5">
        <v>0.84</v>
      </c>
      <c r="F43" s="6">
        <v>0.2</v>
      </c>
      <c r="G43" s="5">
        <v>8.64</v>
      </c>
      <c r="H43" s="4">
        <v>1.08</v>
      </c>
      <c r="I43">
        <f t="shared" si="0"/>
        <v>7.333333333333333</v>
      </c>
      <c r="J43" s="1">
        <f t="shared" si="1"/>
        <v>23.76</v>
      </c>
      <c r="K43">
        <f t="shared" si="2"/>
        <v>63.36</v>
      </c>
      <c r="L43" s="1">
        <f t="shared" si="3"/>
        <v>7.92</v>
      </c>
      <c r="M43">
        <f t="shared" si="4"/>
        <v>55.44</v>
      </c>
      <c r="N43" s="1">
        <f t="shared" si="5"/>
        <v>13.200000000000001</v>
      </c>
    </row>
    <row r="44" spans="1:15" x14ac:dyDescent="0.2">
      <c r="A44" s="5" t="s">
        <v>61</v>
      </c>
      <c r="B44" s="4">
        <v>0</v>
      </c>
      <c r="C44" s="5">
        <v>46</v>
      </c>
      <c r="D44" s="4">
        <v>4.4000000000000004</v>
      </c>
      <c r="E44" s="5">
        <v>1.27</v>
      </c>
      <c r="F44" s="6">
        <v>0.24</v>
      </c>
      <c r="G44" s="5">
        <v>9.15</v>
      </c>
      <c r="H44" s="4">
        <v>2.93</v>
      </c>
      <c r="I44">
        <f t="shared" si="0"/>
        <v>5.1111111111111107</v>
      </c>
      <c r="J44" s="1">
        <f t="shared" si="1"/>
        <v>22.488888888888891</v>
      </c>
      <c r="K44">
        <f t="shared" si="2"/>
        <v>46.766666666666666</v>
      </c>
      <c r="L44" s="1">
        <f t="shared" si="3"/>
        <v>14.975555555555555</v>
      </c>
      <c r="M44">
        <f t="shared" si="4"/>
        <v>58.42</v>
      </c>
      <c r="N44" s="1">
        <f t="shared" si="5"/>
        <v>11.04</v>
      </c>
    </row>
    <row r="45" spans="1:15" x14ac:dyDescent="0.2">
      <c r="A45" s="5" t="s">
        <v>62</v>
      </c>
      <c r="B45" s="4">
        <v>0</v>
      </c>
      <c r="C45" s="5">
        <v>53</v>
      </c>
      <c r="D45" s="4">
        <v>5.01</v>
      </c>
      <c r="E45" s="5">
        <v>1.26</v>
      </c>
      <c r="F45" s="6">
        <v>0.219</v>
      </c>
      <c r="G45" s="5">
        <v>8.83</v>
      </c>
      <c r="H45" s="4">
        <v>3.66</v>
      </c>
      <c r="I45">
        <f t="shared" si="0"/>
        <v>5.8888888888888893</v>
      </c>
      <c r="J45" s="1">
        <f t="shared" si="1"/>
        <v>29.503333333333334</v>
      </c>
      <c r="K45">
        <f t="shared" si="2"/>
        <v>51.998888888888892</v>
      </c>
      <c r="L45" s="1">
        <f t="shared" si="3"/>
        <v>21.553333333333335</v>
      </c>
      <c r="M45">
        <f t="shared" si="4"/>
        <v>66.78</v>
      </c>
      <c r="N45" s="1">
        <f t="shared" si="5"/>
        <v>11.606999999999999</v>
      </c>
    </row>
    <row r="46" spans="1:15" x14ac:dyDescent="0.2">
      <c r="A46" s="5" t="s">
        <v>63</v>
      </c>
      <c r="B46" s="4">
        <v>0</v>
      </c>
      <c r="C46" s="5">
        <v>17</v>
      </c>
      <c r="D46" s="4">
        <v>3.66</v>
      </c>
      <c r="E46" s="5">
        <v>1.61</v>
      </c>
      <c r="F46" s="6">
        <v>0.27300000000000002</v>
      </c>
      <c r="G46" s="5">
        <v>12.25</v>
      </c>
      <c r="H46" s="4">
        <v>4.03</v>
      </c>
      <c r="I46">
        <f t="shared" si="0"/>
        <v>1.8888888888888888</v>
      </c>
      <c r="J46" s="1">
        <f t="shared" si="1"/>
        <v>6.9133333333333331</v>
      </c>
      <c r="K46">
        <f t="shared" si="2"/>
        <v>23.138888888888889</v>
      </c>
      <c r="L46" s="1">
        <f t="shared" si="3"/>
        <v>7.6122222222222229</v>
      </c>
      <c r="M46">
        <f t="shared" si="4"/>
        <v>27.37</v>
      </c>
      <c r="N46" s="1">
        <f t="shared" si="5"/>
        <v>4.641</v>
      </c>
    </row>
    <row r="47" spans="1:15" x14ac:dyDescent="0.2">
      <c r="A47" s="5" t="s">
        <v>68</v>
      </c>
      <c r="B47" s="4">
        <v>7</v>
      </c>
      <c r="C47" s="5">
        <f>SUM(C36:C46)</f>
        <v>516</v>
      </c>
      <c r="D47" s="24">
        <f>(J47/C47)*9</f>
        <v>3.9232945736434104</v>
      </c>
      <c r="E47" s="25">
        <f>M47/C47</f>
        <v>1.1996511627906976</v>
      </c>
      <c r="F47" s="6">
        <f>N47/C47</f>
        <v>0.22464147286821706</v>
      </c>
      <c r="G47" s="25">
        <f>(K47/C47)*9</f>
        <v>9.4239728682170565</v>
      </c>
      <c r="H47" s="24">
        <f>(L47/C47) * 9</f>
        <v>3.1071124031007753</v>
      </c>
      <c r="J47" s="1">
        <f>SUM(J36:J46)</f>
        <v>224.93555555555554</v>
      </c>
      <c r="K47">
        <f>SUM(K36:K46)</f>
        <v>540.3077777777778</v>
      </c>
      <c r="L47" s="1">
        <f>SUM(L36:L46)</f>
        <v>178.14111111111112</v>
      </c>
      <c r="M47">
        <f>SUM(M36:M46)</f>
        <v>619.02</v>
      </c>
      <c r="N47" s="1">
        <f>SUM(N36:N46)</f>
        <v>115.91500000000001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Sheet7</vt:lpstr>
      <vt:lpstr>Sheet4</vt:lpstr>
      <vt:lpstr>Sheet2</vt:lpstr>
      <vt:lpstr>Sheet6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Yesavage</dc:creator>
  <cp:lastModifiedBy>Corey Yesavage</cp:lastModifiedBy>
  <dcterms:created xsi:type="dcterms:W3CDTF">2021-06-11T03:04:22Z</dcterms:created>
  <dcterms:modified xsi:type="dcterms:W3CDTF">2021-06-28T02:13:33Z</dcterms:modified>
</cp:coreProperties>
</file>