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emp\DQM\Umfrage DQ\"/>
    </mc:Choice>
  </mc:AlternateContent>
  <bookViews>
    <workbookView xWindow="0" yWindow="0" windowWidth="28800" windowHeight="11580"/>
  </bookViews>
  <sheets>
    <sheet name="Zusammenfassung" sheetId="1" r:id="rId1"/>
    <sheet name="q1" sheetId="2" r:id="rId2"/>
    <sheet name="q2" sheetId="3" r:id="rId3"/>
    <sheet name="q3" sheetId="4" r:id="rId4"/>
    <sheet name="q4" sheetId="5" r:id="rId5"/>
    <sheet name="q5" sheetId="6" r:id="rId6"/>
    <sheet name="q6" sheetId="7" r:id="rId7"/>
    <sheet name="q7" sheetId="8" r:id="rId8"/>
    <sheet name="q8" sheetId="9" r:id="rId9"/>
    <sheet name="q9" sheetId="10" r:id="rId10"/>
    <sheet name="q10" sheetId="11" r:id="rId11"/>
    <sheet name="q11" sheetId="12" r:id="rId12"/>
    <sheet name="q12" sheetId="13" r:id="rId13"/>
    <sheet name="q13" sheetId="14" r:id="rId14"/>
    <sheet name="q14" sheetId="15" r:id="rId15"/>
  </sheets>
  <calcPr calcId="162913"/>
</workbook>
</file>

<file path=xl/calcChain.xml><?xml version="1.0" encoding="utf-8"?>
<calcChain xmlns="http://schemas.openxmlformats.org/spreadsheetml/2006/main">
  <c r="B13" i="14" l="1"/>
  <c r="D12" i="14"/>
  <c r="D10" i="14"/>
  <c r="D9" i="14"/>
  <c r="D8" i="14"/>
  <c r="D7" i="14"/>
  <c r="D6" i="14"/>
  <c r="B13" i="13"/>
  <c r="D12" i="13"/>
  <c r="D10" i="13"/>
  <c r="D9" i="13"/>
  <c r="D8" i="13"/>
  <c r="D7" i="13"/>
  <c r="D6" i="13"/>
  <c r="B10" i="12"/>
  <c r="D9" i="12"/>
  <c r="D7" i="12"/>
  <c r="D6" i="12"/>
  <c r="P10" i="11"/>
  <c r="K10" i="11"/>
  <c r="J10" i="11"/>
  <c r="I10" i="11"/>
  <c r="H10" i="11"/>
  <c r="R10" i="11" s="1"/>
  <c r="F10" i="11"/>
  <c r="E10" i="11"/>
  <c r="D10" i="11"/>
  <c r="C10" i="11"/>
  <c r="R9" i="11"/>
  <c r="P9" i="11"/>
  <c r="O9" i="11"/>
  <c r="N9" i="11"/>
  <c r="M9" i="11"/>
  <c r="I9" i="11"/>
  <c r="R8" i="11"/>
  <c r="P8" i="11"/>
  <c r="O8" i="11"/>
  <c r="N8" i="11"/>
  <c r="M8" i="11"/>
  <c r="I8" i="11"/>
  <c r="R7" i="11"/>
  <c r="P7" i="11"/>
  <c r="O7" i="11"/>
  <c r="O10" i="11" s="1"/>
  <c r="N7" i="11"/>
  <c r="N10" i="11" s="1"/>
  <c r="M7" i="11"/>
  <c r="M10" i="11" s="1"/>
  <c r="I7" i="11"/>
  <c r="B10" i="10"/>
  <c r="D9" i="10"/>
  <c r="D7" i="10"/>
  <c r="D6" i="10"/>
  <c r="B13" i="9"/>
  <c r="D12" i="9"/>
  <c r="D10" i="9"/>
  <c r="D9" i="9"/>
  <c r="D8" i="9"/>
  <c r="D7" i="9"/>
  <c r="D6" i="9"/>
  <c r="B10" i="8"/>
  <c r="D9" i="8"/>
  <c r="D7" i="8"/>
  <c r="D6" i="8"/>
  <c r="B13" i="7"/>
  <c r="D12" i="7"/>
  <c r="D10" i="7"/>
  <c r="D9" i="7"/>
  <c r="D8" i="7"/>
  <c r="D7" i="7"/>
  <c r="D6" i="7"/>
  <c r="B10" i="6"/>
  <c r="D9" i="6"/>
  <c r="D7" i="6"/>
  <c r="D6" i="6"/>
  <c r="B12" i="5"/>
  <c r="D11" i="5"/>
  <c r="D9" i="5"/>
  <c r="D8" i="5"/>
  <c r="D7" i="5"/>
  <c r="D6" i="5"/>
  <c r="B13" i="4"/>
  <c r="D12" i="4"/>
  <c r="D10" i="4"/>
  <c r="D9" i="4"/>
  <c r="D8" i="4"/>
  <c r="D7" i="4"/>
  <c r="D6" i="4"/>
  <c r="B13" i="3"/>
  <c r="D12" i="3"/>
  <c r="D10" i="3"/>
  <c r="D9" i="3"/>
  <c r="D8" i="3"/>
  <c r="D7" i="3"/>
  <c r="D6" i="3"/>
  <c r="B10" i="2"/>
  <c r="D9" i="2"/>
  <c r="D7" i="2"/>
  <c r="D6" i="2"/>
  <c r="G12" i="1"/>
  <c r="F12" i="1"/>
  <c r="G11" i="1"/>
  <c r="F11" i="1"/>
  <c r="G10" i="1"/>
  <c r="F10" i="1"/>
</calcChain>
</file>

<file path=xl/sharedStrings.xml><?xml version="1.0" encoding="utf-8"?>
<sst xmlns="http://schemas.openxmlformats.org/spreadsheetml/2006/main" count="309" uniqueCount="156">
  <si>
    <t>Um die Datenqualität zu bewerten, nutzen Sie aktuell subjektive Kontrollen (bspw. Experteneinschätzungen, Plausibilisierung)?</t>
  </si>
  <si>
    <t>Gibt es darüber hinaus noch etwas, das Sie uns zum Thema Datenqualität mitgeben möchten?</t>
  </si>
  <si>
    <t>Vertrieb</t>
  </si>
  <si>
    <t>Trifft weniger zu</t>
  </si>
  <si>
    <t>Antwort 13</t>
  </si>
  <si>
    <t>Fahrzeugdaten: im Bereich Multibrand zu viele unterschiedliche bis fast keine Angaben. Keine erkennbare Struktur. Extrem mühselig, das richtige Fahrzeugmodell zu identifizieren. Und das Thema Multibrand gewinnt immer mehr an Bedeutung.
Weiterhin fällt auf, dass sich im Unternehmen einige Bereiche mit dem gleichen Thema Fahrzeugdaten (ggf. unterschiedliche Schwerpunkte) befassen. Effizienter für alle wäre es, alle Fahrzeugmodelle bzw. -daten an einer zentralen Stelle abzulegen.
Jeder berechtigte Bereich (sowohl Mensch als auch Maschine) kann sich dann von dort die Informationen abrufen, die benötigt werden.
Die Datenqualität betrifft m.E. sowohl Leasing als auch Bank. Das fängt schon mit der Datenübermittlung in den Frontends an.
Ein Umstand, der sich leider während der Vertragslaufzeit dann weitestgehend durchzieht. So entstehen Unschärfen, die Einfluss auf diverse Bewertungen haben.</t>
  </si>
  <si>
    <t>Antwort 17</t>
  </si>
  <si>
    <t>Ein Unternehmen aus Controllingsicht in Excel zu steuern, nenne ich mutig :-)</t>
  </si>
  <si>
    <t>um Datenqualität in P gewährleisten zu können, bedarf es funktionierenden Testsystemen (die wiederum mit anderen Systemen kommunizieren, Jobeinplanung in K und T). Data Linage sollte überall das Ziel sein. Wer hat wenn und wie welche Daten in welcher Qualität zur Verfügung gestellt bekommen.</t>
  </si>
  <si>
    <t>Antwort 24</t>
  </si>
  <si>
    <t>Antwort 28</t>
  </si>
  <si>
    <t>Startdatum</t>
  </si>
  <si>
    <t>Enddatum</t>
  </si>
  <si>
    <t>% (Gefiltert)</t>
  </si>
  <si>
    <t>Nein</t>
  </si>
  <si>
    <t>Kein zeitlicher Aufwand</t>
  </si>
  <si>
    <t>Es werden derzeit kaum Datenqualitäts- sowie Plausibilitätsprüfungen im Risikomanagement vorgenommen.</t>
  </si>
  <si>
    <t>wenn es uns gelänge, Daten und Kennzahlen unternehmensweit konsistent zu halten, könnten enorme Effizientpotentiale gehoben werden. Der Erfolg solcher Initiativen ist aber die Qualität am Ende des Prozesses, nicht Zeit oder Geld!</t>
  </si>
  <si>
    <t>q12</t>
  </si>
  <si>
    <t>N</t>
  </si>
  <si>
    <t>Risikomanagement</t>
  </si>
  <si>
    <t>Neutral</t>
  </si>
  <si>
    <t>zwischen 10 und 20</t>
  </si>
  <si>
    <t>Eher objektive Metriken</t>
  </si>
  <si>
    <t>Antwort 1</t>
  </si>
  <si>
    <t>Der Einsatz von Standards kann ebenfalls helfen, Daten schneller und konsistenter auswerten zu können, Wenn aber die Daten dem Prozess immer folgen und die Prozessketten kompliziert und individuell sind, werden wir uns wohl an die vielen manuellen Nacharbeiten zu den Daten gewöhnen müssen.</t>
  </si>
  <si>
    <t>q3</t>
  </si>
  <si>
    <t>q7</t>
  </si>
  <si>
    <t>Setzen Sie Machine Learning Modelle / Künstliche Intelligenz als Mittel für die Bewertung von Datenqualität ein?</t>
  </si>
  <si>
    <t>Anzahl</t>
  </si>
  <si>
    <t>Schiebebalken</t>
  </si>
  <si>
    <t>Missing</t>
  </si>
  <si>
    <t>Trifft zu</t>
  </si>
  <si>
    <t>... würde ich in meinen Prozess integrieren.</t>
  </si>
  <si>
    <t>Antwort 5</t>
  </si>
  <si>
    <t>Entscheidend bleibt, was wir unter Datenqualität verstehen / verstehen wollen. Datenqualitätsprüfung heißt im HQ bisher oftmals eine Betrachtung zum Vormonat oder noch schlimmer zu Vorquartal. Wenn also die Daten immer schön innerhalb der definierten Schwankungsbreiten liegen, dann ist ja alles ok.  Wenn lediglich hierauf  eine automatisierte Bewertung der Datenqualität erfolgt, dann haben wir eine automatisierte Datenqualitätsbewertung, aber leider keine (automatische) Qualität in den Daten. 
Qualität in den Daten erhält man tatsächlich nur dann, wenn nicht nur die Daten an sich sondern immer auch die dahinterliegenden jeweiligen Geschäftsprozesse betrachtet und verstanden werden. Dies ist und wird die eigentliche Herausforderung sein.</t>
  </si>
  <si>
    <t>Antwort 9</t>
  </si>
  <si>
    <t>Antwort 10</t>
  </si>
  <si>
    <t>Wie würden Sie den zeitlichen Aufwand bei der Messung, Bewertung und Dokumentation von Datenqualität (inkl. Plausibilisierung) für Ihre Datennutzung bewerten?</t>
  </si>
  <si>
    <t>Trifft voll und ganz zu</t>
  </si>
  <si>
    <t>weniger als 10</t>
  </si>
  <si>
    <t>zwischen 21 und 50</t>
  </si>
  <si>
    <t>Antwort 14</t>
  </si>
  <si>
    <t>Antwort 18</t>
  </si>
  <si>
    <t>Ich glaube in unserem Unternehmen gibt es unterschiedliche Interpretation von Datenqualität. Für die einen (meist IT-Sicht) wird DQ definiert über Aussagen wie bspw. "Ich möchte eine Zahl geliefert bekommen und es wurde eine Zahl geliefert".  Andere definieren dies über "Konsistenz" der Daten: "Die Summe in Meldetemplate A entspricht der Summe und Template B" und Fachbereiche (wie die Marktfolge) definieren Qualität meist über "Ich erwarte eine Zahl in der Größenordnung von X und der gelieferte Wert entspricht auch X". Dieses sehr unterschiedliche Verständnis erschwert oft  die Zusammenarbeit und den gemeinsamen Blick auf DQ.</t>
  </si>
  <si>
    <t>Antwort 21</t>
  </si>
  <si>
    <t>Antwort 25</t>
  </si>
  <si>
    <t>In Bearbeitung</t>
  </si>
  <si>
    <t>Ja</t>
  </si>
  <si>
    <t>Sehr hoher zeitlicher Aufwand (d.h. mehr als 50% der Zeit beim Umgang mit Daten fällt auf die DQ-Analyse)</t>
  </si>
  <si>
    <t>Hohe Erklärbarkeit (d.h., dass die Ursachen der schlechten Datenqualität transparent und verständlich für den Nutzer dargestellt werden, aber ggf. nicht alle Probleme akkurat einbezogen werden)</t>
  </si>
  <si>
    <t>Antworten</t>
  </si>
  <si>
    <t>Es ist aus meiner Sicht entscheidend für die Datenqualität, dass nicht nur die Nutzer sondern vor allem die Eingebenden sich der Verantwortung bewusst sind. Die allerbesten Methoden der Datenprüfung bringen nichts, wenn vorne in der Kette die Daten nicht korrekt erfasst werden. Dort sollte ein gutes Datenqualitätsmanagement ansetzen.
Des Weiteren sollte mehr Daten  aus sicheren Quellen genutzt werden, statt aus händischen Eingaben (z.B. Fahrzeugdaten aus Wolfsburg statt aus dem Autohaus).</t>
  </si>
  <si>
    <t>Eine Maschine kann nur objektiv die Plausibilität von Daten erfassen. Daten können  nach allen objektiven Kriterien plausibel erscheinen aber dennoch inhaltlich falsch sein. Für die inhaltliche Richtigkeit müssen rechtliche Grundlage interpretiert werden. Rechtliche Grundlagen sind nicht eindeutig und daher hochgradig auslegungsbedürftig. Die Auslegung von gesetzlichen Vorgaben ist notwendig, um die inhaltliche Richtigkeit zu beurteilen. Zur Beurteilung der inhaltlichen Richtigkeit von Datenfeldern werden weitere Informationen herangezogen, die nicht in einem Algorithmus enthalten sein können wie z.B. Gesetzeskommentierungen, Expertenerfahrungen, herrschende Meinung eines Sachverhalts, Interpretationen der Aufsicht im Rahmen von Telefonaten etc. Würden all diese Informationen im Algorithmus verarbeitet werden, wäre die Komplexität eines solchen Modells aus meiner Sicht nicht mehr händelbar.</t>
  </si>
  <si>
    <t>Datensätze in Bericht einbeziehen</t>
  </si>
  <si>
    <t>Anzahl (Ungefiltert)</t>
  </si>
  <si>
    <t>Wenn Sie sich zwischen hoher Erklärbarkeit und hoher Genauigkeit des Modells entscheiden müssten, was wäre Ihnen wichtiger?</t>
  </si>
  <si>
    <t>q13</t>
  </si>
  <si>
    <t>Controlling</t>
  </si>
  <si>
    <t>Ich denke, an guten Daten hängt die Zukunft unseres Unternehmens. Ich finde es motivierend Prozesse zu automatisieren um "standardisierte" Tätigkeiten erledigen zu lassen (Reduzierung manuelle Workarounds).  Des Weiteren liefern aussagekräftige Zahlen eine gute Basis für unternehmerische Entscheidungen. Auch sind wir aufsichtsrechtlich gezwungen Daten und Reports in hoher Qualität zu liefern. Daher stimmt es mich nachdenklich, dass die Bereitschaft zur Mitarbeit und Verantwortung übernehmen für abgelieferte Daten in unserem Unternehmen nicht oder so wenig vorhanden ist. Daher muss neben der Einführung von automatischen Prüfroutinen auch Verantwortung von "Experten" vor allem in der Phase der Implementierung von Datenlieferungen übernommen werden. Ich spreche hier konkret von Vergleich Daten in Primärsystemen zu DWH, finde ich hier alle Informationen vollständig und sind diese fachlich richtig eingeordnet. Ohne die Übernahme von Verantwortung der Märkte unter Einbeziehung von Fachbereichen bei Implementierung der Datenlieferungen haben wir kein gutes Fundament / eine Datenbasis auf die wir weiter aufsetzen können.</t>
  </si>
  <si>
    <t>Antwort 2</t>
  </si>
  <si>
    <t>Unzufriedenen Datenqualität liegt meist in einer unzureichenden Kenntnis der Anwender begründet, die diese Daten verarbeiten/ erfassen.  D.h. häufig ist das Angebot von Schulungen/ Einweisungen/ Support nicht ausreichend genug.</t>
  </si>
  <si>
    <t>Umfrage zur Datenqualität</t>
  </si>
  <si>
    <t>q4</t>
  </si>
  <si>
    <t>Falls vorhanden, wie viele solcher objektiven Kontrollen nutzen Sie?</t>
  </si>
  <si>
    <t>q8</t>
  </si>
  <si>
    <t>Antwort 6</t>
  </si>
  <si>
    <t>Sollte bereits bei der Implementierung berücksichtigt werden</t>
  </si>
  <si>
    <t>Antwort 11</t>
  </si>
  <si>
    <t>Mir ist bei meinen verschiedenen Tätigkeiten aufgefallen, dass schlechte Datenqualität oft bei manueller Eingabe entsteht und zwar sind dies oft Gründe, die leicht vermeidbar wären. Z. B. wird variables Personal eingesetzt, das aber kaum oder ungenügend angelernt wird. In Folge werden Kunden z. B. doppelt angelegt, Felder falsch ausgefüllt etc. Datendefintionen werden nicht eingängig erklärt (entweder gar nicht oder 10 Seiten komplizierte Definition die niemand versteht). Gibt es dann schwere Stukturfehler (z. B. derselbe Kunde mehrfach angelegt) ist dem mit automatisierten Methoden auch schwer beizukommen. Des Weiteren werden z. B. BI Data Tools vorschnell  eingesetzt, ohne sich vorher eine saubere Datenstruktur zu überlegen. Auch hier gilt, wenn dann ein "Datensalat" vorliegt (z. B. gibt es verschiedene Zeitdimensionen, die sich widersprechen), werden automatisierte Qualitätstools auch nichts mehr retten können.</t>
  </si>
  <si>
    <t>Filter</t>
  </si>
  <si>
    <t>Eher unwichtig</t>
  </si>
  <si>
    <t>Unwichtig (d.h. Informationen über Datenqualität haben keinen Einfluss auf meine Datennutzung)</t>
  </si>
  <si>
    <t>zwischen 51 und 100</t>
  </si>
  <si>
    <t>mehr als 100</t>
  </si>
  <si>
    <t>Geringer zeitlicher Aufwand (d.h. 10% der Zeit oder weniger beim Umgang mit Daten fällt auf die DQ-Analyse)</t>
  </si>
  <si>
    <t>Matrixfrage - Einfachauswahl</t>
  </si>
  <si>
    <t>Nein, weil:</t>
  </si>
  <si>
    <t>Eher Genauigkeit</t>
  </si>
  <si>
    <t>Nur objektive Metriken</t>
  </si>
  <si>
    <t>Die Datenqualität sollte soweit systemseitig erfolgen, um ressourcenschonender arbeiten zu können. Der monatliche Aufwand aufgrund immer weiter steigender Datenkomplexität ist deutlich am ansteigen und kann nur mir erheblichen Mehraufwand wahrgenommen werden. Leider lassen sich nicht wirklich sämtliche Daten prüfen.</t>
  </si>
  <si>
    <t>Antwort 15</t>
  </si>
  <si>
    <t>Antwort 19</t>
  </si>
  <si>
    <t>Antwort 22</t>
  </si>
  <si>
    <t>Antwort 26</t>
  </si>
  <si>
    <t>Abgeschlossen</t>
  </si>
  <si>
    <t>Alle Fälle</t>
  </si>
  <si>
    <t>%</t>
  </si>
  <si>
    <t>Anderer Bereich, und zwar:</t>
  </si>
  <si>
    <t>Total</t>
  </si>
  <si>
    <t>Beides gleichermaßen</t>
  </si>
  <si>
    <t>Ich freue mich, wenn wir über den Selbsthilfestatus hinwegkommen und wir professionelle ADV (!) zur Verfügung haben. Excelei kommt schon lange an die Grenzen des Machbaren. Freue mich auf Optimierung:-) Danke!</t>
  </si>
  <si>
    <t>Ich freue mich, dass sich jemand um dieses Thema kümmert :-)</t>
  </si>
  <si>
    <t>q1</t>
  </si>
  <si>
    <t>Wenn Status Ist gleich Abgeschlossen</t>
  </si>
  <si>
    <t>q10</t>
  </si>
  <si>
    <t>Würde es Ihr Vertrauen in ein solches Modell erhöhen, wenn der Grund für die Bewertung vollständig erklärbar, d.h. für den Anwender nachvollziehbar, wäre?</t>
  </si>
  <si>
    <t>q14</t>
  </si>
  <si>
    <t>Segmente</t>
  </si>
  <si>
    <t>Eher wichtig</t>
  </si>
  <si>
    <t>Trifft eher zu</t>
  </si>
  <si>
    <t>… würde ich vertrauen.</t>
  </si>
  <si>
    <t>Eher Expertenwissen</t>
  </si>
  <si>
    <t>Nur Expertenwissen</t>
  </si>
  <si>
    <t>Aus meiner Erfahrung fehlt es noch an einer engeren Zusammenarbeit der "Experten Daten" mit den Experten in den Fachbereichen. Daten und Datenqualität, sowie die Verfügbarkeit von Daten ist aus Sicht der Fachbereiche (Firmenkundenbereich, Rechnungswesen, Controlling,...) nicht gleichzusetzen mit den Anforderungen an Datenverfügbarkeit und Datenqualität im Risikomanagement oder Meldewesen. Hier müsste mehr Kommunikation und Austausch stattfinden, damit unser Datenhaushalt zukünftig auch den unterschiedlichsten Anforderungen genügt. Theorie und Praxis sind hier sehr häufig noch weit von einander entfernt.</t>
  </si>
  <si>
    <t>Das Thema Datenqualität wird m.E. nicht umfänglich genug im Haus der VW FS / VW Bank betreut. Es scheitert an der Wahrnehmung festgelegter Verantwortlichkeiten. Viele Verantwortlichkeiten werden an die data consumer überführt, was nach meiner Einschätzung falsch ist. Da Daten "unser neues Gold" sind (laut Aussage unserer Vorstände und Geschäftsführer) muss hier viel mehr in Datenqualität investiert werden.</t>
  </si>
  <si>
    <t>Lass uns das Thema schnellstens angehen!</t>
  </si>
  <si>
    <t>Anzahl (Gefiltert)</t>
  </si>
  <si>
    <t>Frage</t>
  </si>
  <si>
    <t>Arbeiten Sie bei Ihrer ausgeübten Tätigkeit im Unternehmen mit Daten und beschäftigen sich in dem Zuge mit ihrer Datenqualität (DQ)?</t>
  </si>
  <si>
    <t>q5</t>
  </si>
  <si>
    <t>q9</t>
  </si>
  <si>
    <t>Mittlerer zeitlicher Aufwand (d.h. mehr als 10% der Zeit beim Umgang mit Daten fällt auf die DQ-Analyse)</t>
  </si>
  <si>
    <t>Antwort 3</t>
  </si>
  <si>
    <t>Antwort 7</t>
  </si>
  <si>
    <t>Ich habe die Fragen Sicht eines Business-Architekten beantwortet.</t>
  </si>
  <si>
    <t>Antwort 12</t>
  </si>
  <si>
    <t>Code</t>
  </si>
  <si>
    <t>Um die Datenqualität zu messen, nutzen Sie aktuell objektive Kontrollen wie bspw. Vollständigkeits- oder Konsistenzprüfungen (z.B. in Form von DQ-Regeln, Metriken oder sonstigen Key Performance Indicators)?</t>
  </si>
  <si>
    <t>Einfachauswahl</t>
  </si>
  <si>
    <t>Antwort 16</t>
  </si>
  <si>
    <t>Antwort 23</t>
  </si>
  <si>
    <t>Antwort 27</t>
  </si>
  <si>
    <t>Nicht beantwortet</t>
  </si>
  <si>
    <t>Mittelwert</t>
  </si>
  <si>
    <t>Trifft eher nicht zu</t>
  </si>
  <si>
    <t>Hoher zeitlicher Aufwand (d.h. mehr als 25% der Zeit beim Umgang mit Daten fällt auf die DQ-Analyse)</t>
  </si>
  <si>
    <t>… würde ich als Entscheidungsbasis für die Datennutzung heranziehen.</t>
  </si>
  <si>
    <t>Viel Erfolg :-)</t>
  </si>
  <si>
    <t>Mehr Schulungs- bzw. Informationsmöglichkeiten wären super (z. B. Leitfaden für den Umgang mit Informatica und Skype-Schulungen; regelmäßige Informationen über Änderungen im DWH in Bezug auf bestehende und neue Datenfelder, Ableitungs- und DQ-Regeln).</t>
  </si>
  <si>
    <t>q2</t>
  </si>
  <si>
    <t>In welchem Unternehmensbereich arbeiten Sie?</t>
  </si>
  <si>
    <t>Wie wichtig ist es, bei Ihrer Nutzung von Daten, einen Überblick über die Datenqualität zu haben?</t>
  </si>
  <si>
    <t>Bitte geben Sie an, inwiefern die nachfolgende Aussage auf Sie zutrifft: Ich habe eine spezifische Qualitätsanforderung an Daten, sodass die Messung der Datenqualität in Bezug zu meiner Anwendung stehen sollte.</t>
  </si>
  <si>
    <t>q11</t>
  </si>
  <si>
    <t>Sollten Ihrer Meinung nach objektive Metriken (wie bspw. Vollständigkeits- oder Konsistenzprüfungen) und/oder subjektives Expertenwissen integriert werden um Datenqualität automatisiert zu bewerten?</t>
  </si>
  <si>
    <t>N/A</t>
  </si>
  <si>
    <t>Trifft nicht zu</t>
  </si>
  <si>
    <t>Offene Frage</t>
  </si>
  <si>
    <t>Es wäre interessant, ob es nicht neben den üblichen Tools wie Excel und Co nicht auch Cloudbasierte "Input" Strecken gibt, um Informationen von einer Quelle anzufordern.</t>
  </si>
  <si>
    <t>Datenqualität beginnt in den Quellsystemen</t>
  </si>
  <si>
    <t>Jede Software ist nur so gut, wie sie gecustomized wird. Durch intelligente Optimierung von Prozessen lässt sich DQ verbessern. Hierfür muss bereits bei Erfassung von Daten  über alle Weiterverarbeitungsprozesse bis ins Reporting Klarheit und Transparenz über Inhalte, genaue Definitionen und Prozesse herrschen. Der retrograde Ansatz führt am sichersten zum Ziel.</t>
  </si>
  <si>
    <t>% (Ungefiltert)</t>
  </si>
  <si>
    <t>q6</t>
  </si>
  <si>
    <t>Bitte geben Sie an, inwiefern die nachfolgenden Aussagen auf Sie zutreffen: Solche(n) (Machine Learning) Modellen zur Bewertung von Datenqualität ...</t>
  </si>
  <si>
    <t>Rechnungswesen</t>
  </si>
  <si>
    <t>Sehr wichtig (d.h. ohne Informationen über ihre Qualität ist meine Nutzung der Daten nicht möglich)</t>
  </si>
  <si>
    <t>Trifft überhaupt nicht zu</t>
  </si>
  <si>
    <t>Eher Erklärbarkeit</t>
  </si>
  <si>
    <t>Hohe Genauigkeit (d.h., dass die Datenqualität sehr genau bestimmt wird, aber die Ursachen der Datenqualität für den Nutzer nicht nachvollziehbar sind)</t>
  </si>
  <si>
    <t>Beides kombiniert</t>
  </si>
  <si>
    <t>Antwort 4</t>
  </si>
  <si>
    <t>Antwort 8</t>
  </si>
  <si>
    <t>Antwort 20</t>
  </si>
  <si>
    <t>Datenqualität ist der Grundstein für gute und richtige Entscheidungen. Leider ist das Thema im Unternehmen immer noch sehr aktuell und sollte grundsächlich diskutiert werden sowie eine einheitliche Strategie verfolgt werden. Jeder definiert Datenqualität  für sich anders, bei einigen ist der Ansporn groß und es wird viel Wert darauf gelegt -was sehr gut ist - und bei manch Anderen eher  sporadisch. Ich wüsche Ihnen alles Gute für Ihre Doktorarbeit und hoffe, dass es im Unternehmen gut ankommt und sinnvoll eingesetzt wird.</t>
  </si>
  <si>
    <t>Zwar ist die Genauigkeit hoch zu schätzen, aber DQ Bewertung soll auch nicht ein komplettes Blackbox sein. Es handelt sich nicht nur um die Erklärbarkeit für den Daten Benutzer, aber auch zur Überprüfung/Validierung/Tunning etc. der DQ Bewertung. Die KI Modellen können eine Rolle spielen und DQ Prüfungen unterstützen, aber die menschliche Bewertung derzeit noch nicht völlig ersetzen.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</si>
</sst>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 mmm\ 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9" fontId="0" fillId="0" borderId="0" xfId="0" applyNumberFormat="1"/>
    <xf numFmtId="0" fontId="0" fillId="0" borderId="0" xfId="0" applyAlignment="1">
      <alignment horizontal="center"/>
    </xf>
    <xf numFmtId="9" fontId="0" fillId="0" borderId="0" xfId="0" applyNumberFormat="1" applyAlignment="1">
      <alignment horizontal="center"/>
    </xf>
    <xf numFmtId="1" fontId="1" fillId="0" borderId="0" xfId="0" applyNumberFormat="1" applyFont="1"/>
    <xf numFmtId="1" fontId="0" fillId="0" borderId="0" xfId="0" applyNumberFormat="1"/>
    <xf numFmtId="9" fontId="1" fillId="0" borderId="0" xfId="0" applyNumberFormat="1" applyFont="1"/>
    <xf numFmtId="0" fontId="1" fillId="0" borderId="0" xfId="0" applyFont="1"/>
    <xf numFmtId="164" fontId="0" fillId="0" borderId="0" xfId="0" applyNumberFormat="1"/>
    <xf numFmtId="0" fontId="0" fillId="0" borderId="0" xfId="0" applyAlignment="1">
      <alignment horizontal="center"/>
    </xf>
    <xf numFmtId="0" fontId="0" fillId="0" borderId="0" xfId="0"/>
    <xf numFmtId="9" fontId="0" fillId="0" borderId="0" xfId="0" applyNumberFormat="1" applyAlignment="1">
      <alignment horizontal="center"/>
    </xf>
    <xf numFmtId="9"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workbookViewId="0"/>
  </sheetViews>
  <sheetFormatPr baseColWidth="10" defaultColWidth="8.7265625" defaultRowHeight="14.5" x14ac:dyDescent="0.35"/>
  <cols>
    <col min="1" max="1" width="50.81640625" customWidth="1"/>
    <col min="2" max="2" width="40.81640625" customWidth="1"/>
    <col min="3" max="4" width="20.81640625" customWidth="1"/>
    <col min="6" max="7" width="20.81640625" style="1" customWidth="1"/>
  </cols>
  <sheetData>
    <row r="1" spans="1:7" x14ac:dyDescent="0.35">
      <c r="A1" t="s">
        <v>62</v>
      </c>
    </row>
    <row r="3" spans="1:7" x14ac:dyDescent="0.35">
      <c r="A3" t="s">
        <v>11</v>
      </c>
      <c r="B3" s="8">
        <v>44260.29491449074</v>
      </c>
    </row>
    <row r="4" spans="1:7" x14ac:dyDescent="0.35">
      <c r="A4" t="s">
        <v>12</v>
      </c>
    </row>
    <row r="6" spans="1:7" x14ac:dyDescent="0.35">
      <c r="A6" t="s">
        <v>70</v>
      </c>
    </row>
    <row r="7" spans="1:7" x14ac:dyDescent="0.35">
      <c r="A7" t="s">
        <v>54</v>
      </c>
      <c r="B7" t="s">
        <v>94</v>
      </c>
    </row>
    <row r="9" spans="1:7" x14ac:dyDescent="0.35">
      <c r="C9" t="s">
        <v>55</v>
      </c>
      <c r="D9" t="s">
        <v>107</v>
      </c>
      <c r="F9" s="1" t="s">
        <v>142</v>
      </c>
      <c r="G9" s="1" t="s">
        <v>13</v>
      </c>
    </row>
    <row r="10" spans="1:7" x14ac:dyDescent="0.35">
      <c r="A10" t="s">
        <v>85</v>
      </c>
      <c r="B10" t="s">
        <v>86</v>
      </c>
      <c r="C10">
        <v>200</v>
      </c>
      <c r="D10">
        <v>200</v>
      </c>
      <c r="F10" s="1">
        <f t="shared" ref="F10:G12" si="0">IF(SUMIF($B$10:$B$12,$B10,C$10:C$12)=0,NA(),C10/SUMIF($B$10:$B$12,$B10,C$10:C$12))</f>
        <v>0.81632653061224492</v>
      </c>
      <c r="G10" s="1">
        <f t="shared" si="0"/>
        <v>1</v>
      </c>
    </row>
    <row r="11" spans="1:7" x14ac:dyDescent="0.35">
      <c r="A11" t="s">
        <v>47</v>
      </c>
      <c r="B11" t="s">
        <v>86</v>
      </c>
      <c r="C11">
        <v>45</v>
      </c>
      <c r="D11">
        <v>0</v>
      </c>
      <c r="F11" s="1">
        <f t="shared" si="0"/>
        <v>0.18367346938775511</v>
      </c>
      <c r="G11" s="1">
        <f t="shared" si="0"/>
        <v>0</v>
      </c>
    </row>
    <row r="12" spans="1:7" x14ac:dyDescent="0.35">
      <c r="A12" t="s">
        <v>123</v>
      </c>
      <c r="B12" t="s">
        <v>86</v>
      </c>
      <c r="C12">
        <v>0</v>
      </c>
      <c r="D12">
        <v>0</v>
      </c>
      <c r="F12" s="1">
        <f t="shared" si="0"/>
        <v>0</v>
      </c>
      <c r="G12" s="1">
        <f t="shared" si="0"/>
        <v>0</v>
      </c>
    </row>
    <row r="14" spans="1:7" x14ac:dyDescent="0.35">
      <c r="A14" t="s">
        <v>117</v>
      </c>
      <c r="B14" t="s">
        <v>108</v>
      </c>
    </row>
    <row r="15" spans="1:7" x14ac:dyDescent="0.35">
      <c r="A15" t="s">
        <v>93</v>
      </c>
      <c r="B15" t="s">
        <v>109</v>
      </c>
    </row>
    <row r="16" spans="1:7" x14ac:dyDescent="0.35">
      <c r="A16" t="s">
        <v>130</v>
      </c>
      <c r="B16" t="s">
        <v>131</v>
      </c>
    </row>
    <row r="17" spans="1:2" x14ac:dyDescent="0.35">
      <c r="A17" t="s">
        <v>26</v>
      </c>
      <c r="B17" t="s">
        <v>132</v>
      </c>
    </row>
    <row r="18" spans="1:2" x14ac:dyDescent="0.35">
      <c r="A18" t="s">
        <v>63</v>
      </c>
      <c r="B18" t="s">
        <v>133</v>
      </c>
    </row>
    <row r="19" spans="1:2" x14ac:dyDescent="0.35">
      <c r="A19" t="s">
        <v>110</v>
      </c>
      <c r="B19" t="s">
        <v>118</v>
      </c>
    </row>
    <row r="20" spans="1:2" x14ac:dyDescent="0.35">
      <c r="A20" t="s">
        <v>143</v>
      </c>
      <c r="B20" t="s">
        <v>64</v>
      </c>
    </row>
    <row r="21" spans="1:2" x14ac:dyDescent="0.35">
      <c r="A21" t="s">
        <v>27</v>
      </c>
      <c r="B21" t="s">
        <v>0</v>
      </c>
    </row>
    <row r="22" spans="1:2" x14ac:dyDescent="0.35">
      <c r="A22" t="s">
        <v>65</v>
      </c>
      <c r="B22" t="s">
        <v>38</v>
      </c>
    </row>
    <row r="23" spans="1:2" x14ac:dyDescent="0.35">
      <c r="A23" t="s">
        <v>111</v>
      </c>
      <c r="B23" t="s">
        <v>28</v>
      </c>
    </row>
    <row r="24" spans="1:2" x14ac:dyDescent="0.35">
      <c r="A24" t="s">
        <v>95</v>
      </c>
      <c r="B24" t="s">
        <v>144</v>
      </c>
    </row>
    <row r="25" spans="1:2" x14ac:dyDescent="0.35">
      <c r="A25" t="s">
        <v>134</v>
      </c>
      <c r="B25" t="s">
        <v>96</v>
      </c>
    </row>
    <row r="26" spans="1:2" x14ac:dyDescent="0.35">
      <c r="A26" t="s">
        <v>18</v>
      </c>
      <c r="B26" t="s">
        <v>56</v>
      </c>
    </row>
    <row r="27" spans="1:2" x14ac:dyDescent="0.35">
      <c r="A27" t="s">
        <v>57</v>
      </c>
      <c r="B27" t="s">
        <v>135</v>
      </c>
    </row>
    <row r="28" spans="1:2" x14ac:dyDescent="0.35">
      <c r="A28" t="s">
        <v>97</v>
      </c>
      <c r="B28" t="s">
        <v>1</v>
      </c>
    </row>
    <row r="30" spans="1:2" x14ac:dyDescent="0.35">
      <c r="A30"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baseColWidth="10" defaultColWidth="8.7265625" defaultRowHeight="14.5" x14ac:dyDescent="0.35"/>
  <cols>
    <col min="1" max="1" width="60.81640625" customWidth="1"/>
    <col min="4" max="4" width="8.90625" style="1"/>
  </cols>
  <sheetData>
    <row r="1" spans="1:4" x14ac:dyDescent="0.35">
      <c r="A1" t="s">
        <v>28</v>
      </c>
    </row>
    <row r="2" spans="1:4" x14ac:dyDescent="0.35">
      <c r="A2" t="s">
        <v>119</v>
      </c>
    </row>
    <row r="4" spans="1:4" x14ac:dyDescent="0.35">
      <c r="B4" s="2" t="s">
        <v>29</v>
      </c>
      <c r="D4" s="3" t="s">
        <v>87</v>
      </c>
    </row>
    <row r="5" spans="1:4" x14ac:dyDescent="0.35">
      <c r="B5" t="s">
        <v>86</v>
      </c>
      <c r="D5" s="1" t="s">
        <v>86</v>
      </c>
    </row>
    <row r="6" spans="1:4" x14ac:dyDescent="0.35">
      <c r="A6" t="s">
        <v>48</v>
      </c>
      <c r="B6">
        <v>8</v>
      </c>
      <c r="D6" s="1">
        <f>IF(B9=0,NA(),B6/B9)</f>
        <v>4.6242774566473986E-2</v>
      </c>
    </row>
    <row r="7" spans="1:4" x14ac:dyDescent="0.35">
      <c r="A7" t="s">
        <v>14</v>
      </c>
      <c r="B7">
        <v>165</v>
      </c>
      <c r="D7" s="1">
        <f>IF(B9=0,NA(),B7/B9)</f>
        <v>0.95375722543352603</v>
      </c>
    </row>
    <row r="9" spans="1:4" x14ac:dyDescent="0.35">
      <c r="A9" t="s">
        <v>19</v>
      </c>
      <c r="B9">
        <v>173</v>
      </c>
      <c r="D9" s="1">
        <f>IF(B9=0,NA(),B9/B9)</f>
        <v>1</v>
      </c>
    </row>
    <row r="10" spans="1:4" x14ac:dyDescent="0.35">
      <c r="A10" t="s">
        <v>124</v>
      </c>
      <c r="B10">
        <f>IF(B9=0,NA(),(1*B6+2*B7)/B9)</f>
        <v>1.953757225433526</v>
      </c>
    </row>
    <row r="11" spans="1:4" x14ac:dyDescent="0.35">
      <c r="A11" t="s">
        <v>136</v>
      </c>
      <c r="B11">
        <v>7</v>
      </c>
    </row>
    <row r="12" spans="1:4" x14ac:dyDescent="0.35">
      <c r="A12" t="s">
        <v>31</v>
      </c>
      <c r="B12">
        <v>20</v>
      </c>
    </row>
    <row r="14" spans="1:4" x14ac:dyDescent="0.35">
      <c r="A14" t="s">
        <v>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workbookViewId="0"/>
  </sheetViews>
  <sheetFormatPr baseColWidth="10" defaultColWidth="8.7265625" defaultRowHeight="14.5" x14ac:dyDescent="0.35"/>
  <cols>
    <col min="1" max="1" width="60.81640625" customWidth="1"/>
    <col min="13" max="16" width="8.90625" style="1"/>
    <col min="18" max="18" width="8.90625" style="1"/>
  </cols>
  <sheetData>
    <row r="1" spans="1:18" x14ac:dyDescent="0.35">
      <c r="A1" t="s">
        <v>144</v>
      </c>
    </row>
    <row r="3" spans="1:18" x14ac:dyDescent="0.35">
      <c r="A3" t="s">
        <v>76</v>
      </c>
    </row>
    <row r="5" spans="1:18" x14ac:dyDescent="0.35">
      <c r="C5" s="9" t="s">
        <v>29</v>
      </c>
      <c r="D5" s="10"/>
      <c r="E5" s="10"/>
      <c r="F5" s="10"/>
      <c r="G5" s="10"/>
      <c r="H5" s="10"/>
      <c r="I5" s="10"/>
      <c r="J5" s="10"/>
      <c r="K5" s="10"/>
      <c r="M5" s="11" t="s">
        <v>87</v>
      </c>
      <c r="N5" s="12"/>
      <c r="O5" s="12"/>
      <c r="P5" s="12"/>
      <c r="Q5" s="10"/>
      <c r="R5" s="12"/>
    </row>
    <row r="6" spans="1:18" x14ac:dyDescent="0.35">
      <c r="C6" t="s">
        <v>32</v>
      </c>
      <c r="D6" t="s">
        <v>100</v>
      </c>
      <c r="E6" t="s">
        <v>3</v>
      </c>
      <c r="F6" t="s">
        <v>137</v>
      </c>
      <c r="H6" t="s">
        <v>19</v>
      </c>
      <c r="I6" t="s">
        <v>124</v>
      </c>
      <c r="J6" t="s">
        <v>136</v>
      </c>
      <c r="K6" t="s">
        <v>31</v>
      </c>
      <c r="M6" s="1" t="s">
        <v>32</v>
      </c>
      <c r="N6" s="1" t="s">
        <v>100</v>
      </c>
      <c r="O6" s="1" t="s">
        <v>3</v>
      </c>
      <c r="P6" s="1" t="s">
        <v>137</v>
      </c>
      <c r="R6" s="1" t="s">
        <v>19</v>
      </c>
    </row>
    <row r="7" spans="1:18" x14ac:dyDescent="0.35">
      <c r="A7" t="s">
        <v>101</v>
      </c>
      <c r="B7" t="s">
        <v>86</v>
      </c>
      <c r="C7" s="5">
        <v>66</v>
      </c>
      <c r="D7" s="5">
        <v>67</v>
      </c>
      <c r="E7" s="5">
        <v>22</v>
      </c>
      <c r="F7" s="5">
        <v>9</v>
      </c>
      <c r="H7">
        <v>164</v>
      </c>
      <c r="I7">
        <f t="shared" ref="I7:I9" si="0">IF(SUM(C7:F7)=0,NA(),(1*C7+2*D7+3*E7+4*F7)/SUM(C7:F7))</f>
        <v>1.8414634146341464</v>
      </c>
      <c r="J7">
        <v>16</v>
      </c>
      <c r="K7">
        <v>20</v>
      </c>
      <c r="M7" s="1">
        <f t="shared" ref="M7:M9" si="1">IF(H7=0,0,C7/H7)</f>
        <v>0.40243902439024393</v>
      </c>
      <c r="N7" s="1">
        <f t="shared" ref="N7:N9" si="2">IF(H7=0,0,D7/H7)</f>
        <v>0.40853658536585363</v>
      </c>
      <c r="O7" s="1">
        <f t="shared" ref="O7:O9" si="3">IF(H7=0,0,E7/H7)</f>
        <v>0.13414634146341464</v>
      </c>
      <c r="P7" s="1">
        <f t="shared" ref="P7:P9" si="4">IF(H7=0,0,F7/H7)</f>
        <v>5.4878048780487805E-2</v>
      </c>
      <c r="R7" s="1">
        <f t="shared" ref="R7:R10" si="5">IF(H7=0,NA(),H7/H7)</f>
        <v>1</v>
      </c>
    </row>
    <row r="8" spans="1:18" x14ac:dyDescent="0.35">
      <c r="A8" t="s">
        <v>33</v>
      </c>
      <c r="B8" t="s">
        <v>86</v>
      </c>
      <c r="C8" s="5">
        <v>66</v>
      </c>
      <c r="D8" s="5">
        <v>70</v>
      </c>
      <c r="E8" s="5">
        <v>16</v>
      </c>
      <c r="F8" s="5">
        <v>10</v>
      </c>
      <c r="H8">
        <v>162</v>
      </c>
      <c r="I8">
        <f t="shared" si="0"/>
        <v>1.8148148148148149</v>
      </c>
      <c r="J8">
        <v>18</v>
      </c>
      <c r="K8">
        <v>20</v>
      </c>
      <c r="M8" s="1">
        <f t="shared" si="1"/>
        <v>0.40740740740740738</v>
      </c>
      <c r="N8" s="1">
        <f t="shared" si="2"/>
        <v>0.43209876543209874</v>
      </c>
      <c r="O8" s="1">
        <f t="shared" si="3"/>
        <v>9.8765432098765427E-2</v>
      </c>
      <c r="P8" s="1">
        <f t="shared" si="4"/>
        <v>6.1728395061728392E-2</v>
      </c>
      <c r="R8" s="1">
        <f t="shared" si="5"/>
        <v>1</v>
      </c>
    </row>
    <row r="9" spans="1:18" x14ac:dyDescent="0.35">
      <c r="A9" t="s">
        <v>127</v>
      </c>
      <c r="B9" t="s">
        <v>86</v>
      </c>
      <c r="C9" s="5">
        <v>52</v>
      </c>
      <c r="D9" s="5">
        <v>76</v>
      </c>
      <c r="E9" s="5">
        <v>25</v>
      </c>
      <c r="F9" s="5">
        <v>10</v>
      </c>
      <c r="H9">
        <v>163</v>
      </c>
      <c r="I9">
        <f t="shared" si="0"/>
        <v>1.9570552147239264</v>
      </c>
      <c r="J9">
        <v>17</v>
      </c>
      <c r="K9">
        <v>20</v>
      </c>
      <c r="M9" s="1">
        <f t="shared" si="1"/>
        <v>0.31901840490797545</v>
      </c>
      <c r="N9" s="1">
        <f t="shared" si="2"/>
        <v>0.46625766871165641</v>
      </c>
      <c r="O9" s="1">
        <f t="shared" si="3"/>
        <v>0.15337423312883436</v>
      </c>
      <c r="P9" s="1">
        <f t="shared" si="4"/>
        <v>6.1349693251533742E-2</v>
      </c>
      <c r="R9" s="1">
        <f t="shared" si="5"/>
        <v>1</v>
      </c>
    </row>
    <row r="10" spans="1:18" x14ac:dyDescent="0.35">
      <c r="A10" s="7" t="s">
        <v>89</v>
      </c>
      <c r="B10" s="7" t="s">
        <v>86</v>
      </c>
      <c r="C10" s="4">
        <f t="shared" ref="C10:F10" si="6">SUM(C7,C8,C9)</f>
        <v>184</v>
      </c>
      <c r="D10" s="4">
        <f t="shared" si="6"/>
        <v>213</v>
      </c>
      <c r="E10" s="4">
        <f t="shared" si="6"/>
        <v>63</v>
      </c>
      <c r="F10" s="4">
        <f t="shared" si="6"/>
        <v>29</v>
      </c>
      <c r="H10" s="4">
        <f t="shared" ref="H10:K10" si="7">SUM(H7,H8,H9)</f>
        <v>489</v>
      </c>
      <c r="I10" s="4">
        <f t="shared" si="7"/>
        <v>5.6133334441728877</v>
      </c>
      <c r="J10" s="4">
        <f t="shared" si="7"/>
        <v>51</v>
      </c>
      <c r="K10" s="4">
        <f t="shared" si="7"/>
        <v>60</v>
      </c>
      <c r="M10" s="6">
        <f t="shared" ref="M10:P10" si="8">SUM(M7,M8,M9)</f>
        <v>1.1288648367056267</v>
      </c>
      <c r="N10" s="6">
        <f t="shared" si="8"/>
        <v>1.3068930195096087</v>
      </c>
      <c r="O10" s="6">
        <f t="shared" si="8"/>
        <v>0.38628600669101443</v>
      </c>
      <c r="P10" s="6">
        <f t="shared" si="8"/>
        <v>0.17795613709374994</v>
      </c>
      <c r="R10" s="1">
        <f t="shared" si="5"/>
        <v>1</v>
      </c>
    </row>
    <row r="12" spans="1:18" x14ac:dyDescent="0.35">
      <c r="A12" t="s">
        <v>98</v>
      </c>
    </row>
  </sheetData>
  <mergeCells count="2">
    <mergeCell ref="C5:K5"/>
    <mergeCell ref="M5:R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baseColWidth="10" defaultColWidth="8.7265625" defaultRowHeight="14.5" x14ac:dyDescent="0.35"/>
  <cols>
    <col min="1" max="1" width="60.81640625" customWidth="1"/>
    <col min="4" max="4" width="8.90625" style="1"/>
  </cols>
  <sheetData>
    <row r="1" spans="1:4" x14ac:dyDescent="0.35">
      <c r="A1" t="s">
        <v>96</v>
      </c>
    </row>
    <row r="2" spans="1:4" x14ac:dyDescent="0.35">
      <c r="A2" t="s">
        <v>119</v>
      </c>
    </row>
    <row r="4" spans="1:4" x14ac:dyDescent="0.35">
      <c r="B4" s="2" t="s">
        <v>29</v>
      </c>
      <c r="D4" s="3" t="s">
        <v>87</v>
      </c>
    </row>
    <row r="5" spans="1:4" x14ac:dyDescent="0.35">
      <c r="B5" t="s">
        <v>86</v>
      </c>
      <c r="D5" s="1" t="s">
        <v>86</v>
      </c>
    </row>
    <row r="6" spans="1:4" x14ac:dyDescent="0.35">
      <c r="A6" t="s">
        <v>48</v>
      </c>
      <c r="B6">
        <v>153</v>
      </c>
      <c r="D6" s="1">
        <f>IF(B9=0,NA(),B6/B9)</f>
        <v>0.92727272727272725</v>
      </c>
    </row>
    <row r="7" spans="1:4" x14ac:dyDescent="0.35">
      <c r="A7" t="s">
        <v>77</v>
      </c>
      <c r="B7">
        <v>12</v>
      </c>
      <c r="D7" s="1">
        <f>IF(B9=0,NA(),B7/B9)</f>
        <v>7.2727272727272724E-2</v>
      </c>
    </row>
    <row r="9" spans="1:4" x14ac:dyDescent="0.35">
      <c r="A9" t="s">
        <v>19</v>
      </c>
      <c r="B9">
        <v>165</v>
      </c>
      <c r="D9" s="1">
        <f>IF(B9=0,NA(),B9/B9)</f>
        <v>1</v>
      </c>
    </row>
    <row r="10" spans="1:4" x14ac:dyDescent="0.35">
      <c r="A10" t="s">
        <v>124</v>
      </c>
      <c r="B10">
        <f>IF(B9=0,NA(),(1*B6+2*B7)/B9)</f>
        <v>1.0727272727272728</v>
      </c>
    </row>
    <row r="11" spans="1:4" x14ac:dyDescent="0.35">
      <c r="A11" t="s">
        <v>136</v>
      </c>
      <c r="B11">
        <v>15</v>
      </c>
    </row>
    <row r="12" spans="1:4" x14ac:dyDescent="0.35">
      <c r="A12" t="s">
        <v>31</v>
      </c>
      <c r="B12">
        <v>20</v>
      </c>
    </row>
    <row r="14" spans="1:4" x14ac:dyDescent="0.35">
      <c r="A14" t="s">
        <v>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baseColWidth="10" defaultColWidth="8.7265625" defaultRowHeight="14.5" x14ac:dyDescent="0.35"/>
  <cols>
    <col min="1" max="1" width="60.81640625" customWidth="1"/>
    <col min="4" max="4" width="8.90625" style="1"/>
  </cols>
  <sheetData>
    <row r="1" spans="1:4" x14ac:dyDescent="0.35">
      <c r="A1" t="s">
        <v>56</v>
      </c>
    </row>
    <row r="2" spans="1:4" x14ac:dyDescent="0.35">
      <c r="A2" t="s">
        <v>30</v>
      </c>
    </row>
    <row r="4" spans="1:4" x14ac:dyDescent="0.35">
      <c r="B4" s="2" t="s">
        <v>29</v>
      </c>
      <c r="D4" s="3" t="s">
        <v>87</v>
      </c>
    </row>
    <row r="5" spans="1:4" x14ac:dyDescent="0.35">
      <c r="B5" t="s">
        <v>86</v>
      </c>
      <c r="D5" s="1" t="s">
        <v>86</v>
      </c>
    </row>
    <row r="6" spans="1:4" x14ac:dyDescent="0.35">
      <c r="A6" t="s">
        <v>50</v>
      </c>
      <c r="B6">
        <v>20</v>
      </c>
      <c r="D6" s="1">
        <f>IF(B12=0,NA(),B6/B12)</f>
        <v>0.11494252873563218</v>
      </c>
    </row>
    <row r="7" spans="1:4" x14ac:dyDescent="0.35">
      <c r="A7" t="s">
        <v>148</v>
      </c>
      <c r="B7">
        <v>23</v>
      </c>
      <c r="D7" s="1">
        <f>IF(B12=0,NA(),B7/B12)</f>
        <v>0.13218390804597702</v>
      </c>
    </row>
    <row r="8" spans="1:4" x14ac:dyDescent="0.35">
      <c r="A8" t="s">
        <v>90</v>
      </c>
      <c r="B8">
        <v>85</v>
      </c>
      <c r="D8" s="1">
        <f>IF(B12=0,NA(),B8/B12)</f>
        <v>0.4885057471264368</v>
      </c>
    </row>
    <row r="9" spans="1:4" x14ac:dyDescent="0.35">
      <c r="A9" t="s">
        <v>78</v>
      </c>
      <c r="B9">
        <v>32</v>
      </c>
      <c r="D9" s="1">
        <f>IF(B12=0,NA(),B9/B12)</f>
        <v>0.18390804597701149</v>
      </c>
    </row>
    <row r="10" spans="1:4" x14ac:dyDescent="0.35">
      <c r="A10" t="s">
        <v>149</v>
      </c>
      <c r="B10">
        <v>14</v>
      </c>
      <c r="D10" s="1">
        <f>IF(B12=0,NA(),B10/B12)</f>
        <v>8.0459770114942528E-2</v>
      </c>
    </row>
    <row r="12" spans="1:4" x14ac:dyDescent="0.35">
      <c r="A12" t="s">
        <v>19</v>
      </c>
      <c r="B12">
        <v>174</v>
      </c>
      <c r="D12" s="1">
        <f>IF(B12=0,NA(),B12/B12)</f>
        <v>1</v>
      </c>
    </row>
    <row r="13" spans="1:4" x14ac:dyDescent="0.35">
      <c r="A13" t="s">
        <v>124</v>
      </c>
      <c r="B13">
        <f>IF(B12=0,NA(),(1*B6+2*B7+3*B8+4*B9+5*B10)/B12)</f>
        <v>2.9827586206896552</v>
      </c>
    </row>
    <row r="14" spans="1:4" x14ac:dyDescent="0.35">
      <c r="A14" t="s">
        <v>136</v>
      </c>
      <c r="B14">
        <v>6</v>
      </c>
    </row>
    <row r="15" spans="1:4" x14ac:dyDescent="0.35">
      <c r="A15" t="s">
        <v>31</v>
      </c>
      <c r="B15">
        <v>20</v>
      </c>
    </row>
    <row r="17" spans="1:1" x14ac:dyDescent="0.35">
      <c r="A17" t="s">
        <v>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baseColWidth="10" defaultColWidth="8.7265625" defaultRowHeight="14.5" x14ac:dyDescent="0.35"/>
  <cols>
    <col min="1" max="1" width="60.81640625" customWidth="1"/>
    <col min="4" max="4" width="8.90625" style="1"/>
  </cols>
  <sheetData>
    <row r="1" spans="1:4" x14ac:dyDescent="0.35">
      <c r="A1" t="s">
        <v>135</v>
      </c>
    </row>
    <row r="2" spans="1:4" x14ac:dyDescent="0.35">
      <c r="A2" t="s">
        <v>119</v>
      </c>
    </row>
    <row r="4" spans="1:4" x14ac:dyDescent="0.35">
      <c r="B4" s="2" t="s">
        <v>29</v>
      </c>
      <c r="D4" s="3" t="s">
        <v>87</v>
      </c>
    </row>
    <row r="5" spans="1:4" x14ac:dyDescent="0.35">
      <c r="B5" t="s">
        <v>86</v>
      </c>
      <c r="D5" s="1" t="s">
        <v>86</v>
      </c>
    </row>
    <row r="6" spans="1:4" x14ac:dyDescent="0.35">
      <c r="A6" t="s">
        <v>79</v>
      </c>
      <c r="B6">
        <v>8</v>
      </c>
      <c r="D6" s="1">
        <f>IF(B12=0,NA(),B6/B12)</f>
        <v>4.6783625730994149E-2</v>
      </c>
    </row>
    <row r="7" spans="1:4" x14ac:dyDescent="0.35">
      <c r="A7" t="s">
        <v>23</v>
      </c>
      <c r="B7">
        <v>17</v>
      </c>
      <c r="D7" s="1">
        <f>IF(B12=0,NA(),B7/B12)</f>
        <v>9.9415204678362568E-2</v>
      </c>
    </row>
    <row r="8" spans="1:4" x14ac:dyDescent="0.35">
      <c r="A8" t="s">
        <v>150</v>
      </c>
      <c r="B8">
        <v>139</v>
      </c>
      <c r="D8" s="1">
        <f>IF(B12=0,NA(),B8/B12)</f>
        <v>0.8128654970760234</v>
      </c>
    </row>
    <row r="9" spans="1:4" x14ac:dyDescent="0.35">
      <c r="A9" t="s">
        <v>102</v>
      </c>
      <c r="B9">
        <v>7</v>
      </c>
      <c r="D9" s="1">
        <f>IF(B12=0,NA(),B9/B12)</f>
        <v>4.0935672514619881E-2</v>
      </c>
    </row>
    <row r="10" spans="1:4" x14ac:dyDescent="0.35">
      <c r="A10" t="s">
        <v>103</v>
      </c>
      <c r="B10">
        <v>0</v>
      </c>
      <c r="D10" s="1">
        <f>IF(B12=0,NA(),B10/B12)</f>
        <v>0</v>
      </c>
    </row>
    <row r="12" spans="1:4" x14ac:dyDescent="0.35">
      <c r="A12" t="s">
        <v>19</v>
      </c>
      <c r="B12">
        <v>171</v>
      </c>
      <c r="D12" s="1">
        <f>IF(B12=0,NA(),B12/B12)</f>
        <v>1</v>
      </c>
    </row>
    <row r="13" spans="1:4" x14ac:dyDescent="0.35">
      <c r="A13" t="s">
        <v>124</v>
      </c>
      <c r="B13">
        <f>IF(B12=0,NA(),(1*B6+2*B7+3*B8+4*B9+5*B10)/B12)</f>
        <v>2.8479532163742691</v>
      </c>
    </row>
    <row r="14" spans="1:4" x14ac:dyDescent="0.35">
      <c r="A14" t="s">
        <v>136</v>
      </c>
      <c r="B14">
        <v>9</v>
      </c>
    </row>
    <row r="15" spans="1:4" x14ac:dyDescent="0.35">
      <c r="A15" t="s">
        <v>31</v>
      </c>
      <c r="B15">
        <v>20</v>
      </c>
    </row>
    <row r="17" spans="1:1" x14ac:dyDescent="0.35">
      <c r="A17" t="s">
        <v>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heetViews>
  <sheetFormatPr baseColWidth="10" defaultColWidth="8.7265625" defaultRowHeight="14.5" x14ac:dyDescent="0.35"/>
  <cols>
    <col min="1" max="1" width="60.81640625" customWidth="1"/>
  </cols>
  <sheetData>
    <row r="1" spans="1:2" x14ac:dyDescent="0.35">
      <c r="A1" t="s">
        <v>1</v>
      </c>
    </row>
    <row r="2" spans="1:2" x14ac:dyDescent="0.35">
      <c r="A2" t="s">
        <v>138</v>
      </c>
    </row>
    <row r="3" spans="1:2" x14ac:dyDescent="0.35">
      <c r="B3" s="2" t="s">
        <v>51</v>
      </c>
    </row>
    <row r="4" spans="1:2" x14ac:dyDescent="0.35">
      <c r="B4" t="s">
        <v>86</v>
      </c>
    </row>
    <row r="5" spans="1:2" x14ac:dyDescent="0.35">
      <c r="A5" t="s">
        <v>24</v>
      </c>
      <c r="B5" t="s">
        <v>59</v>
      </c>
    </row>
    <row r="6" spans="1:2" x14ac:dyDescent="0.35">
      <c r="A6" t="s">
        <v>60</v>
      </c>
      <c r="B6" t="s">
        <v>139</v>
      </c>
    </row>
    <row r="7" spans="1:2" x14ac:dyDescent="0.35">
      <c r="A7" t="s">
        <v>113</v>
      </c>
      <c r="B7" t="s">
        <v>25</v>
      </c>
    </row>
    <row r="8" spans="1:2" x14ac:dyDescent="0.35">
      <c r="A8" t="s">
        <v>151</v>
      </c>
      <c r="B8" t="s">
        <v>80</v>
      </c>
    </row>
    <row r="9" spans="1:2" x14ac:dyDescent="0.35">
      <c r="A9" t="s">
        <v>34</v>
      </c>
      <c r="B9" t="s">
        <v>61</v>
      </c>
    </row>
    <row r="10" spans="1:2" x14ac:dyDescent="0.35">
      <c r="A10" t="s">
        <v>66</v>
      </c>
      <c r="B10" t="s">
        <v>35</v>
      </c>
    </row>
    <row r="11" spans="1:2" x14ac:dyDescent="0.35">
      <c r="A11" t="s">
        <v>114</v>
      </c>
      <c r="B11" t="s">
        <v>67</v>
      </c>
    </row>
    <row r="12" spans="1:2" x14ac:dyDescent="0.35">
      <c r="A12" t="s">
        <v>152</v>
      </c>
      <c r="B12" t="s">
        <v>104</v>
      </c>
    </row>
    <row r="13" spans="1:2" x14ac:dyDescent="0.35">
      <c r="A13" t="s">
        <v>36</v>
      </c>
      <c r="B13" t="s">
        <v>105</v>
      </c>
    </row>
    <row r="14" spans="1:2" x14ac:dyDescent="0.35">
      <c r="A14" t="s">
        <v>37</v>
      </c>
      <c r="B14" t="s">
        <v>106</v>
      </c>
    </row>
    <row r="15" spans="1:2" x14ac:dyDescent="0.35">
      <c r="A15" t="s">
        <v>68</v>
      </c>
      <c r="B15" t="s">
        <v>115</v>
      </c>
    </row>
    <row r="16" spans="1:2" x14ac:dyDescent="0.35">
      <c r="A16" t="s">
        <v>116</v>
      </c>
      <c r="B16" t="s">
        <v>52</v>
      </c>
    </row>
    <row r="17" spans="1:2" x14ac:dyDescent="0.35">
      <c r="A17" t="s">
        <v>4</v>
      </c>
      <c r="B17" t="s">
        <v>53</v>
      </c>
    </row>
    <row r="18" spans="1:2" x14ac:dyDescent="0.35">
      <c r="A18" t="s">
        <v>42</v>
      </c>
      <c r="B18" t="s">
        <v>16</v>
      </c>
    </row>
    <row r="19" spans="1:2" x14ac:dyDescent="0.35">
      <c r="A19" t="s">
        <v>81</v>
      </c>
      <c r="B19" t="s">
        <v>128</v>
      </c>
    </row>
    <row r="20" spans="1:2" x14ac:dyDescent="0.35">
      <c r="A20" t="s">
        <v>120</v>
      </c>
      <c r="B20" t="s">
        <v>5</v>
      </c>
    </row>
    <row r="21" spans="1:2" x14ac:dyDescent="0.35">
      <c r="A21" t="s">
        <v>6</v>
      </c>
      <c r="B21" t="s">
        <v>140</v>
      </c>
    </row>
    <row r="22" spans="1:2" x14ac:dyDescent="0.35">
      <c r="A22" t="s">
        <v>43</v>
      </c>
      <c r="B22" t="s">
        <v>7</v>
      </c>
    </row>
    <row r="23" spans="1:2" x14ac:dyDescent="0.35">
      <c r="A23" t="s">
        <v>82</v>
      </c>
      <c r="B23" t="s">
        <v>69</v>
      </c>
    </row>
    <row r="24" spans="1:2" x14ac:dyDescent="0.35">
      <c r="A24" t="s">
        <v>153</v>
      </c>
      <c r="B24" t="s">
        <v>44</v>
      </c>
    </row>
    <row r="25" spans="1:2" x14ac:dyDescent="0.35">
      <c r="A25" t="s">
        <v>45</v>
      </c>
      <c r="B25" t="s">
        <v>154</v>
      </c>
    </row>
    <row r="26" spans="1:2" x14ac:dyDescent="0.35">
      <c r="A26" t="s">
        <v>83</v>
      </c>
      <c r="B26" t="s">
        <v>141</v>
      </c>
    </row>
    <row r="27" spans="1:2" x14ac:dyDescent="0.35">
      <c r="A27" t="s">
        <v>121</v>
      </c>
      <c r="B27" t="s">
        <v>8</v>
      </c>
    </row>
    <row r="28" spans="1:2" x14ac:dyDescent="0.35">
      <c r="A28" t="s">
        <v>9</v>
      </c>
      <c r="B28" t="s">
        <v>17</v>
      </c>
    </row>
    <row r="29" spans="1:2" x14ac:dyDescent="0.35">
      <c r="A29" t="s">
        <v>46</v>
      </c>
      <c r="B29" t="s">
        <v>155</v>
      </c>
    </row>
    <row r="30" spans="1:2" x14ac:dyDescent="0.35">
      <c r="A30" t="s">
        <v>84</v>
      </c>
      <c r="B30" t="s">
        <v>91</v>
      </c>
    </row>
    <row r="31" spans="1:2" x14ac:dyDescent="0.35">
      <c r="A31" t="s">
        <v>122</v>
      </c>
      <c r="B31" t="s">
        <v>92</v>
      </c>
    </row>
    <row r="32" spans="1:2" x14ac:dyDescent="0.35">
      <c r="A32" t="s">
        <v>10</v>
      </c>
      <c r="B32" t="s">
        <v>129</v>
      </c>
    </row>
    <row r="34" spans="1:2" x14ac:dyDescent="0.35">
      <c r="A34" t="s">
        <v>19</v>
      </c>
      <c r="B34">
        <v>28</v>
      </c>
    </row>
    <row r="36" spans="1:2" x14ac:dyDescent="0.35">
      <c r="A36" t="s">
        <v>31</v>
      </c>
      <c r="B36">
        <v>172</v>
      </c>
    </row>
    <row r="38" spans="1:2" x14ac:dyDescent="0.35">
      <c r="A38"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baseColWidth="10" defaultColWidth="8.7265625" defaultRowHeight="14.5" x14ac:dyDescent="0.35"/>
  <cols>
    <col min="1" max="1" width="60.81640625" customWidth="1"/>
    <col min="4" max="4" width="8.90625" style="1"/>
  </cols>
  <sheetData>
    <row r="1" spans="1:4" x14ac:dyDescent="0.35">
      <c r="A1" t="s">
        <v>109</v>
      </c>
    </row>
    <row r="2" spans="1:4" x14ac:dyDescent="0.35">
      <c r="A2" t="s">
        <v>119</v>
      </c>
    </row>
    <row r="4" spans="1:4" x14ac:dyDescent="0.35">
      <c r="B4" s="2" t="s">
        <v>29</v>
      </c>
      <c r="D4" s="3" t="s">
        <v>87</v>
      </c>
    </row>
    <row r="5" spans="1:4" x14ac:dyDescent="0.35">
      <c r="B5" t="s">
        <v>86</v>
      </c>
      <c r="D5" s="1" t="s">
        <v>86</v>
      </c>
    </row>
    <row r="6" spans="1:4" x14ac:dyDescent="0.35">
      <c r="A6" t="s">
        <v>48</v>
      </c>
      <c r="B6">
        <v>180</v>
      </c>
      <c r="D6" s="1">
        <f>IF(B9=0,NA(),B6/B9)</f>
        <v>0.9</v>
      </c>
    </row>
    <row r="7" spans="1:4" x14ac:dyDescent="0.35">
      <c r="A7" t="s">
        <v>14</v>
      </c>
      <c r="B7">
        <v>20</v>
      </c>
      <c r="D7" s="1">
        <f>IF(B9=0,NA(),B7/B9)</f>
        <v>0.1</v>
      </c>
    </row>
    <row r="9" spans="1:4" x14ac:dyDescent="0.35">
      <c r="A9" t="s">
        <v>19</v>
      </c>
      <c r="B9">
        <v>200</v>
      </c>
      <c r="D9" s="1">
        <f>IF(B9=0,NA(),B9/B9)</f>
        <v>1</v>
      </c>
    </row>
    <row r="10" spans="1:4" x14ac:dyDescent="0.35">
      <c r="A10" t="s">
        <v>124</v>
      </c>
      <c r="B10">
        <f>IF(B9=0,NA(),(1*B6+2*B7)/B9)</f>
        <v>1.1000000000000001</v>
      </c>
    </row>
    <row r="12" spans="1:4" x14ac:dyDescent="0.35">
      <c r="A12"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baseColWidth="10" defaultColWidth="8.7265625" defaultRowHeight="14.5" x14ac:dyDescent="0.35"/>
  <cols>
    <col min="1" max="1" width="60.81640625" customWidth="1"/>
    <col min="4" max="4" width="8.90625" style="1"/>
  </cols>
  <sheetData>
    <row r="1" spans="1:4" x14ac:dyDescent="0.35">
      <c r="A1" t="s">
        <v>131</v>
      </c>
    </row>
    <row r="2" spans="1:4" x14ac:dyDescent="0.35">
      <c r="A2" t="s">
        <v>119</v>
      </c>
    </row>
    <row r="4" spans="1:4" x14ac:dyDescent="0.35">
      <c r="B4" s="2" t="s">
        <v>29</v>
      </c>
      <c r="D4" s="3" t="s">
        <v>87</v>
      </c>
    </row>
    <row r="5" spans="1:4" x14ac:dyDescent="0.35">
      <c r="B5" t="s">
        <v>86</v>
      </c>
      <c r="D5" s="1" t="s">
        <v>86</v>
      </c>
    </row>
    <row r="6" spans="1:4" x14ac:dyDescent="0.35">
      <c r="A6" t="s">
        <v>20</v>
      </c>
      <c r="B6">
        <v>80</v>
      </c>
      <c r="D6" s="1">
        <f>IF(B12=0,NA(),B6/B12)</f>
        <v>0.41450777202072536</v>
      </c>
    </row>
    <row r="7" spans="1:4" x14ac:dyDescent="0.35">
      <c r="A7" t="s">
        <v>58</v>
      </c>
      <c r="B7">
        <v>24</v>
      </c>
      <c r="D7" s="1">
        <f>IF(B12=0,NA(),B7/B12)</f>
        <v>0.12435233160621761</v>
      </c>
    </row>
    <row r="8" spans="1:4" x14ac:dyDescent="0.35">
      <c r="A8" t="s">
        <v>145</v>
      </c>
      <c r="B8">
        <v>48</v>
      </c>
      <c r="D8" s="1">
        <f>IF(B12=0,NA(),B8/B12)</f>
        <v>0.24870466321243523</v>
      </c>
    </row>
    <row r="9" spans="1:4" x14ac:dyDescent="0.35">
      <c r="A9" t="s">
        <v>2</v>
      </c>
      <c r="B9">
        <v>12</v>
      </c>
      <c r="D9" s="1">
        <f>IF(B12=0,NA(),B9/B12)</f>
        <v>6.2176165803108807E-2</v>
      </c>
    </row>
    <row r="10" spans="1:4" x14ac:dyDescent="0.35">
      <c r="A10" t="s">
        <v>88</v>
      </c>
      <c r="B10">
        <v>29</v>
      </c>
      <c r="D10" s="1">
        <f>IF(B12=0,NA(),B10/B12)</f>
        <v>0.15025906735751296</v>
      </c>
    </row>
    <row r="12" spans="1:4" x14ac:dyDescent="0.35">
      <c r="A12" t="s">
        <v>19</v>
      </c>
      <c r="B12">
        <v>193</v>
      </c>
      <c r="D12" s="1">
        <f>IF(B12=0,NA(),B12/B12)</f>
        <v>1</v>
      </c>
    </row>
    <row r="13" spans="1:4" x14ac:dyDescent="0.35">
      <c r="A13" t="s">
        <v>124</v>
      </c>
      <c r="B13">
        <f>IF(B12=0,NA(),(1*B6+2*B7+3*B8+4*B9+5*B10)/B12)</f>
        <v>2.4093264248704664</v>
      </c>
    </row>
    <row r="14" spans="1:4" x14ac:dyDescent="0.35">
      <c r="A14" t="s">
        <v>136</v>
      </c>
      <c r="B14">
        <v>7</v>
      </c>
    </row>
    <row r="16" spans="1:4" x14ac:dyDescent="0.35">
      <c r="A16"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baseColWidth="10" defaultColWidth="8.7265625" defaultRowHeight="14.5" x14ac:dyDescent="0.35"/>
  <cols>
    <col min="1" max="1" width="60.81640625" customWidth="1"/>
    <col min="4" max="4" width="8.90625" style="1"/>
  </cols>
  <sheetData>
    <row r="1" spans="1:4" x14ac:dyDescent="0.35">
      <c r="A1" t="s">
        <v>132</v>
      </c>
    </row>
    <row r="2" spans="1:4" x14ac:dyDescent="0.35">
      <c r="A2" t="s">
        <v>30</v>
      </c>
    </row>
    <row r="4" spans="1:4" x14ac:dyDescent="0.35">
      <c r="B4" s="2" t="s">
        <v>29</v>
      </c>
      <c r="D4" s="3" t="s">
        <v>87</v>
      </c>
    </row>
    <row r="5" spans="1:4" x14ac:dyDescent="0.35">
      <c r="B5" t="s">
        <v>86</v>
      </c>
      <c r="D5" s="1" t="s">
        <v>86</v>
      </c>
    </row>
    <row r="6" spans="1:4" x14ac:dyDescent="0.35">
      <c r="A6" t="s">
        <v>146</v>
      </c>
      <c r="B6">
        <v>122</v>
      </c>
      <c r="D6" s="1">
        <f>IF(B12=0,NA(),B6/B12)</f>
        <v>0.68926553672316382</v>
      </c>
    </row>
    <row r="7" spans="1:4" x14ac:dyDescent="0.35">
      <c r="A7" t="s">
        <v>99</v>
      </c>
      <c r="B7">
        <v>47</v>
      </c>
      <c r="D7" s="1">
        <f>IF(B12=0,NA(),B7/B12)</f>
        <v>0.2655367231638418</v>
      </c>
    </row>
    <row r="8" spans="1:4" x14ac:dyDescent="0.35">
      <c r="A8" t="s">
        <v>21</v>
      </c>
      <c r="B8">
        <v>4</v>
      </c>
      <c r="D8" s="1">
        <f>IF(B12=0,NA(),B8/B12)</f>
        <v>2.2598870056497175E-2</v>
      </c>
    </row>
    <row r="9" spans="1:4" x14ac:dyDescent="0.35">
      <c r="A9" t="s">
        <v>71</v>
      </c>
      <c r="B9">
        <v>3</v>
      </c>
      <c r="D9" s="1">
        <f>IF(B12=0,NA(),B9/B12)</f>
        <v>1.6949152542372881E-2</v>
      </c>
    </row>
    <row r="10" spans="1:4" x14ac:dyDescent="0.35">
      <c r="A10" t="s">
        <v>72</v>
      </c>
      <c r="B10">
        <v>1</v>
      </c>
      <c r="D10" s="1">
        <f>IF(B12=0,NA(),B10/B12)</f>
        <v>5.6497175141242938E-3</v>
      </c>
    </row>
    <row r="12" spans="1:4" x14ac:dyDescent="0.35">
      <c r="A12" t="s">
        <v>19</v>
      </c>
      <c r="B12">
        <v>177</v>
      </c>
      <c r="D12" s="1">
        <f>IF(B12=0,NA(),B12/B12)</f>
        <v>1</v>
      </c>
    </row>
    <row r="13" spans="1:4" x14ac:dyDescent="0.35">
      <c r="A13" t="s">
        <v>124</v>
      </c>
      <c r="B13">
        <f>IF(B12=0,NA(),(1*B6+2*B7+3*B8+4*B9+5*B10)/B12)</f>
        <v>1.384180790960452</v>
      </c>
    </row>
    <row r="14" spans="1:4" x14ac:dyDescent="0.35">
      <c r="A14" t="s">
        <v>136</v>
      </c>
      <c r="B14">
        <v>3</v>
      </c>
    </row>
    <row r="15" spans="1:4" x14ac:dyDescent="0.35">
      <c r="A15" t="s">
        <v>31</v>
      </c>
      <c r="B15">
        <v>20</v>
      </c>
    </row>
    <row r="17" spans="1:1" x14ac:dyDescent="0.35">
      <c r="A17" t="s">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baseColWidth="10" defaultColWidth="8.7265625" defaultRowHeight="14.5" x14ac:dyDescent="0.35"/>
  <cols>
    <col min="1" max="1" width="60.81640625" customWidth="1"/>
    <col min="4" max="4" width="8.90625" style="1"/>
  </cols>
  <sheetData>
    <row r="1" spans="1:4" x14ac:dyDescent="0.35">
      <c r="A1" t="s">
        <v>133</v>
      </c>
    </row>
    <row r="2" spans="1:4" x14ac:dyDescent="0.35">
      <c r="A2" t="s">
        <v>119</v>
      </c>
    </row>
    <row r="4" spans="1:4" x14ac:dyDescent="0.35">
      <c r="B4" s="2" t="s">
        <v>29</v>
      </c>
      <c r="D4" s="3" t="s">
        <v>87</v>
      </c>
    </row>
    <row r="5" spans="1:4" x14ac:dyDescent="0.35">
      <c r="B5" t="s">
        <v>86</v>
      </c>
      <c r="D5" s="1" t="s">
        <v>86</v>
      </c>
    </row>
    <row r="6" spans="1:4" x14ac:dyDescent="0.35">
      <c r="A6" t="s">
        <v>39</v>
      </c>
      <c r="B6">
        <v>94</v>
      </c>
      <c r="D6" s="1">
        <f>IF(B11=0,NA(),B6/B11)</f>
        <v>0.55952380952380953</v>
      </c>
    </row>
    <row r="7" spans="1:4" x14ac:dyDescent="0.35">
      <c r="A7" t="s">
        <v>100</v>
      </c>
      <c r="B7">
        <v>65</v>
      </c>
      <c r="D7" s="1">
        <f>IF(B11=0,NA(),B7/B11)</f>
        <v>0.38690476190476192</v>
      </c>
    </row>
    <row r="8" spans="1:4" x14ac:dyDescent="0.35">
      <c r="A8" t="s">
        <v>125</v>
      </c>
      <c r="B8">
        <v>8</v>
      </c>
      <c r="D8" s="1">
        <f>IF(B11=0,NA(),B8/B11)</f>
        <v>4.7619047619047616E-2</v>
      </c>
    </row>
    <row r="9" spans="1:4" x14ac:dyDescent="0.35">
      <c r="A9" t="s">
        <v>147</v>
      </c>
      <c r="B9">
        <v>1</v>
      </c>
      <c r="D9" s="1">
        <f>IF(B11=0,NA(),B9/B11)</f>
        <v>5.9523809523809521E-3</v>
      </c>
    </row>
    <row r="11" spans="1:4" x14ac:dyDescent="0.35">
      <c r="A11" t="s">
        <v>19</v>
      </c>
      <c r="B11">
        <v>168</v>
      </c>
      <c r="D11" s="1">
        <f>IF(B11=0,NA(),B11/B11)</f>
        <v>1</v>
      </c>
    </row>
    <row r="12" spans="1:4" x14ac:dyDescent="0.35">
      <c r="A12" t="s">
        <v>124</v>
      </c>
      <c r="B12">
        <f>IF(B11=0,NA(),(1*B6+2*B7+3*B8+4*B9)/B11)</f>
        <v>1.5</v>
      </c>
    </row>
    <row r="13" spans="1:4" x14ac:dyDescent="0.35">
      <c r="A13" t="s">
        <v>136</v>
      </c>
      <c r="B13">
        <v>12</v>
      </c>
    </row>
    <row r="14" spans="1:4" x14ac:dyDescent="0.35">
      <c r="A14" t="s">
        <v>31</v>
      </c>
      <c r="B14">
        <v>20</v>
      </c>
    </row>
    <row r="16" spans="1:4" x14ac:dyDescent="0.35">
      <c r="A16" t="s">
        <v>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baseColWidth="10" defaultColWidth="8.7265625" defaultRowHeight="14.5" x14ac:dyDescent="0.35"/>
  <cols>
    <col min="1" max="1" width="60.81640625" customWidth="1"/>
    <col min="4" max="4" width="8.90625" style="1"/>
  </cols>
  <sheetData>
    <row r="1" spans="1:4" x14ac:dyDescent="0.35">
      <c r="A1" t="s">
        <v>118</v>
      </c>
    </row>
    <row r="2" spans="1:4" x14ac:dyDescent="0.35">
      <c r="A2" t="s">
        <v>119</v>
      </c>
    </row>
    <row r="4" spans="1:4" x14ac:dyDescent="0.35">
      <c r="B4" s="2" t="s">
        <v>29</v>
      </c>
      <c r="D4" s="3" t="s">
        <v>87</v>
      </c>
    </row>
    <row r="5" spans="1:4" x14ac:dyDescent="0.35">
      <c r="B5" t="s">
        <v>86</v>
      </c>
      <c r="D5" s="1" t="s">
        <v>86</v>
      </c>
    </row>
    <row r="6" spans="1:4" x14ac:dyDescent="0.35">
      <c r="A6" t="s">
        <v>48</v>
      </c>
      <c r="B6">
        <v>104</v>
      </c>
      <c r="D6" s="1">
        <f>IF(B9=0,NA(),B6/B9)</f>
        <v>0.65408805031446537</v>
      </c>
    </row>
    <row r="7" spans="1:4" x14ac:dyDescent="0.35">
      <c r="A7" t="s">
        <v>14</v>
      </c>
      <c r="B7">
        <v>55</v>
      </c>
      <c r="D7" s="1">
        <f>IF(B9=0,NA(),B7/B9)</f>
        <v>0.34591194968553457</v>
      </c>
    </row>
    <row r="9" spans="1:4" x14ac:dyDescent="0.35">
      <c r="A9" t="s">
        <v>19</v>
      </c>
      <c r="B9">
        <v>159</v>
      </c>
      <c r="D9" s="1">
        <f>IF(B9=0,NA(),B9/B9)</f>
        <v>1</v>
      </c>
    </row>
    <row r="10" spans="1:4" x14ac:dyDescent="0.35">
      <c r="A10" t="s">
        <v>124</v>
      </c>
      <c r="B10">
        <f>IF(B9=0,NA(),(1*B6+2*B7)/B9)</f>
        <v>1.3459119496855345</v>
      </c>
    </row>
    <row r="11" spans="1:4" x14ac:dyDescent="0.35">
      <c r="A11" t="s">
        <v>136</v>
      </c>
      <c r="B11">
        <v>21</v>
      </c>
    </row>
    <row r="12" spans="1:4" x14ac:dyDescent="0.35">
      <c r="A12" t="s">
        <v>31</v>
      </c>
      <c r="B12">
        <v>20</v>
      </c>
    </row>
    <row r="14" spans="1:4" x14ac:dyDescent="0.35">
      <c r="A14" t="s">
        <v>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baseColWidth="10" defaultColWidth="8.7265625" defaultRowHeight="14.5" x14ac:dyDescent="0.35"/>
  <cols>
    <col min="1" max="1" width="60.81640625" customWidth="1"/>
    <col min="4" max="4" width="8.90625" style="1"/>
  </cols>
  <sheetData>
    <row r="1" spans="1:4" x14ac:dyDescent="0.35">
      <c r="A1" t="s">
        <v>64</v>
      </c>
    </row>
    <row r="2" spans="1:4" x14ac:dyDescent="0.35">
      <c r="A2" t="s">
        <v>119</v>
      </c>
    </row>
    <row r="4" spans="1:4" x14ac:dyDescent="0.35">
      <c r="B4" s="2" t="s">
        <v>29</v>
      </c>
      <c r="D4" s="3" t="s">
        <v>87</v>
      </c>
    </row>
    <row r="5" spans="1:4" x14ac:dyDescent="0.35">
      <c r="B5" t="s">
        <v>86</v>
      </c>
      <c r="D5" s="1" t="s">
        <v>86</v>
      </c>
    </row>
    <row r="6" spans="1:4" x14ac:dyDescent="0.35">
      <c r="A6" t="s">
        <v>40</v>
      </c>
      <c r="B6">
        <v>34</v>
      </c>
      <c r="D6" s="1">
        <f>IF(B12=0,NA(),B6/B12)</f>
        <v>0.4</v>
      </c>
    </row>
    <row r="7" spans="1:4" x14ac:dyDescent="0.35">
      <c r="A7" t="s">
        <v>22</v>
      </c>
      <c r="B7">
        <v>20</v>
      </c>
      <c r="D7" s="1">
        <f>IF(B12=0,NA(),B7/B12)</f>
        <v>0.23529411764705882</v>
      </c>
    </row>
    <row r="8" spans="1:4" x14ac:dyDescent="0.35">
      <c r="A8" t="s">
        <v>41</v>
      </c>
      <c r="B8">
        <v>14</v>
      </c>
      <c r="D8" s="1">
        <f>IF(B12=0,NA(),B8/B12)</f>
        <v>0.16470588235294117</v>
      </c>
    </row>
    <row r="9" spans="1:4" x14ac:dyDescent="0.35">
      <c r="A9" t="s">
        <v>73</v>
      </c>
      <c r="B9">
        <v>5</v>
      </c>
      <c r="D9" s="1">
        <f>IF(B12=0,NA(),B9/B12)</f>
        <v>5.8823529411764705E-2</v>
      </c>
    </row>
    <row r="10" spans="1:4" x14ac:dyDescent="0.35">
      <c r="A10" t="s">
        <v>74</v>
      </c>
      <c r="B10">
        <v>12</v>
      </c>
      <c r="D10" s="1">
        <f>IF(B12=0,NA(),B10/B12)</f>
        <v>0.14117647058823529</v>
      </c>
    </row>
    <row r="12" spans="1:4" x14ac:dyDescent="0.35">
      <c r="A12" t="s">
        <v>19</v>
      </c>
      <c r="B12">
        <v>85</v>
      </c>
      <c r="D12" s="1">
        <f>IF(B12=0,NA(),B12/B12)</f>
        <v>1</v>
      </c>
    </row>
    <row r="13" spans="1:4" x14ac:dyDescent="0.35">
      <c r="A13" t="s">
        <v>124</v>
      </c>
      <c r="B13">
        <f>IF(B12=0,NA(),(1*B6+2*B7+3*B8+4*B9+5*B10)/B12)</f>
        <v>2.3058823529411763</v>
      </c>
    </row>
    <row r="14" spans="1:4" x14ac:dyDescent="0.35">
      <c r="A14" t="s">
        <v>136</v>
      </c>
      <c r="B14">
        <v>19</v>
      </c>
    </row>
    <row r="15" spans="1:4" x14ac:dyDescent="0.35">
      <c r="A15" t="s">
        <v>31</v>
      </c>
      <c r="B15">
        <v>96</v>
      </c>
    </row>
    <row r="17" spans="1:1" x14ac:dyDescent="0.35">
      <c r="A17" t="s">
        <v>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baseColWidth="10" defaultColWidth="8.7265625" defaultRowHeight="14.5" x14ac:dyDescent="0.35"/>
  <cols>
    <col min="1" max="1" width="60.81640625" customWidth="1"/>
    <col min="4" max="4" width="8.90625" style="1"/>
  </cols>
  <sheetData>
    <row r="1" spans="1:4" x14ac:dyDescent="0.35">
      <c r="A1" t="s">
        <v>0</v>
      </c>
    </row>
    <row r="2" spans="1:4" x14ac:dyDescent="0.35">
      <c r="A2" t="s">
        <v>119</v>
      </c>
    </row>
    <row r="4" spans="1:4" x14ac:dyDescent="0.35">
      <c r="B4" s="2" t="s">
        <v>29</v>
      </c>
      <c r="D4" s="3" t="s">
        <v>87</v>
      </c>
    </row>
    <row r="5" spans="1:4" x14ac:dyDescent="0.35">
      <c r="B5" t="s">
        <v>86</v>
      </c>
      <c r="D5" s="1" t="s">
        <v>86</v>
      </c>
    </row>
    <row r="6" spans="1:4" x14ac:dyDescent="0.35">
      <c r="A6" t="s">
        <v>48</v>
      </c>
      <c r="B6">
        <v>161</v>
      </c>
      <c r="D6" s="1">
        <f>IF(B9=0,NA(),B6/B9)</f>
        <v>0.94152046783625731</v>
      </c>
    </row>
    <row r="7" spans="1:4" x14ac:dyDescent="0.35">
      <c r="A7" t="s">
        <v>14</v>
      </c>
      <c r="B7">
        <v>10</v>
      </c>
      <c r="D7" s="1">
        <f>IF(B9=0,NA(),B7/B9)</f>
        <v>5.8479532163742687E-2</v>
      </c>
    </row>
    <row r="9" spans="1:4" x14ac:dyDescent="0.35">
      <c r="A9" t="s">
        <v>19</v>
      </c>
      <c r="B9">
        <v>171</v>
      </c>
      <c r="D9" s="1">
        <f>IF(B9=0,NA(),B9/B9)</f>
        <v>1</v>
      </c>
    </row>
    <row r="10" spans="1:4" x14ac:dyDescent="0.35">
      <c r="A10" t="s">
        <v>124</v>
      </c>
      <c r="B10">
        <f>IF(B9=0,NA(),(1*B6+2*B7)/B9)</f>
        <v>1.0584795321637428</v>
      </c>
    </row>
    <row r="11" spans="1:4" x14ac:dyDescent="0.35">
      <c r="A11" t="s">
        <v>136</v>
      </c>
      <c r="B11">
        <v>9</v>
      </c>
    </row>
    <row r="12" spans="1:4" x14ac:dyDescent="0.35">
      <c r="A12" t="s">
        <v>31</v>
      </c>
      <c r="B12">
        <v>20</v>
      </c>
    </row>
    <row r="14" spans="1:4" x14ac:dyDescent="0.35">
      <c r="A14" t="s">
        <v>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baseColWidth="10" defaultColWidth="8.7265625" defaultRowHeight="14.5" x14ac:dyDescent="0.35"/>
  <cols>
    <col min="1" max="1" width="60.81640625" customWidth="1"/>
    <col min="4" max="4" width="8.90625" style="1"/>
  </cols>
  <sheetData>
    <row r="1" spans="1:4" x14ac:dyDescent="0.35">
      <c r="A1" t="s">
        <v>38</v>
      </c>
    </row>
    <row r="2" spans="1:4" x14ac:dyDescent="0.35">
      <c r="A2" t="s">
        <v>30</v>
      </c>
    </row>
    <row r="4" spans="1:4" x14ac:dyDescent="0.35">
      <c r="B4" s="2" t="s">
        <v>29</v>
      </c>
      <c r="D4" s="3" t="s">
        <v>87</v>
      </c>
    </row>
    <row r="5" spans="1:4" x14ac:dyDescent="0.35">
      <c r="B5" t="s">
        <v>86</v>
      </c>
      <c r="D5" s="1" t="s">
        <v>86</v>
      </c>
    </row>
    <row r="6" spans="1:4" x14ac:dyDescent="0.35">
      <c r="A6" t="s">
        <v>49</v>
      </c>
      <c r="B6">
        <v>34</v>
      </c>
      <c r="D6" s="1">
        <f>IF(B12=0,NA(),B6/B12)</f>
        <v>0.19653179190751446</v>
      </c>
    </row>
    <row r="7" spans="1:4" x14ac:dyDescent="0.35">
      <c r="A7" t="s">
        <v>126</v>
      </c>
      <c r="B7">
        <v>71</v>
      </c>
      <c r="D7" s="1">
        <f>IF(B12=0,NA(),B7/B12)</f>
        <v>0.41040462427745666</v>
      </c>
    </row>
    <row r="8" spans="1:4" x14ac:dyDescent="0.35">
      <c r="A8" t="s">
        <v>112</v>
      </c>
      <c r="B8">
        <v>47</v>
      </c>
      <c r="D8" s="1">
        <f>IF(B12=0,NA(),B8/B12)</f>
        <v>0.27167630057803466</v>
      </c>
    </row>
    <row r="9" spans="1:4" x14ac:dyDescent="0.35">
      <c r="A9" t="s">
        <v>75</v>
      </c>
      <c r="B9">
        <v>20</v>
      </c>
      <c r="D9" s="1">
        <f>IF(B12=0,NA(),B9/B12)</f>
        <v>0.11560693641618497</v>
      </c>
    </row>
    <row r="10" spans="1:4" x14ac:dyDescent="0.35">
      <c r="A10" t="s">
        <v>15</v>
      </c>
      <c r="B10">
        <v>1</v>
      </c>
      <c r="D10" s="1">
        <f>IF(B12=0,NA(),B10/B12)</f>
        <v>5.7803468208092483E-3</v>
      </c>
    </row>
    <row r="12" spans="1:4" x14ac:dyDescent="0.35">
      <c r="A12" t="s">
        <v>19</v>
      </c>
      <c r="B12">
        <v>173</v>
      </c>
      <c r="D12" s="1">
        <f>IF(B12=0,NA(),B12/B12)</f>
        <v>1</v>
      </c>
    </row>
    <row r="13" spans="1:4" x14ac:dyDescent="0.35">
      <c r="A13" t="s">
        <v>124</v>
      </c>
      <c r="B13">
        <f>IF(B12=0,NA(),(1*B6+2*B7+3*B8+4*B9+5*B10)/B12)</f>
        <v>2.3236994219653178</v>
      </c>
    </row>
    <row r="14" spans="1:4" x14ac:dyDescent="0.35">
      <c r="A14" t="s">
        <v>136</v>
      </c>
      <c r="B14">
        <v>7</v>
      </c>
    </row>
    <row r="15" spans="1:4" x14ac:dyDescent="0.35">
      <c r="A15" t="s">
        <v>31</v>
      </c>
      <c r="B15">
        <v>20</v>
      </c>
    </row>
    <row r="17" spans="1:1" x14ac:dyDescent="0.35">
      <c r="A17"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Zusammenfassung</vt:lpstr>
      <vt:lpstr>q1</vt:lpstr>
      <vt:lpstr>q2</vt:lpstr>
      <vt:lpstr>q3</vt:lpstr>
      <vt:lpstr>q4</vt:lpstr>
      <vt:lpstr>q5</vt:lpstr>
      <vt:lpstr>q6</vt:lpstr>
      <vt:lpstr>q7</vt:lpstr>
      <vt:lpstr>q8</vt:lpstr>
      <vt:lpstr>q9</vt:lpstr>
      <vt:lpstr>q10</vt:lpstr>
      <vt:lpstr>q11</vt:lpstr>
      <vt:lpstr>q12</vt:lpstr>
      <vt:lpstr>q13</vt:lpstr>
      <vt:lpstr>q14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Cichy, Corinna</dc:creator>
  <cp:lastModifiedBy>Cichy, Corinna</cp:lastModifiedBy>
  <dcterms:created xsi:type="dcterms:W3CDTF">2021-03-22T08:50:20Z</dcterms:created>
  <dcterms:modified xsi:type="dcterms:W3CDTF">2021-03-22T08:50:21Z</dcterms:modified>
</cp:coreProperties>
</file>