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ori/Documents/Dissertation CC/Appendix/Full Appendix/Appendix neu/Appendix Freigabe/"/>
    </mc:Choice>
  </mc:AlternateContent>
  <xr:revisionPtr revIDLastSave="0" documentId="13_ncr:1_{037548C4-E6F4-C044-AE19-F67A8971C6F6}" xr6:coauthVersionLast="47" xr6:coauthVersionMax="47" xr10:uidLastSave="{00000000-0000-0000-0000-000000000000}"/>
  <bookViews>
    <workbookView xWindow="0" yWindow="500" windowWidth="28800" windowHeight="11580" xr2:uid="{00000000-000D-0000-FFFF-FFFF00000000}"/>
  </bookViews>
  <sheets>
    <sheet name="Zusammenfassung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4" l="1"/>
  <c r="D12" i="14"/>
  <c r="D10" i="14"/>
  <c r="D9" i="14"/>
  <c r="D8" i="14"/>
  <c r="D7" i="14"/>
  <c r="D6" i="14"/>
  <c r="B13" i="13"/>
  <c r="D12" i="13"/>
  <c r="D10" i="13"/>
  <c r="D9" i="13"/>
  <c r="D8" i="13"/>
  <c r="D7" i="13"/>
  <c r="D6" i="13"/>
  <c r="B10" i="12"/>
  <c r="D9" i="12"/>
  <c r="D7" i="12"/>
  <c r="D6" i="12"/>
  <c r="K10" i="11"/>
  <c r="J10" i="11"/>
  <c r="H10" i="11"/>
  <c r="R10" i="11" s="1"/>
  <c r="F10" i="11"/>
  <c r="E10" i="11"/>
  <c r="D10" i="11"/>
  <c r="C10" i="11"/>
  <c r="R9" i="11"/>
  <c r="P9" i="11"/>
  <c r="O9" i="11"/>
  <c r="N9" i="11"/>
  <c r="M9" i="11"/>
  <c r="I9" i="11"/>
  <c r="R8" i="11"/>
  <c r="P8" i="11"/>
  <c r="O8" i="11"/>
  <c r="N8" i="11"/>
  <c r="M8" i="11"/>
  <c r="I8" i="11"/>
  <c r="R7" i="11"/>
  <c r="P7" i="11"/>
  <c r="P10" i="11" s="1"/>
  <c r="O7" i="11"/>
  <c r="N7" i="11"/>
  <c r="M7" i="11"/>
  <c r="I7" i="11"/>
  <c r="I10" i="11" s="1"/>
  <c r="B10" i="10"/>
  <c r="D9" i="10"/>
  <c r="D7" i="10"/>
  <c r="D6" i="10"/>
  <c r="B13" i="9"/>
  <c r="D12" i="9"/>
  <c r="D10" i="9"/>
  <c r="D9" i="9"/>
  <c r="D8" i="9"/>
  <c r="D7" i="9"/>
  <c r="D6" i="9"/>
  <c r="B10" i="8"/>
  <c r="D9" i="8"/>
  <c r="D7" i="8"/>
  <c r="D6" i="8"/>
  <c r="B13" i="7"/>
  <c r="D12" i="7"/>
  <c r="D10" i="7"/>
  <c r="D9" i="7"/>
  <c r="D8" i="7"/>
  <c r="D7" i="7"/>
  <c r="D6" i="7"/>
  <c r="B10" i="6"/>
  <c r="D9" i="6"/>
  <c r="D7" i="6"/>
  <c r="D6" i="6"/>
  <c r="B12" i="5"/>
  <c r="D11" i="5"/>
  <c r="D9" i="5"/>
  <c r="D8" i="5"/>
  <c r="D7" i="5"/>
  <c r="D6" i="5"/>
  <c r="B13" i="4"/>
  <c r="D12" i="4"/>
  <c r="D10" i="4"/>
  <c r="D9" i="4"/>
  <c r="D8" i="4"/>
  <c r="D7" i="4"/>
  <c r="D6" i="4"/>
  <c r="B13" i="3"/>
  <c r="D12" i="3"/>
  <c r="D10" i="3"/>
  <c r="D9" i="3"/>
  <c r="D8" i="3"/>
  <c r="D7" i="3"/>
  <c r="D6" i="3"/>
  <c r="B10" i="2"/>
  <c r="D9" i="2"/>
  <c r="D7" i="2"/>
  <c r="D6" i="2"/>
  <c r="G12" i="1"/>
  <c r="F12" i="1"/>
  <c r="G11" i="1"/>
  <c r="F11" i="1"/>
  <c r="G10" i="1"/>
  <c r="F10" i="1"/>
  <c r="M10" i="11" l="1"/>
  <c r="N10" i="11"/>
  <c r="O10" i="11"/>
</calcChain>
</file>

<file path=xl/sharedStrings.xml><?xml version="1.0" encoding="utf-8"?>
<sst xmlns="http://schemas.openxmlformats.org/spreadsheetml/2006/main" count="246" uniqueCount="98">
  <si>
    <t>Um die Datenqualität zu bewerten, nutzen Sie aktuell subjektive Kontrollen (bspw. Experteneinschätzungen, Plausibilisierung)?</t>
  </si>
  <si>
    <t>Gibt es darüber hinaus noch etwas, das Sie uns zum Thema Datenqualität mitgeben möchten?</t>
  </si>
  <si>
    <t>Vertrieb</t>
  </si>
  <si>
    <t>Trifft weniger zu</t>
  </si>
  <si>
    <t>Startdatum</t>
  </si>
  <si>
    <t>Enddatum</t>
  </si>
  <si>
    <t>% (Gefiltert)</t>
  </si>
  <si>
    <t>Nein</t>
  </si>
  <si>
    <t>Kein zeitlicher Aufwand</t>
  </si>
  <si>
    <t>q12</t>
  </si>
  <si>
    <t>N</t>
  </si>
  <si>
    <t>Risikomanagement</t>
  </si>
  <si>
    <t>Neutral</t>
  </si>
  <si>
    <t>zwischen 10 und 20</t>
  </si>
  <si>
    <t>Eher objektive Metriken</t>
  </si>
  <si>
    <t>q3</t>
  </si>
  <si>
    <t>q7</t>
  </si>
  <si>
    <t>Setzen Sie Machine Learning Modelle / Künstliche Intelligenz als Mittel für die Bewertung von Datenqualität ein?</t>
  </si>
  <si>
    <t>Anzahl</t>
  </si>
  <si>
    <t>Schiebebalken</t>
  </si>
  <si>
    <t>Missing</t>
  </si>
  <si>
    <t>Trifft zu</t>
  </si>
  <si>
    <t>... würde ich in meinen Prozess integrieren.</t>
  </si>
  <si>
    <t>Wie würden Sie den zeitlichen Aufwand bei der Messung, Bewertung und Dokumentation von Datenqualität (inkl. Plausibilisierung) für Ihre Datennutzung bewerten?</t>
  </si>
  <si>
    <t>Trifft voll und ganz zu</t>
  </si>
  <si>
    <t>weniger als 10</t>
  </si>
  <si>
    <t>zwischen 21 und 50</t>
  </si>
  <si>
    <t>In Bearbeitung</t>
  </si>
  <si>
    <t>Ja</t>
  </si>
  <si>
    <t>Sehr hoher zeitlicher Aufwand (d.h. mehr als 50% der Zeit beim Umgang mit Daten fällt auf die DQ-Analyse)</t>
  </si>
  <si>
    <t>Hohe Erklärbarkeit (d.h., dass die Ursachen der schlechten Datenqualität transparent und verständlich für den Nutzer dargestellt werden, aber ggf. nicht alle Probleme akkurat einbezogen werden)</t>
  </si>
  <si>
    <t>Datensätze in Bericht einbeziehen</t>
  </si>
  <si>
    <t>Anzahl (Ungefiltert)</t>
  </si>
  <si>
    <t>Wenn Sie sich zwischen hoher Erklärbarkeit und hoher Genauigkeit des Modells entscheiden müssten, was wäre Ihnen wichtiger?</t>
  </si>
  <si>
    <t>q13</t>
  </si>
  <si>
    <t>Controlling</t>
  </si>
  <si>
    <t>Umfrage zur Datenqualität</t>
  </si>
  <si>
    <t>q4</t>
  </si>
  <si>
    <t>Falls vorhanden, wie viele solcher objektiven Kontrollen nutzen Sie?</t>
  </si>
  <si>
    <t>q8</t>
  </si>
  <si>
    <t>Filter</t>
  </si>
  <si>
    <t>Eher unwichtig</t>
  </si>
  <si>
    <t>Unwichtig (d.h. Informationen über Datenqualität haben keinen Einfluss auf meine Datennutzung)</t>
  </si>
  <si>
    <t>zwischen 51 und 100</t>
  </si>
  <si>
    <t>mehr als 100</t>
  </si>
  <si>
    <t>Geringer zeitlicher Aufwand (d.h. 10% der Zeit oder weniger beim Umgang mit Daten fällt auf die DQ-Analyse)</t>
  </si>
  <si>
    <t>Matrixfrage - Einfachauswahl</t>
  </si>
  <si>
    <t>Nein, weil:</t>
  </si>
  <si>
    <t>Eher Genauigkeit</t>
  </si>
  <si>
    <t>Nur objektive Metriken</t>
  </si>
  <si>
    <t>Abgeschlossen</t>
  </si>
  <si>
    <t>Alle Fälle</t>
  </si>
  <si>
    <t>%</t>
  </si>
  <si>
    <t>Anderer Bereich, und zwar:</t>
  </si>
  <si>
    <t>Total</t>
  </si>
  <si>
    <t>Beides gleichermaßen</t>
  </si>
  <si>
    <t>q1</t>
  </si>
  <si>
    <t>Wenn Status Ist gleich Abgeschlossen</t>
  </si>
  <si>
    <t>q10</t>
  </si>
  <si>
    <t>Würde es Ihr Vertrauen in ein solches Modell erhöhen, wenn der Grund für die Bewertung vollständig erklärbar, d.h. für den Anwender nachvollziehbar, wäre?</t>
  </si>
  <si>
    <t>Segmente</t>
  </si>
  <si>
    <t>Eher wichtig</t>
  </si>
  <si>
    <t>Trifft eher zu</t>
  </si>
  <si>
    <t>… würde ich vertrauen.</t>
  </si>
  <si>
    <t>Eher Expertenwissen</t>
  </si>
  <si>
    <t>Nur Expertenwissen</t>
  </si>
  <si>
    <t>Anzahl (Gefiltert)</t>
  </si>
  <si>
    <t>Frage</t>
  </si>
  <si>
    <t>Arbeiten Sie bei Ihrer ausgeübten Tätigkeit im Unternehmen mit Daten und beschäftigen sich in dem Zuge mit ihrer Datenqualität (DQ)?</t>
  </si>
  <si>
    <t>q5</t>
  </si>
  <si>
    <t>q9</t>
  </si>
  <si>
    <t>Mittlerer zeitlicher Aufwand (d.h. mehr als 10% der Zeit beim Umgang mit Daten fällt auf die DQ-Analyse)</t>
  </si>
  <si>
    <t>Code</t>
  </si>
  <si>
    <t>Um die Datenqualität zu messen, nutzen Sie aktuell objektive Kontrollen wie bspw. Vollständigkeits- oder Konsistenzprüfungen (z.B. in Form von DQ-Regeln, Metriken oder sonstigen Key Performance Indicators)?</t>
  </si>
  <si>
    <t>Einfachauswahl</t>
  </si>
  <si>
    <t>Nicht beantwortet</t>
  </si>
  <si>
    <t>Mittelwert</t>
  </si>
  <si>
    <t>Trifft eher nicht zu</t>
  </si>
  <si>
    <t>Hoher zeitlicher Aufwand (d.h. mehr als 25% der Zeit beim Umgang mit Daten fällt auf die DQ-Analyse)</t>
  </si>
  <si>
    <t>… würde ich als Entscheidungsbasis für die Datennutzung heranziehen.</t>
  </si>
  <si>
    <t>q2</t>
  </si>
  <si>
    <t>In welchem Unternehmensbereich arbeiten Sie?</t>
  </si>
  <si>
    <t>Wie wichtig ist es, bei Ihrer Nutzung von Daten, einen Überblick über die Datenqualität zu haben?</t>
  </si>
  <si>
    <t>Bitte geben Sie an, inwiefern die nachfolgende Aussage auf Sie zutrifft: Ich habe eine spezifische Qualitätsanforderung an Daten, sodass die Messung der Datenqualität in Bezug zu meiner Anwendung stehen sollte.</t>
  </si>
  <si>
    <t>q11</t>
  </si>
  <si>
    <t>Sollten Ihrer Meinung nach objektive Metriken (wie bspw. Vollständigkeits- oder Konsistenzprüfungen) und/oder subjektives Expertenwissen integriert werden um Datenqualität automatisiert zu bewerten?</t>
  </si>
  <si>
    <t>N/A</t>
  </si>
  <si>
    <t>Trifft nicht zu</t>
  </si>
  <si>
    <t>% (Ungefiltert)</t>
  </si>
  <si>
    <t>q6</t>
  </si>
  <si>
    <t>Bitte geben Sie an, inwiefern die nachfolgenden Aussagen auf Sie zutreffen: Solche(n) (Machine Learning) Modellen zur Bewertung von Datenqualität ...</t>
  </si>
  <si>
    <t>Rechnungswesen</t>
  </si>
  <si>
    <t>Sehr wichtig (d.h. ohne Informationen über ihre Qualität ist meine Nutzung der Daten nicht möglich)</t>
  </si>
  <si>
    <t>Trifft überhaupt nicht zu</t>
  </si>
  <si>
    <t>Eher Erklärbarkeit</t>
  </si>
  <si>
    <t>Hohe Genauigkeit (d.h., dass die Datenqualität sehr genau bestimmt wird, aber die Ursachen der Datenqualität für den Nutzer nicht nachvollziehbar sind)</t>
  </si>
  <si>
    <t>Beides kombiniert</t>
  </si>
  <si>
    <t>q14 (results omitted)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</si>
</sst>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9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8" workbookViewId="0">
      <selection activeCell="A28" sqref="A28"/>
    </sheetView>
  </sheetViews>
  <sheetFormatPr baseColWidth="10" defaultColWidth="8.6640625" defaultRowHeight="15" x14ac:dyDescent="0.2"/>
  <cols>
    <col min="1" max="1" width="50.83203125" customWidth="1"/>
    <col min="2" max="2" width="40.83203125" customWidth="1"/>
    <col min="3" max="4" width="20.83203125" customWidth="1"/>
    <col min="6" max="7" width="20.83203125" style="1" customWidth="1"/>
  </cols>
  <sheetData>
    <row r="1" spans="1:7" x14ac:dyDescent="0.2">
      <c r="A1" t="s">
        <v>36</v>
      </c>
    </row>
    <row r="3" spans="1:7" x14ac:dyDescent="0.2">
      <c r="A3" t="s">
        <v>4</v>
      </c>
      <c r="B3" s="8">
        <v>44260.29491449074</v>
      </c>
    </row>
    <row r="4" spans="1:7" x14ac:dyDescent="0.2">
      <c r="A4" t="s">
        <v>5</v>
      </c>
    </row>
    <row r="6" spans="1:7" x14ac:dyDescent="0.2">
      <c r="A6" t="s">
        <v>40</v>
      </c>
    </row>
    <row r="7" spans="1:7" x14ac:dyDescent="0.2">
      <c r="A7" t="s">
        <v>31</v>
      </c>
      <c r="B7" t="s">
        <v>57</v>
      </c>
    </row>
    <row r="9" spans="1:7" x14ac:dyDescent="0.2">
      <c r="C9" t="s">
        <v>32</v>
      </c>
      <c r="D9" t="s">
        <v>66</v>
      </c>
      <c r="F9" s="1" t="s">
        <v>88</v>
      </c>
      <c r="G9" s="1" t="s">
        <v>6</v>
      </c>
    </row>
    <row r="10" spans="1:7" x14ac:dyDescent="0.2">
      <c r="A10" t="s">
        <v>50</v>
      </c>
      <c r="B10" t="s">
        <v>51</v>
      </c>
      <c r="C10">
        <v>200</v>
      </c>
      <c r="D10">
        <v>200</v>
      </c>
      <c r="F10" s="1">
        <f t="shared" ref="F10:G12" si="0">IF(SUMIF($B$10:$B$12,$B10,C$10:C$12)=0,NA(),C10/SUMIF($B$10:$B$12,$B10,C$10:C$12))</f>
        <v>0.81632653061224492</v>
      </c>
      <c r="G10" s="1">
        <f t="shared" si="0"/>
        <v>1</v>
      </c>
    </row>
    <row r="11" spans="1:7" x14ac:dyDescent="0.2">
      <c r="A11" t="s">
        <v>27</v>
      </c>
      <c r="B11" t="s">
        <v>51</v>
      </c>
      <c r="C11">
        <v>45</v>
      </c>
      <c r="D11">
        <v>0</v>
      </c>
      <c r="F11" s="1">
        <f t="shared" si="0"/>
        <v>0.18367346938775511</v>
      </c>
      <c r="G11" s="1">
        <f t="shared" si="0"/>
        <v>0</v>
      </c>
    </row>
    <row r="12" spans="1:7" x14ac:dyDescent="0.2">
      <c r="A12" t="s">
        <v>75</v>
      </c>
      <c r="B12" t="s">
        <v>51</v>
      </c>
      <c r="C12">
        <v>0</v>
      </c>
      <c r="D12">
        <v>0</v>
      </c>
      <c r="F12" s="1">
        <f t="shared" si="0"/>
        <v>0</v>
      </c>
      <c r="G12" s="1">
        <f t="shared" si="0"/>
        <v>0</v>
      </c>
    </row>
    <row r="14" spans="1:7" x14ac:dyDescent="0.2">
      <c r="A14" t="s">
        <v>72</v>
      </c>
      <c r="B14" t="s">
        <v>67</v>
      </c>
    </row>
    <row r="15" spans="1:7" x14ac:dyDescent="0.2">
      <c r="A15" t="s">
        <v>56</v>
      </c>
      <c r="B15" t="s">
        <v>68</v>
      </c>
    </row>
    <row r="16" spans="1:7" x14ac:dyDescent="0.2">
      <c r="A16" t="s">
        <v>80</v>
      </c>
      <c r="B16" t="s">
        <v>81</v>
      </c>
    </row>
    <row r="17" spans="1:2" x14ac:dyDescent="0.2">
      <c r="A17" t="s">
        <v>15</v>
      </c>
      <c r="B17" t="s">
        <v>82</v>
      </c>
    </row>
    <row r="18" spans="1:2" x14ac:dyDescent="0.2">
      <c r="A18" t="s">
        <v>37</v>
      </c>
      <c r="B18" t="s">
        <v>83</v>
      </c>
    </row>
    <row r="19" spans="1:2" x14ac:dyDescent="0.2">
      <c r="A19" t="s">
        <v>69</v>
      </c>
      <c r="B19" t="s">
        <v>73</v>
      </c>
    </row>
    <row r="20" spans="1:2" x14ac:dyDescent="0.2">
      <c r="A20" t="s">
        <v>89</v>
      </c>
      <c r="B20" t="s">
        <v>38</v>
      </c>
    </row>
    <row r="21" spans="1:2" x14ac:dyDescent="0.2">
      <c r="A21" t="s">
        <v>16</v>
      </c>
      <c r="B21" t="s">
        <v>0</v>
      </c>
    </row>
    <row r="22" spans="1:2" x14ac:dyDescent="0.2">
      <c r="A22" t="s">
        <v>39</v>
      </c>
      <c r="B22" t="s">
        <v>23</v>
      </c>
    </row>
    <row r="23" spans="1:2" x14ac:dyDescent="0.2">
      <c r="A23" t="s">
        <v>70</v>
      </c>
      <c r="B23" t="s">
        <v>17</v>
      </c>
    </row>
    <row r="24" spans="1:2" x14ac:dyDescent="0.2">
      <c r="A24" t="s">
        <v>58</v>
      </c>
      <c r="B24" t="s">
        <v>90</v>
      </c>
    </row>
    <row r="25" spans="1:2" x14ac:dyDescent="0.2">
      <c r="A25" t="s">
        <v>84</v>
      </c>
      <c r="B25" t="s">
        <v>59</v>
      </c>
    </row>
    <row r="26" spans="1:2" x14ac:dyDescent="0.2">
      <c r="A26" t="s">
        <v>9</v>
      </c>
      <c r="B26" t="s">
        <v>33</v>
      </c>
    </row>
    <row r="27" spans="1:2" x14ac:dyDescent="0.2">
      <c r="A27" t="s">
        <v>34</v>
      </c>
      <c r="B27" t="s">
        <v>85</v>
      </c>
    </row>
    <row r="28" spans="1:2" x14ac:dyDescent="0.2">
      <c r="A28" t="s">
        <v>97</v>
      </c>
      <c r="B28" t="s">
        <v>1</v>
      </c>
    </row>
    <row r="30" spans="1:2" x14ac:dyDescent="0.2">
      <c r="A30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17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28</v>
      </c>
      <c r="B6">
        <v>8</v>
      </c>
      <c r="D6" s="1">
        <f>IF(B9=0,NA(),B6/B9)</f>
        <v>4.6242774566473986E-2</v>
      </c>
    </row>
    <row r="7" spans="1:4" x14ac:dyDescent="0.2">
      <c r="A7" t="s">
        <v>7</v>
      </c>
      <c r="B7">
        <v>165</v>
      </c>
      <c r="D7" s="1">
        <f>IF(B9=0,NA(),B7/B9)</f>
        <v>0.95375722543352603</v>
      </c>
    </row>
    <row r="9" spans="1:4" x14ac:dyDescent="0.2">
      <c r="A9" t="s">
        <v>10</v>
      </c>
      <c r="B9">
        <v>173</v>
      </c>
      <c r="D9" s="1">
        <f>IF(B9=0,NA(),B9/B9)</f>
        <v>1</v>
      </c>
    </row>
    <row r="10" spans="1:4" x14ac:dyDescent="0.2">
      <c r="A10" t="s">
        <v>76</v>
      </c>
      <c r="B10">
        <f>IF(B9=0,NA(),(1*B6+2*B7)/B9)</f>
        <v>1.953757225433526</v>
      </c>
    </row>
    <row r="11" spans="1:4" x14ac:dyDescent="0.2">
      <c r="A11" t="s">
        <v>86</v>
      </c>
      <c r="B11">
        <v>7</v>
      </c>
    </row>
    <row r="12" spans="1:4" x14ac:dyDescent="0.2">
      <c r="A12" t="s">
        <v>20</v>
      </c>
      <c r="B12">
        <v>20</v>
      </c>
    </row>
    <row r="14" spans="1:4" x14ac:dyDescent="0.2">
      <c r="A14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"/>
  <sheetViews>
    <sheetView workbookViewId="0"/>
  </sheetViews>
  <sheetFormatPr baseColWidth="10" defaultColWidth="8.6640625" defaultRowHeight="15" x14ac:dyDescent="0.2"/>
  <cols>
    <col min="1" max="1" width="60.83203125" customWidth="1"/>
    <col min="13" max="16" width="8.83203125" style="1"/>
    <col min="18" max="18" width="8.83203125" style="1"/>
  </cols>
  <sheetData>
    <row r="1" spans="1:18" x14ac:dyDescent="0.2">
      <c r="A1" t="s">
        <v>90</v>
      </c>
    </row>
    <row r="3" spans="1:18" x14ac:dyDescent="0.2">
      <c r="A3" t="s">
        <v>46</v>
      </c>
    </row>
    <row r="5" spans="1:18" x14ac:dyDescent="0.2">
      <c r="C5" s="9" t="s">
        <v>18</v>
      </c>
      <c r="D5" s="10"/>
      <c r="E5" s="10"/>
      <c r="F5" s="10"/>
      <c r="G5" s="10"/>
      <c r="H5" s="10"/>
      <c r="I5" s="10"/>
      <c r="J5" s="10"/>
      <c r="K5" s="10"/>
      <c r="M5" s="11" t="s">
        <v>52</v>
      </c>
      <c r="N5" s="12"/>
      <c r="O5" s="12"/>
      <c r="P5" s="12"/>
      <c r="Q5" s="10"/>
      <c r="R5" s="12"/>
    </row>
    <row r="6" spans="1:18" x14ac:dyDescent="0.2">
      <c r="C6" t="s">
        <v>21</v>
      </c>
      <c r="D6" t="s">
        <v>62</v>
      </c>
      <c r="E6" t="s">
        <v>3</v>
      </c>
      <c r="F6" t="s">
        <v>87</v>
      </c>
      <c r="H6" t="s">
        <v>10</v>
      </c>
      <c r="I6" t="s">
        <v>76</v>
      </c>
      <c r="J6" t="s">
        <v>86</v>
      </c>
      <c r="K6" t="s">
        <v>20</v>
      </c>
      <c r="M6" s="1" t="s">
        <v>21</v>
      </c>
      <c r="N6" s="1" t="s">
        <v>62</v>
      </c>
      <c r="O6" s="1" t="s">
        <v>3</v>
      </c>
      <c r="P6" s="1" t="s">
        <v>87</v>
      </c>
      <c r="R6" s="1" t="s">
        <v>10</v>
      </c>
    </row>
    <row r="7" spans="1:18" x14ac:dyDescent="0.2">
      <c r="A7" t="s">
        <v>63</v>
      </c>
      <c r="B7" t="s">
        <v>51</v>
      </c>
      <c r="C7" s="5">
        <v>66</v>
      </c>
      <c r="D7" s="5">
        <v>67</v>
      </c>
      <c r="E7" s="5">
        <v>22</v>
      </c>
      <c r="F7" s="5">
        <v>9</v>
      </c>
      <c r="H7">
        <v>164</v>
      </c>
      <c r="I7">
        <f t="shared" ref="I7:I9" si="0">IF(SUM(C7:F7)=0,NA(),(1*C7+2*D7+3*E7+4*F7)/SUM(C7:F7))</f>
        <v>1.8414634146341464</v>
      </c>
      <c r="J7">
        <v>16</v>
      </c>
      <c r="K7">
        <v>20</v>
      </c>
      <c r="M7" s="1">
        <f t="shared" ref="M7:M9" si="1">IF(H7=0,0,C7/H7)</f>
        <v>0.40243902439024393</v>
      </c>
      <c r="N7" s="1">
        <f t="shared" ref="N7:N9" si="2">IF(H7=0,0,D7/H7)</f>
        <v>0.40853658536585363</v>
      </c>
      <c r="O7" s="1">
        <f t="shared" ref="O7:O9" si="3">IF(H7=0,0,E7/H7)</f>
        <v>0.13414634146341464</v>
      </c>
      <c r="P7" s="1">
        <f t="shared" ref="P7:P9" si="4">IF(H7=0,0,F7/H7)</f>
        <v>5.4878048780487805E-2</v>
      </c>
      <c r="R7" s="1">
        <f t="shared" ref="R7:R10" si="5">IF(H7=0,NA(),H7/H7)</f>
        <v>1</v>
      </c>
    </row>
    <row r="8" spans="1:18" x14ac:dyDescent="0.2">
      <c r="A8" t="s">
        <v>22</v>
      </c>
      <c r="B8" t="s">
        <v>51</v>
      </c>
      <c r="C8" s="5">
        <v>66</v>
      </c>
      <c r="D8" s="5">
        <v>70</v>
      </c>
      <c r="E8" s="5">
        <v>16</v>
      </c>
      <c r="F8" s="5">
        <v>10</v>
      </c>
      <c r="H8">
        <v>162</v>
      </c>
      <c r="I8">
        <f t="shared" si="0"/>
        <v>1.8148148148148149</v>
      </c>
      <c r="J8">
        <v>18</v>
      </c>
      <c r="K8">
        <v>20</v>
      </c>
      <c r="M8" s="1">
        <f t="shared" si="1"/>
        <v>0.40740740740740738</v>
      </c>
      <c r="N8" s="1">
        <f t="shared" si="2"/>
        <v>0.43209876543209874</v>
      </c>
      <c r="O8" s="1">
        <f t="shared" si="3"/>
        <v>9.8765432098765427E-2</v>
      </c>
      <c r="P8" s="1">
        <f t="shared" si="4"/>
        <v>6.1728395061728392E-2</v>
      </c>
      <c r="R8" s="1">
        <f t="shared" si="5"/>
        <v>1</v>
      </c>
    </row>
    <row r="9" spans="1:18" x14ac:dyDescent="0.2">
      <c r="A9" t="s">
        <v>79</v>
      </c>
      <c r="B9" t="s">
        <v>51</v>
      </c>
      <c r="C9" s="5">
        <v>52</v>
      </c>
      <c r="D9" s="5">
        <v>76</v>
      </c>
      <c r="E9" s="5">
        <v>25</v>
      </c>
      <c r="F9" s="5">
        <v>10</v>
      </c>
      <c r="H9">
        <v>163</v>
      </c>
      <c r="I9">
        <f t="shared" si="0"/>
        <v>1.9570552147239264</v>
      </c>
      <c r="J9">
        <v>17</v>
      </c>
      <c r="K9">
        <v>20</v>
      </c>
      <c r="M9" s="1">
        <f t="shared" si="1"/>
        <v>0.31901840490797545</v>
      </c>
      <c r="N9" s="1">
        <f t="shared" si="2"/>
        <v>0.46625766871165641</v>
      </c>
      <c r="O9" s="1">
        <f t="shared" si="3"/>
        <v>0.15337423312883436</v>
      </c>
      <c r="P9" s="1">
        <f t="shared" si="4"/>
        <v>6.1349693251533742E-2</v>
      </c>
      <c r="R9" s="1">
        <f t="shared" si="5"/>
        <v>1</v>
      </c>
    </row>
    <row r="10" spans="1:18" x14ac:dyDescent="0.2">
      <c r="A10" s="7" t="s">
        <v>54</v>
      </c>
      <c r="B10" s="7" t="s">
        <v>51</v>
      </c>
      <c r="C10" s="4">
        <f t="shared" ref="C10:F10" si="6">SUM(C7,C8,C9)</f>
        <v>184</v>
      </c>
      <c r="D10" s="4">
        <f t="shared" si="6"/>
        <v>213</v>
      </c>
      <c r="E10" s="4">
        <f t="shared" si="6"/>
        <v>63</v>
      </c>
      <c r="F10" s="4">
        <f t="shared" si="6"/>
        <v>29</v>
      </c>
      <c r="H10" s="4">
        <f t="shared" ref="H10:K10" si="7">SUM(H7,H8,H9)</f>
        <v>489</v>
      </c>
      <c r="I10" s="4">
        <f t="shared" si="7"/>
        <v>5.6133334441728877</v>
      </c>
      <c r="J10" s="4">
        <f t="shared" si="7"/>
        <v>51</v>
      </c>
      <c r="K10" s="4">
        <f t="shared" si="7"/>
        <v>60</v>
      </c>
      <c r="M10" s="6">
        <f t="shared" ref="M10:P10" si="8">SUM(M7,M8,M9)</f>
        <v>1.1288648367056267</v>
      </c>
      <c r="N10" s="6">
        <f t="shared" si="8"/>
        <v>1.3068930195096087</v>
      </c>
      <c r="O10" s="6">
        <f t="shared" si="8"/>
        <v>0.38628600669101443</v>
      </c>
      <c r="P10" s="6">
        <f t="shared" si="8"/>
        <v>0.17795613709374994</v>
      </c>
      <c r="R10" s="1">
        <f t="shared" si="5"/>
        <v>1</v>
      </c>
    </row>
    <row r="12" spans="1:18" x14ac:dyDescent="0.2">
      <c r="A12" t="s">
        <v>60</v>
      </c>
    </row>
  </sheetData>
  <mergeCells count="2">
    <mergeCell ref="C5:K5"/>
    <mergeCell ref="M5:R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59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28</v>
      </c>
      <c r="B6">
        <v>153</v>
      </c>
      <c r="D6" s="1">
        <f>IF(B9=0,NA(),B6/B9)</f>
        <v>0.92727272727272725</v>
      </c>
    </row>
    <row r="7" spans="1:4" x14ac:dyDescent="0.2">
      <c r="A7" t="s">
        <v>47</v>
      </c>
      <c r="B7">
        <v>12</v>
      </c>
      <c r="D7" s="1">
        <f>IF(B9=0,NA(),B7/B9)</f>
        <v>7.2727272727272724E-2</v>
      </c>
    </row>
    <row r="9" spans="1:4" x14ac:dyDescent="0.2">
      <c r="A9" t="s">
        <v>10</v>
      </c>
      <c r="B9">
        <v>165</v>
      </c>
      <c r="D9" s="1">
        <f>IF(B9=0,NA(),B9/B9)</f>
        <v>1</v>
      </c>
    </row>
    <row r="10" spans="1:4" x14ac:dyDescent="0.2">
      <c r="A10" t="s">
        <v>76</v>
      </c>
      <c r="B10">
        <f>IF(B9=0,NA(),(1*B6+2*B7)/B9)</f>
        <v>1.0727272727272728</v>
      </c>
    </row>
    <row r="11" spans="1:4" x14ac:dyDescent="0.2">
      <c r="A11" t="s">
        <v>86</v>
      </c>
      <c r="B11">
        <v>15</v>
      </c>
    </row>
    <row r="12" spans="1:4" x14ac:dyDescent="0.2">
      <c r="A12" t="s">
        <v>20</v>
      </c>
      <c r="B12">
        <v>20</v>
      </c>
    </row>
    <row r="14" spans="1:4" x14ac:dyDescent="0.2">
      <c r="A14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33</v>
      </c>
    </row>
    <row r="2" spans="1:4" x14ac:dyDescent="0.2">
      <c r="A2" t="s">
        <v>19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30</v>
      </c>
      <c r="B6">
        <v>20</v>
      </c>
      <c r="D6" s="1">
        <f>IF(B12=0,NA(),B6/B12)</f>
        <v>0.11494252873563218</v>
      </c>
    </row>
    <row r="7" spans="1:4" x14ac:dyDescent="0.2">
      <c r="A7" t="s">
        <v>94</v>
      </c>
      <c r="B7">
        <v>23</v>
      </c>
      <c r="D7" s="1">
        <f>IF(B12=0,NA(),B7/B12)</f>
        <v>0.13218390804597702</v>
      </c>
    </row>
    <row r="8" spans="1:4" x14ac:dyDescent="0.2">
      <c r="A8" t="s">
        <v>55</v>
      </c>
      <c r="B8">
        <v>85</v>
      </c>
      <c r="D8" s="1">
        <f>IF(B12=0,NA(),B8/B12)</f>
        <v>0.4885057471264368</v>
      </c>
    </row>
    <row r="9" spans="1:4" x14ac:dyDescent="0.2">
      <c r="A9" t="s">
        <v>48</v>
      </c>
      <c r="B9">
        <v>32</v>
      </c>
      <c r="D9" s="1">
        <f>IF(B12=0,NA(),B9/B12)</f>
        <v>0.18390804597701149</v>
      </c>
    </row>
    <row r="10" spans="1:4" x14ac:dyDescent="0.2">
      <c r="A10" t="s">
        <v>95</v>
      </c>
      <c r="B10">
        <v>14</v>
      </c>
      <c r="D10" s="1">
        <f>IF(B12=0,NA(),B10/B12)</f>
        <v>8.0459770114942528E-2</v>
      </c>
    </row>
    <row r="12" spans="1:4" x14ac:dyDescent="0.2">
      <c r="A12" t="s">
        <v>10</v>
      </c>
      <c r="B12">
        <v>174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2.9827586206896552</v>
      </c>
    </row>
    <row r="14" spans="1:4" x14ac:dyDescent="0.2">
      <c r="A14" t="s">
        <v>86</v>
      </c>
      <c r="B14">
        <v>6</v>
      </c>
    </row>
    <row r="15" spans="1:4" x14ac:dyDescent="0.2">
      <c r="A15" t="s">
        <v>20</v>
      </c>
      <c r="B15">
        <v>20</v>
      </c>
    </row>
    <row r="17" spans="1:1" x14ac:dyDescent="0.2">
      <c r="A17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85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49</v>
      </c>
      <c r="B6">
        <v>8</v>
      </c>
      <c r="D6" s="1">
        <f>IF(B12=0,NA(),B6/B12)</f>
        <v>4.6783625730994149E-2</v>
      </c>
    </row>
    <row r="7" spans="1:4" x14ac:dyDescent="0.2">
      <c r="A7" t="s">
        <v>14</v>
      </c>
      <c r="B7">
        <v>17</v>
      </c>
      <c r="D7" s="1">
        <f>IF(B12=0,NA(),B7/B12)</f>
        <v>9.9415204678362568E-2</v>
      </c>
    </row>
    <row r="8" spans="1:4" x14ac:dyDescent="0.2">
      <c r="A8" t="s">
        <v>96</v>
      </c>
      <c r="B8">
        <v>139</v>
      </c>
      <c r="D8" s="1">
        <f>IF(B12=0,NA(),B8/B12)</f>
        <v>0.8128654970760234</v>
      </c>
    </row>
    <row r="9" spans="1:4" x14ac:dyDescent="0.2">
      <c r="A9" t="s">
        <v>64</v>
      </c>
      <c r="B9">
        <v>7</v>
      </c>
      <c r="D9" s="1">
        <f>IF(B12=0,NA(),B9/B12)</f>
        <v>4.0935672514619881E-2</v>
      </c>
    </row>
    <row r="10" spans="1:4" x14ac:dyDescent="0.2">
      <c r="A10" t="s">
        <v>65</v>
      </c>
      <c r="B10">
        <v>0</v>
      </c>
      <c r="D10" s="1">
        <f>IF(B12=0,NA(),B10/B12)</f>
        <v>0</v>
      </c>
    </row>
    <row r="12" spans="1:4" x14ac:dyDescent="0.2">
      <c r="A12" t="s">
        <v>10</v>
      </c>
      <c r="B12">
        <v>171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2.8479532163742691</v>
      </c>
    </row>
    <row r="14" spans="1:4" x14ac:dyDescent="0.2">
      <c r="A14" t="s">
        <v>86</v>
      </c>
      <c r="B14">
        <v>9</v>
      </c>
    </row>
    <row r="15" spans="1:4" x14ac:dyDescent="0.2">
      <c r="A15" t="s">
        <v>20</v>
      </c>
      <c r="B15">
        <v>20</v>
      </c>
    </row>
    <row r="17" spans="1:1" x14ac:dyDescent="0.2">
      <c r="A1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68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28</v>
      </c>
      <c r="B6">
        <v>180</v>
      </c>
      <c r="D6" s="1">
        <f>IF(B9=0,NA(),B6/B9)</f>
        <v>0.9</v>
      </c>
    </row>
    <row r="7" spans="1:4" x14ac:dyDescent="0.2">
      <c r="A7" t="s">
        <v>7</v>
      </c>
      <c r="B7">
        <v>20</v>
      </c>
      <c r="D7" s="1">
        <f>IF(B9=0,NA(),B7/B9)</f>
        <v>0.1</v>
      </c>
    </row>
    <row r="9" spans="1:4" x14ac:dyDescent="0.2">
      <c r="A9" t="s">
        <v>10</v>
      </c>
      <c r="B9">
        <v>200</v>
      </c>
      <c r="D9" s="1">
        <f>IF(B9=0,NA(),B9/B9)</f>
        <v>1</v>
      </c>
    </row>
    <row r="10" spans="1:4" x14ac:dyDescent="0.2">
      <c r="A10" t="s">
        <v>76</v>
      </c>
      <c r="B10">
        <f>IF(B9=0,NA(),(1*B6+2*B7)/B9)</f>
        <v>1.1000000000000001</v>
      </c>
    </row>
    <row r="12" spans="1:4" x14ac:dyDescent="0.2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81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11</v>
      </c>
      <c r="B6">
        <v>80</v>
      </c>
      <c r="D6" s="1">
        <f>IF(B12=0,NA(),B6/B12)</f>
        <v>0.41450777202072536</v>
      </c>
    </row>
    <row r="7" spans="1:4" x14ac:dyDescent="0.2">
      <c r="A7" t="s">
        <v>35</v>
      </c>
      <c r="B7">
        <v>24</v>
      </c>
      <c r="D7" s="1">
        <f>IF(B12=0,NA(),B7/B12)</f>
        <v>0.12435233160621761</v>
      </c>
    </row>
    <row r="8" spans="1:4" x14ac:dyDescent="0.2">
      <c r="A8" t="s">
        <v>91</v>
      </c>
      <c r="B8">
        <v>48</v>
      </c>
      <c r="D8" s="1">
        <f>IF(B12=0,NA(),B8/B12)</f>
        <v>0.24870466321243523</v>
      </c>
    </row>
    <row r="9" spans="1:4" x14ac:dyDescent="0.2">
      <c r="A9" t="s">
        <v>2</v>
      </c>
      <c r="B9">
        <v>12</v>
      </c>
      <c r="D9" s="1">
        <f>IF(B12=0,NA(),B9/B12)</f>
        <v>6.2176165803108807E-2</v>
      </c>
    </row>
    <row r="10" spans="1:4" x14ac:dyDescent="0.2">
      <c r="A10" t="s">
        <v>53</v>
      </c>
      <c r="B10">
        <v>29</v>
      </c>
      <c r="D10" s="1">
        <f>IF(B12=0,NA(),B10/B12)</f>
        <v>0.15025906735751296</v>
      </c>
    </row>
    <row r="12" spans="1:4" x14ac:dyDescent="0.2">
      <c r="A12" t="s">
        <v>10</v>
      </c>
      <c r="B12">
        <v>193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2.4093264248704664</v>
      </c>
    </row>
    <row r="14" spans="1:4" x14ac:dyDescent="0.2">
      <c r="A14" t="s">
        <v>86</v>
      </c>
      <c r="B14">
        <v>7</v>
      </c>
    </row>
    <row r="16" spans="1:4" x14ac:dyDescent="0.2">
      <c r="A16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82</v>
      </c>
    </row>
    <row r="2" spans="1:4" x14ac:dyDescent="0.2">
      <c r="A2" t="s">
        <v>19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92</v>
      </c>
      <c r="B6">
        <v>122</v>
      </c>
      <c r="D6" s="1">
        <f>IF(B12=0,NA(),B6/B12)</f>
        <v>0.68926553672316382</v>
      </c>
    </row>
    <row r="7" spans="1:4" x14ac:dyDescent="0.2">
      <c r="A7" t="s">
        <v>61</v>
      </c>
      <c r="B7">
        <v>47</v>
      </c>
      <c r="D7" s="1">
        <f>IF(B12=0,NA(),B7/B12)</f>
        <v>0.2655367231638418</v>
      </c>
    </row>
    <row r="8" spans="1:4" x14ac:dyDescent="0.2">
      <c r="A8" t="s">
        <v>12</v>
      </c>
      <c r="B8">
        <v>4</v>
      </c>
      <c r="D8" s="1">
        <f>IF(B12=0,NA(),B8/B12)</f>
        <v>2.2598870056497175E-2</v>
      </c>
    </row>
    <row r="9" spans="1:4" x14ac:dyDescent="0.2">
      <c r="A9" t="s">
        <v>41</v>
      </c>
      <c r="B9">
        <v>3</v>
      </c>
      <c r="D9" s="1">
        <f>IF(B12=0,NA(),B9/B12)</f>
        <v>1.6949152542372881E-2</v>
      </c>
    </row>
    <row r="10" spans="1:4" x14ac:dyDescent="0.2">
      <c r="A10" t="s">
        <v>42</v>
      </c>
      <c r="B10">
        <v>1</v>
      </c>
      <c r="D10" s="1">
        <f>IF(B12=0,NA(),B10/B12)</f>
        <v>5.6497175141242938E-3</v>
      </c>
    </row>
    <row r="12" spans="1:4" x14ac:dyDescent="0.2">
      <c r="A12" t="s">
        <v>10</v>
      </c>
      <c r="B12">
        <v>177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1.384180790960452</v>
      </c>
    </row>
    <row r="14" spans="1:4" x14ac:dyDescent="0.2">
      <c r="A14" t="s">
        <v>86</v>
      </c>
      <c r="B14">
        <v>3</v>
      </c>
    </row>
    <row r="15" spans="1:4" x14ac:dyDescent="0.2">
      <c r="A15" t="s">
        <v>20</v>
      </c>
      <c r="B15">
        <v>20</v>
      </c>
    </row>
    <row r="17" spans="1:1" x14ac:dyDescent="0.2">
      <c r="A17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83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24</v>
      </c>
      <c r="B6">
        <v>94</v>
      </c>
      <c r="D6" s="1">
        <f>IF(B11=0,NA(),B6/B11)</f>
        <v>0.55952380952380953</v>
      </c>
    </row>
    <row r="7" spans="1:4" x14ac:dyDescent="0.2">
      <c r="A7" t="s">
        <v>62</v>
      </c>
      <c r="B7">
        <v>65</v>
      </c>
      <c r="D7" s="1">
        <f>IF(B11=0,NA(),B7/B11)</f>
        <v>0.38690476190476192</v>
      </c>
    </row>
    <row r="8" spans="1:4" x14ac:dyDescent="0.2">
      <c r="A8" t="s">
        <v>77</v>
      </c>
      <c r="B8">
        <v>8</v>
      </c>
      <c r="D8" s="1">
        <f>IF(B11=0,NA(),B8/B11)</f>
        <v>4.7619047619047616E-2</v>
      </c>
    </row>
    <row r="9" spans="1:4" x14ac:dyDescent="0.2">
      <c r="A9" t="s">
        <v>93</v>
      </c>
      <c r="B9">
        <v>1</v>
      </c>
      <c r="D9" s="1">
        <f>IF(B11=0,NA(),B9/B11)</f>
        <v>5.9523809523809521E-3</v>
      </c>
    </row>
    <row r="11" spans="1:4" x14ac:dyDescent="0.2">
      <c r="A11" t="s">
        <v>10</v>
      </c>
      <c r="B11">
        <v>168</v>
      </c>
      <c r="D11" s="1">
        <f>IF(B11=0,NA(),B11/B11)</f>
        <v>1</v>
      </c>
    </row>
    <row r="12" spans="1:4" x14ac:dyDescent="0.2">
      <c r="A12" t="s">
        <v>76</v>
      </c>
      <c r="B12">
        <f>IF(B11=0,NA(),(1*B6+2*B7+3*B8+4*B9)/B11)</f>
        <v>1.5</v>
      </c>
    </row>
    <row r="13" spans="1:4" x14ac:dyDescent="0.2">
      <c r="A13" t="s">
        <v>86</v>
      </c>
      <c r="B13">
        <v>12</v>
      </c>
    </row>
    <row r="14" spans="1:4" x14ac:dyDescent="0.2">
      <c r="A14" t="s">
        <v>20</v>
      </c>
      <c r="B14">
        <v>20</v>
      </c>
    </row>
    <row r="16" spans="1:4" x14ac:dyDescent="0.2">
      <c r="A16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73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28</v>
      </c>
      <c r="B6">
        <v>104</v>
      </c>
      <c r="D6" s="1">
        <f>IF(B9=0,NA(),B6/B9)</f>
        <v>0.65408805031446537</v>
      </c>
    </row>
    <row r="7" spans="1:4" x14ac:dyDescent="0.2">
      <c r="A7" t="s">
        <v>7</v>
      </c>
      <c r="B7">
        <v>55</v>
      </c>
      <c r="D7" s="1">
        <f>IF(B9=0,NA(),B7/B9)</f>
        <v>0.34591194968553457</v>
      </c>
    </row>
    <row r="9" spans="1:4" x14ac:dyDescent="0.2">
      <c r="A9" t="s">
        <v>10</v>
      </c>
      <c r="B9">
        <v>159</v>
      </c>
      <c r="D9" s="1">
        <f>IF(B9=0,NA(),B9/B9)</f>
        <v>1</v>
      </c>
    </row>
    <row r="10" spans="1:4" x14ac:dyDescent="0.2">
      <c r="A10" t="s">
        <v>76</v>
      </c>
      <c r="B10">
        <f>IF(B9=0,NA(),(1*B6+2*B7)/B9)</f>
        <v>1.3459119496855345</v>
      </c>
    </row>
    <row r="11" spans="1:4" x14ac:dyDescent="0.2">
      <c r="A11" t="s">
        <v>86</v>
      </c>
      <c r="B11">
        <v>21</v>
      </c>
    </row>
    <row r="12" spans="1:4" x14ac:dyDescent="0.2">
      <c r="A12" t="s">
        <v>20</v>
      </c>
      <c r="B12">
        <v>20</v>
      </c>
    </row>
    <row r="14" spans="1:4" x14ac:dyDescent="0.2">
      <c r="A1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38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25</v>
      </c>
      <c r="B6">
        <v>34</v>
      </c>
      <c r="D6" s="1">
        <f>IF(B12=0,NA(),B6/B12)</f>
        <v>0.4</v>
      </c>
    </row>
    <row r="7" spans="1:4" x14ac:dyDescent="0.2">
      <c r="A7" t="s">
        <v>13</v>
      </c>
      <c r="B7">
        <v>20</v>
      </c>
      <c r="D7" s="1">
        <f>IF(B12=0,NA(),B7/B12)</f>
        <v>0.23529411764705882</v>
      </c>
    </row>
    <row r="8" spans="1:4" x14ac:dyDescent="0.2">
      <c r="A8" t="s">
        <v>26</v>
      </c>
      <c r="B8">
        <v>14</v>
      </c>
      <c r="D8" s="1">
        <f>IF(B12=0,NA(),B8/B12)</f>
        <v>0.16470588235294117</v>
      </c>
    </row>
    <row r="9" spans="1:4" x14ac:dyDescent="0.2">
      <c r="A9" t="s">
        <v>43</v>
      </c>
      <c r="B9">
        <v>5</v>
      </c>
      <c r="D9" s="1">
        <f>IF(B12=0,NA(),B9/B12)</f>
        <v>5.8823529411764705E-2</v>
      </c>
    </row>
    <row r="10" spans="1:4" x14ac:dyDescent="0.2">
      <c r="A10" t="s">
        <v>44</v>
      </c>
      <c r="B10">
        <v>12</v>
      </c>
      <c r="D10" s="1">
        <f>IF(B12=0,NA(),B10/B12)</f>
        <v>0.14117647058823529</v>
      </c>
    </row>
    <row r="12" spans="1:4" x14ac:dyDescent="0.2">
      <c r="A12" t="s">
        <v>10</v>
      </c>
      <c r="B12">
        <v>85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2.3058823529411763</v>
      </c>
    </row>
    <row r="14" spans="1:4" x14ac:dyDescent="0.2">
      <c r="A14" t="s">
        <v>86</v>
      </c>
      <c r="B14">
        <v>19</v>
      </c>
    </row>
    <row r="15" spans="1:4" x14ac:dyDescent="0.2">
      <c r="A15" t="s">
        <v>20</v>
      </c>
      <c r="B15">
        <v>96</v>
      </c>
    </row>
    <row r="17" spans="1:1" x14ac:dyDescent="0.2">
      <c r="A17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0</v>
      </c>
    </row>
    <row r="2" spans="1:4" x14ac:dyDescent="0.2">
      <c r="A2" t="s">
        <v>74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28</v>
      </c>
      <c r="B6">
        <v>161</v>
      </c>
      <c r="D6" s="1">
        <f>IF(B9=0,NA(),B6/B9)</f>
        <v>0.94152046783625731</v>
      </c>
    </row>
    <row r="7" spans="1:4" x14ac:dyDescent="0.2">
      <c r="A7" t="s">
        <v>7</v>
      </c>
      <c r="B7">
        <v>10</v>
      </c>
      <c r="D7" s="1">
        <f>IF(B9=0,NA(),B7/B9)</f>
        <v>5.8479532163742687E-2</v>
      </c>
    </row>
    <row r="9" spans="1:4" x14ac:dyDescent="0.2">
      <c r="A9" t="s">
        <v>10</v>
      </c>
      <c r="B9">
        <v>171</v>
      </c>
      <c r="D9" s="1">
        <f>IF(B9=0,NA(),B9/B9)</f>
        <v>1</v>
      </c>
    </row>
    <row r="10" spans="1:4" x14ac:dyDescent="0.2">
      <c r="A10" t="s">
        <v>76</v>
      </c>
      <c r="B10">
        <f>IF(B9=0,NA(),(1*B6+2*B7)/B9)</f>
        <v>1.0584795321637428</v>
      </c>
    </row>
    <row r="11" spans="1:4" x14ac:dyDescent="0.2">
      <c r="A11" t="s">
        <v>86</v>
      </c>
      <c r="B11">
        <v>9</v>
      </c>
    </row>
    <row r="12" spans="1:4" x14ac:dyDescent="0.2">
      <c r="A12" t="s">
        <v>20</v>
      </c>
      <c r="B12">
        <v>20</v>
      </c>
    </row>
    <row r="14" spans="1:4" x14ac:dyDescent="0.2">
      <c r="A1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workbookViewId="0"/>
  </sheetViews>
  <sheetFormatPr baseColWidth="10" defaultColWidth="8.6640625" defaultRowHeight="15" x14ac:dyDescent="0.2"/>
  <cols>
    <col min="1" max="1" width="60.83203125" customWidth="1"/>
    <col min="4" max="4" width="8.83203125" style="1"/>
  </cols>
  <sheetData>
    <row r="1" spans="1:4" x14ac:dyDescent="0.2">
      <c r="A1" t="s">
        <v>23</v>
      </c>
    </row>
    <row r="2" spans="1:4" x14ac:dyDescent="0.2">
      <c r="A2" t="s">
        <v>19</v>
      </c>
    </row>
    <row r="4" spans="1:4" x14ac:dyDescent="0.2">
      <c r="B4" s="2" t="s">
        <v>18</v>
      </c>
      <c r="D4" s="3" t="s">
        <v>52</v>
      </c>
    </row>
    <row r="5" spans="1:4" x14ac:dyDescent="0.2">
      <c r="B5" t="s">
        <v>51</v>
      </c>
      <c r="D5" s="1" t="s">
        <v>51</v>
      </c>
    </row>
    <row r="6" spans="1:4" x14ac:dyDescent="0.2">
      <c r="A6" t="s">
        <v>29</v>
      </c>
      <c r="B6">
        <v>34</v>
      </c>
      <c r="D6" s="1">
        <f>IF(B12=0,NA(),B6/B12)</f>
        <v>0.19653179190751446</v>
      </c>
    </row>
    <row r="7" spans="1:4" x14ac:dyDescent="0.2">
      <c r="A7" t="s">
        <v>78</v>
      </c>
      <c r="B7">
        <v>71</v>
      </c>
      <c r="D7" s="1">
        <f>IF(B12=0,NA(),B7/B12)</f>
        <v>0.41040462427745666</v>
      </c>
    </row>
    <row r="8" spans="1:4" x14ac:dyDescent="0.2">
      <c r="A8" t="s">
        <v>71</v>
      </c>
      <c r="B8">
        <v>47</v>
      </c>
      <c r="D8" s="1">
        <f>IF(B12=0,NA(),B8/B12)</f>
        <v>0.27167630057803466</v>
      </c>
    </row>
    <row r="9" spans="1:4" x14ac:dyDescent="0.2">
      <c r="A9" t="s">
        <v>45</v>
      </c>
      <c r="B9">
        <v>20</v>
      </c>
      <c r="D9" s="1">
        <f>IF(B12=0,NA(),B9/B12)</f>
        <v>0.11560693641618497</v>
      </c>
    </row>
    <row r="10" spans="1:4" x14ac:dyDescent="0.2">
      <c r="A10" t="s">
        <v>8</v>
      </c>
      <c r="B10">
        <v>1</v>
      </c>
      <c r="D10" s="1">
        <f>IF(B12=0,NA(),B10/B12)</f>
        <v>5.7803468208092483E-3</v>
      </c>
    </row>
    <row r="12" spans="1:4" x14ac:dyDescent="0.2">
      <c r="A12" t="s">
        <v>10</v>
      </c>
      <c r="B12">
        <v>173</v>
      </c>
      <c r="D12" s="1">
        <f>IF(B12=0,NA(),B12/B12)</f>
        <v>1</v>
      </c>
    </row>
    <row r="13" spans="1:4" x14ac:dyDescent="0.2">
      <c r="A13" t="s">
        <v>76</v>
      </c>
      <c r="B13">
        <f>IF(B12=0,NA(),(1*B6+2*B7+3*B8+4*B9+5*B10)/B12)</f>
        <v>2.3236994219653178</v>
      </c>
    </row>
    <row r="14" spans="1:4" x14ac:dyDescent="0.2">
      <c r="A14" t="s">
        <v>86</v>
      </c>
      <c r="B14">
        <v>7</v>
      </c>
    </row>
    <row r="15" spans="1:4" x14ac:dyDescent="0.2">
      <c r="A15" t="s">
        <v>20</v>
      </c>
      <c r="B15">
        <v>20</v>
      </c>
    </row>
    <row r="17" spans="1:1" x14ac:dyDescent="0.2">
      <c r="A1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Zusammenfassung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Cichy, Corinna</dc:creator>
  <cp:lastModifiedBy>Microsoft Office User</cp:lastModifiedBy>
  <dcterms:created xsi:type="dcterms:W3CDTF">2021-03-22T08:50:20Z</dcterms:created>
  <dcterms:modified xsi:type="dcterms:W3CDTF">2022-02-11T08:58:17Z</dcterms:modified>
</cp:coreProperties>
</file>