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100" yWindow="1300" windowWidth="27680" windowHeight="106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D2" i="1"/>
  <c r="J2" i="1"/>
  <c r="I3" i="1"/>
  <c r="D3" i="1"/>
  <c r="G3" i="1"/>
  <c r="J3" i="1"/>
  <c r="I4" i="1"/>
  <c r="D4" i="1"/>
  <c r="G4" i="1"/>
  <c r="J4" i="1"/>
  <c r="I5" i="1"/>
  <c r="D5" i="1"/>
  <c r="G5" i="1"/>
  <c r="J5" i="1"/>
  <c r="I6" i="1"/>
  <c r="D6" i="1"/>
  <c r="G6" i="1"/>
  <c r="J6" i="1"/>
  <c r="I7" i="1"/>
  <c r="D7" i="1"/>
  <c r="G7" i="1"/>
  <c r="J7" i="1"/>
  <c r="I8" i="1"/>
  <c r="D8" i="1"/>
  <c r="G8" i="1"/>
  <c r="J8" i="1"/>
  <c r="I9" i="1"/>
  <c r="D9" i="1"/>
  <c r="G9" i="1"/>
  <c r="J9" i="1"/>
  <c r="I10" i="1"/>
  <c r="D10" i="1"/>
  <c r="G10" i="1"/>
  <c r="J10" i="1"/>
  <c r="I11" i="1"/>
  <c r="D11" i="1"/>
  <c r="G11" i="1"/>
  <c r="J11" i="1"/>
  <c r="I12" i="1"/>
  <c r="D12" i="1"/>
  <c r="G12" i="1"/>
  <c r="J12" i="1"/>
  <c r="I13" i="1"/>
  <c r="D13" i="1"/>
  <c r="G13" i="1"/>
  <c r="J13" i="1"/>
  <c r="I14" i="1"/>
  <c r="D14" i="1"/>
  <c r="G14" i="1"/>
  <c r="J14" i="1"/>
  <c r="I15" i="1"/>
  <c r="D15" i="1"/>
  <c r="G15" i="1"/>
  <c r="J15" i="1"/>
  <c r="I16" i="1"/>
  <c r="D16" i="1"/>
  <c r="G16" i="1"/>
  <c r="J16" i="1"/>
  <c r="I17" i="1"/>
  <c r="D17" i="1"/>
  <c r="G17" i="1"/>
  <c r="J17" i="1"/>
  <c r="I18" i="1"/>
  <c r="D18" i="1"/>
  <c r="G18" i="1"/>
  <c r="J18" i="1"/>
  <c r="I19" i="1"/>
  <c r="D19" i="1"/>
  <c r="G19" i="1"/>
  <c r="J19" i="1"/>
  <c r="I20" i="1"/>
  <c r="J20" i="1"/>
  <c r="D20" i="1"/>
  <c r="K2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K2" i="1"/>
  <c r="L2" i="1"/>
  <c r="M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</calcChain>
</file>

<file path=xl/sharedStrings.xml><?xml version="1.0" encoding="utf-8"?>
<sst xmlns="http://schemas.openxmlformats.org/spreadsheetml/2006/main" count="13" uniqueCount="13">
  <si>
    <t>Age_group</t>
  </si>
  <si>
    <t>3yr_pop</t>
  </si>
  <si>
    <t>deaths_in_3yr</t>
  </si>
  <si>
    <t>age_spec_death_rate</t>
  </si>
  <si>
    <t>ave_proportion_year_lived_by_died</t>
  </si>
  <si>
    <t>prob_dying_interval</t>
  </si>
  <si>
    <t>num_yrs_interval</t>
  </si>
  <si>
    <t>prob_surv_interval</t>
  </si>
  <si>
    <t>num_deaths_during_interval</t>
  </si>
  <si>
    <t>num_PY_interval</t>
  </si>
  <si>
    <t>num_alive_start_int</t>
  </si>
  <si>
    <t>tot_PY_after_int</t>
  </si>
  <si>
    <t>life_expectancy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</si>
</sst>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0.0000"/>
    <numFmt numFmtId="167" formatCode="0.00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8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quotePrefix="1"/>
    <xf numFmtId="165" fontId="0" fillId="0" borderId="0" xfId="0" applyNumberFormat="1"/>
    <xf numFmtId="1" fontId="0" fillId="0" borderId="0" xfId="0" applyNumberFormat="1"/>
    <xf numFmtId="1" fontId="5" fillId="0" borderId="0" xfId="0" applyNumberFormat="1" applyFont="1"/>
    <xf numFmtId="0" fontId="5" fillId="0" borderId="0" xfId="0" applyFont="1"/>
    <xf numFmtId="0" fontId="2" fillId="0" borderId="0" xfId="0" applyFont="1"/>
    <xf numFmtId="0" fontId="2" fillId="0" borderId="0" xfId="0" quotePrefix="1" applyFont="1"/>
    <xf numFmtId="164" fontId="5" fillId="0" borderId="0" xfId="0" applyNumberFormat="1" applyFont="1"/>
    <xf numFmtId="164" fontId="0" fillId="0" borderId="0" xfId="0" applyNumberFormat="1"/>
    <xf numFmtId="0" fontId="0" fillId="0" borderId="0" xfId="0" quotePrefix="1" applyFont="1"/>
    <xf numFmtId="2" fontId="5" fillId="0" borderId="0" xfId="0" applyNumberFormat="1" applyFont="1"/>
    <xf numFmtId="167" fontId="0" fillId="0" borderId="0" xfId="0" applyNumberFormat="1"/>
    <xf numFmtId="2" fontId="0" fillId="0" borderId="0" xfId="0" applyNumberFormat="1"/>
    <xf numFmtId="43" fontId="0" fillId="0" borderId="0" xfId="59" applyFont="1"/>
    <xf numFmtId="167" fontId="0" fillId="2" borderId="0" xfId="0" applyNumberFormat="1" applyFill="1"/>
    <xf numFmtId="43" fontId="5" fillId="0" borderId="0" xfId="59" applyFont="1"/>
  </cellXfs>
  <cellStyles count="66">
    <cellStyle name="Comma" xfId="5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60" builtinId="8" hidden="1"/>
    <cellStyle name="Hyperlink" xfId="62" builtinId="8" hidden="1"/>
    <cellStyle name="Hyperlink" xfId="6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tabSelected="1" workbookViewId="0">
      <selection activeCell="G2" sqref="G2"/>
    </sheetView>
  </sheetViews>
  <sheetFormatPr baseColWidth="10" defaultRowHeight="15" x14ac:dyDescent="0"/>
  <cols>
    <col min="2" max="2" width="11.83203125" bestFit="1" customWidth="1"/>
    <col min="3" max="3" width="12.83203125" bestFit="1" customWidth="1"/>
    <col min="4" max="4" width="18.83203125" bestFit="1" customWidth="1"/>
    <col min="7" max="7" width="17.6640625" bestFit="1" customWidth="1"/>
    <col min="8" max="8" width="16.6640625" bestFit="1" customWidth="1"/>
    <col min="9" max="9" width="20.83203125" bestFit="1" customWidth="1"/>
    <col min="10" max="10" width="24.83203125" bestFit="1" customWidth="1"/>
    <col min="11" max="11" width="15.1640625" bestFit="1" customWidth="1"/>
    <col min="12" max="12" width="14.83203125" bestFit="1" customWidth="1"/>
    <col min="13" max="13" width="14" bestFit="1" customWidth="1"/>
  </cols>
  <sheetData>
    <row r="1" spans="1:13" s="6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6</v>
      </c>
      <c r="G1" s="6" t="s">
        <v>5</v>
      </c>
      <c r="H1" s="6" t="s">
        <v>7</v>
      </c>
      <c r="I1" s="6" t="s">
        <v>10</v>
      </c>
      <c r="J1" s="6" t="s">
        <v>8</v>
      </c>
      <c r="K1" s="6" t="s">
        <v>9</v>
      </c>
      <c r="L1" s="6" t="s">
        <v>11</v>
      </c>
      <c r="M1" s="6" t="s">
        <v>12</v>
      </c>
    </row>
    <row r="2" spans="1:13">
      <c r="B2">
        <v>27329</v>
      </c>
      <c r="C2">
        <v>135</v>
      </c>
      <c r="D2" s="12">
        <f>C2/B2</f>
        <v>4.9398075304621465E-3</v>
      </c>
      <c r="E2">
        <v>0.1</v>
      </c>
      <c r="F2">
        <v>1</v>
      </c>
      <c r="G2" s="15">
        <f>D2</f>
        <v>4.9398075304621465E-3</v>
      </c>
      <c r="H2" s="2">
        <f>1-G2</f>
        <v>0.99506019246953781</v>
      </c>
      <c r="I2" s="14">
        <v>100000</v>
      </c>
      <c r="J2" s="13">
        <f>I2*G2</f>
        <v>493.98075304621466</v>
      </c>
      <c r="K2" s="14">
        <f>(I2-J2)*F2+J2*E2*F2</f>
        <v>99555.417322258407</v>
      </c>
      <c r="L2" s="16">
        <f>SUM(K2:K20)</f>
        <v>7594705.5947664026</v>
      </c>
      <c r="M2" s="11">
        <f>L2/I2</f>
        <v>75.947055947664026</v>
      </c>
    </row>
    <row r="3" spans="1:13">
      <c r="B3">
        <v>104732</v>
      </c>
      <c r="C3">
        <v>31</v>
      </c>
      <c r="D3" s="12">
        <f t="shared" ref="D3:D20" si="0">C3/B3</f>
        <v>2.9599358362296147E-4</v>
      </c>
      <c r="E3">
        <v>0.5</v>
      </c>
      <c r="F3">
        <v>4</v>
      </c>
      <c r="G3" s="12">
        <f t="shared" ref="G3:G20" si="1">(F3*D3)/(1+F3*(1-E3)*D3)</f>
        <v>1.1832738515563867E-3</v>
      </c>
      <c r="H3" s="2">
        <f t="shared" ref="H3:H20" si="2">1-G3</f>
        <v>0.99881672614844363</v>
      </c>
      <c r="I3" s="14">
        <f>I2-J2</f>
        <v>99506.019246953787</v>
      </c>
      <c r="J3" s="13">
        <f>I3*G3</f>
        <v>117.74287064738695</v>
      </c>
      <c r="K3" s="14">
        <f t="shared" ref="K3:K19" si="3">(I3-J3)*F3+J3*E3*F3</f>
        <v>397788.59124652034</v>
      </c>
      <c r="L3" s="16">
        <f t="shared" ref="L3:L4" si="4">SUM(K3:K23)</f>
        <v>7495150.1774441442</v>
      </c>
      <c r="M3" s="11">
        <f t="shared" ref="M3:M20" si="5">L3/I3</f>
        <v>75.323585790752006</v>
      </c>
    </row>
    <row r="4" spans="1:13">
      <c r="B4">
        <v>124464</v>
      </c>
      <c r="C4">
        <v>6</v>
      </c>
      <c r="D4" s="12">
        <f t="shared" si="0"/>
        <v>4.8206710374084072E-5</v>
      </c>
      <c r="E4">
        <v>0.5</v>
      </c>
      <c r="F4">
        <v>5</v>
      </c>
      <c r="G4" s="12">
        <f t="shared" si="1"/>
        <v>2.4100450678427685E-4</v>
      </c>
      <c r="H4" s="2">
        <f t="shared" si="2"/>
        <v>0.99975899549321567</v>
      </c>
      <c r="I4" s="14">
        <f t="shared" ref="I4:I20" si="6">I3-J3</f>
        <v>99388.276376306399</v>
      </c>
      <c r="J4" s="13">
        <f t="shared" ref="J4:J19" si="7">I4*G4</f>
        <v>23.953022528211118</v>
      </c>
      <c r="K4" s="14">
        <f t="shared" si="3"/>
        <v>496881.49932521151</v>
      </c>
      <c r="L4" s="16">
        <f t="shared" si="4"/>
        <v>7097361.586197624</v>
      </c>
      <c r="M4" s="11">
        <f t="shared" si="5"/>
        <v>71.410450457208995</v>
      </c>
    </row>
    <row r="5" spans="1:13">
      <c r="B5">
        <v>108681</v>
      </c>
      <c r="C5">
        <v>17</v>
      </c>
      <c r="D5" s="12">
        <f t="shared" si="0"/>
        <v>1.5642108556233381E-4</v>
      </c>
      <c r="E5">
        <v>0.5</v>
      </c>
      <c r="F5">
        <v>5</v>
      </c>
      <c r="G5" s="12">
        <f t="shared" si="1"/>
        <v>7.8179970291611292E-4</v>
      </c>
      <c r="H5" s="2">
        <f t="shared" si="2"/>
        <v>0.99921820029708386</v>
      </c>
      <c r="I5" s="14">
        <f t="shared" si="6"/>
        <v>99364.323353778193</v>
      </c>
      <c r="J5" s="13">
        <f t="shared" si="7"/>
        <v>77.682998478444375</v>
      </c>
      <c r="K5" s="14">
        <f t="shared" si="3"/>
        <v>496627.40927269484</v>
      </c>
      <c r="L5" s="16">
        <f>SUM(K5:K25)</f>
        <v>6600480.0868724119</v>
      </c>
      <c r="M5" s="11">
        <f t="shared" si="5"/>
        <v>66.42706218983615</v>
      </c>
    </row>
    <row r="6" spans="1:13">
      <c r="B6">
        <v>106607</v>
      </c>
      <c r="C6">
        <v>41</v>
      </c>
      <c r="D6" s="12">
        <f t="shared" si="0"/>
        <v>3.8459013010402692E-4</v>
      </c>
      <c r="E6">
        <v>0.5</v>
      </c>
      <c r="F6">
        <v>5</v>
      </c>
      <c r="G6" s="12">
        <f t="shared" si="1"/>
        <v>1.9211035568529513E-3</v>
      </c>
      <c r="H6" s="2">
        <f t="shared" si="2"/>
        <v>0.99807889644314707</v>
      </c>
      <c r="I6" s="14">
        <f t="shared" si="6"/>
        <v>99286.640355299751</v>
      </c>
      <c r="J6" s="13">
        <f t="shared" si="7"/>
        <v>190.73991793454613</v>
      </c>
      <c r="K6" s="14">
        <f t="shared" si="3"/>
        <v>495956.35198166233</v>
      </c>
      <c r="L6" s="16">
        <f>SUM(K6:K45)</f>
        <v>6103852.6775997179</v>
      </c>
      <c r="M6" s="11">
        <f t="shared" si="5"/>
        <v>61.47707945154481</v>
      </c>
    </row>
    <row r="7" spans="1:13">
      <c r="B7">
        <v>137071</v>
      </c>
      <c r="C7">
        <v>79</v>
      </c>
      <c r="D7" s="12">
        <f t="shared" si="0"/>
        <v>5.7634364672323106E-4</v>
      </c>
      <c r="E7">
        <v>0.5</v>
      </c>
      <c r="F7">
        <v>5</v>
      </c>
      <c r="G7" s="12">
        <f t="shared" si="1"/>
        <v>2.8775720576825711E-3</v>
      </c>
      <c r="H7" s="2">
        <f t="shared" si="2"/>
        <v>0.99712242794231742</v>
      </c>
      <c r="I7" s="14">
        <f t="shared" si="6"/>
        <v>99095.900437365199</v>
      </c>
      <c r="J7" s="13">
        <f t="shared" si="7"/>
        <v>285.15559412945618</v>
      </c>
      <c r="K7" s="14">
        <f t="shared" si="3"/>
        <v>494766.61320150242</v>
      </c>
      <c r="L7" s="16">
        <f>SUM(K7:K45)</f>
        <v>5607896.3256180547</v>
      </c>
      <c r="M7" s="11">
        <f t="shared" si="5"/>
        <v>56.590598610712412</v>
      </c>
    </row>
    <row r="8" spans="1:13">
      <c r="B8">
        <v>179225</v>
      </c>
      <c r="C8">
        <v>131</v>
      </c>
      <c r="D8" s="12">
        <f t="shared" si="0"/>
        <v>7.3092481517645421E-4</v>
      </c>
      <c r="E8">
        <v>0.5</v>
      </c>
      <c r="F8">
        <v>5</v>
      </c>
      <c r="G8" s="12">
        <f t="shared" si="1"/>
        <v>3.6479581180991635E-3</v>
      </c>
      <c r="H8" s="2">
        <f t="shared" si="2"/>
        <v>0.99635204188190085</v>
      </c>
      <c r="I8" s="14">
        <f t="shared" si="6"/>
        <v>98810.744843235749</v>
      </c>
      <c r="J8" s="13">
        <f t="shared" si="7"/>
        <v>360.45745880630687</v>
      </c>
      <c r="K8" s="14">
        <f t="shared" si="3"/>
        <v>493152.58056916296</v>
      </c>
      <c r="L8" s="16">
        <f>SUM(K8:K45)</f>
        <v>5113129.7124165529</v>
      </c>
      <c r="M8" s="11">
        <f t="shared" si="5"/>
        <v>51.746697391347318</v>
      </c>
    </row>
    <row r="9" spans="1:13">
      <c r="B9">
        <v>208744</v>
      </c>
      <c r="C9">
        <v>160</v>
      </c>
      <c r="D9" s="12">
        <f t="shared" si="0"/>
        <v>7.6648909669259954E-4</v>
      </c>
      <c r="E9">
        <v>0.5</v>
      </c>
      <c r="F9">
        <v>5</v>
      </c>
      <c r="G9" s="12">
        <f t="shared" si="1"/>
        <v>3.82511570975022E-3</v>
      </c>
      <c r="H9" s="2">
        <f t="shared" si="2"/>
        <v>0.99617488429024981</v>
      </c>
      <c r="I9" s="14">
        <f t="shared" si="6"/>
        <v>98450.287384429437</v>
      </c>
      <c r="J9" s="13">
        <f t="shared" si="7"/>
        <v>376.58374090360496</v>
      </c>
      <c r="K9" s="14">
        <f t="shared" si="3"/>
        <v>491309.97756988817</v>
      </c>
      <c r="L9" s="16">
        <f>SUM(K9:K45)</f>
        <v>4619977.131847389</v>
      </c>
      <c r="M9" s="11">
        <f t="shared" si="5"/>
        <v>46.927005035620333</v>
      </c>
    </row>
    <row r="10" spans="1:13">
      <c r="B10">
        <v>180626</v>
      </c>
      <c r="C10">
        <v>196</v>
      </c>
      <c r="D10" s="12">
        <f t="shared" si="0"/>
        <v>1.0851150997087905E-3</v>
      </c>
      <c r="E10">
        <v>0.5</v>
      </c>
      <c r="F10">
        <v>5</v>
      </c>
      <c r="G10" s="12">
        <f t="shared" si="1"/>
        <v>5.4108968837651003E-3</v>
      </c>
      <c r="H10" s="2">
        <f t="shared" si="2"/>
        <v>0.99458910311623494</v>
      </c>
      <c r="I10" s="14">
        <f t="shared" si="6"/>
        <v>98073.703643525834</v>
      </c>
      <c r="J10" s="13">
        <f t="shared" si="7"/>
        <v>530.66669742405588</v>
      </c>
      <c r="K10" s="14">
        <f t="shared" si="3"/>
        <v>489041.85147406906</v>
      </c>
      <c r="L10" s="16">
        <f>SUM(K10:K45)</f>
        <v>4128667.1542775016</v>
      </c>
      <c r="M10" s="11">
        <f t="shared" si="5"/>
        <v>42.09759600069971</v>
      </c>
    </row>
    <row r="11" spans="1:13">
      <c r="B11">
        <v>136890</v>
      </c>
      <c r="C11">
        <v>221</v>
      </c>
      <c r="D11" s="12">
        <f t="shared" si="0"/>
        <v>1.6144349477682811E-3</v>
      </c>
      <c r="E11">
        <v>0.5</v>
      </c>
      <c r="F11">
        <v>5</v>
      </c>
      <c r="G11" s="12">
        <f t="shared" si="1"/>
        <v>8.039725703475999E-3</v>
      </c>
      <c r="H11" s="2">
        <f t="shared" si="2"/>
        <v>0.991960274296524</v>
      </c>
      <c r="I11" s="14">
        <f t="shared" si="6"/>
        <v>97543.036946101784</v>
      </c>
      <c r="J11" s="13">
        <f t="shared" si="7"/>
        <v>784.21926133068348</v>
      </c>
      <c r="K11" s="14">
        <f t="shared" si="3"/>
        <v>485754.63657718222</v>
      </c>
      <c r="L11" s="16">
        <f>SUM(K11:K45)</f>
        <v>3639625.3028034326</v>
      </c>
      <c r="M11" s="11">
        <f t="shared" si="5"/>
        <v>37.313020147348269</v>
      </c>
    </row>
    <row r="12" spans="1:13">
      <c r="B12">
        <v>122731</v>
      </c>
      <c r="C12">
        <v>336</v>
      </c>
      <c r="D12" s="12">
        <f t="shared" si="0"/>
        <v>2.7376946329778131E-3</v>
      </c>
      <c r="E12">
        <v>0.5</v>
      </c>
      <c r="F12">
        <v>5</v>
      </c>
      <c r="G12" s="12">
        <f t="shared" si="1"/>
        <v>1.3595422874298985E-2</v>
      </c>
      <c r="H12" s="2">
        <f t="shared" si="2"/>
        <v>0.98640457712570107</v>
      </c>
      <c r="I12" s="14">
        <f t="shared" si="6"/>
        <v>96758.8176847711</v>
      </c>
      <c r="J12" s="13">
        <f t="shared" si="7"/>
        <v>1315.4770432416622</v>
      </c>
      <c r="K12" s="14">
        <f t="shared" si="3"/>
        <v>480505.39581575134</v>
      </c>
      <c r="L12" s="16">
        <f>SUM(K12:K45)</f>
        <v>3153870.6662262511</v>
      </c>
      <c r="M12" s="11">
        <f t="shared" si="5"/>
        <v>32.595175733763021</v>
      </c>
    </row>
    <row r="13" spans="1:13">
      <c r="B13">
        <v>117275</v>
      </c>
      <c r="C13">
        <v>545</v>
      </c>
      <c r="D13" s="12">
        <f t="shared" si="0"/>
        <v>4.6471967597527183E-3</v>
      </c>
      <c r="E13">
        <v>0.5</v>
      </c>
      <c r="F13">
        <v>5</v>
      </c>
      <c r="G13" s="12">
        <f t="shared" si="1"/>
        <v>2.2969128648193029E-2</v>
      </c>
      <c r="H13" s="2">
        <f t="shared" si="2"/>
        <v>0.977030871351807</v>
      </c>
      <c r="I13" s="14">
        <f t="shared" si="6"/>
        <v>95443.340641529445</v>
      </c>
      <c r="J13" s="13">
        <f t="shared" si="7"/>
        <v>2192.2503698085998</v>
      </c>
      <c r="K13" s="14">
        <f t="shared" si="3"/>
        <v>471736.07728312572</v>
      </c>
      <c r="L13" s="16">
        <f>SUM(K13:K45)</f>
        <v>2673365.2704104995</v>
      </c>
      <c r="M13" s="11">
        <f t="shared" si="5"/>
        <v>28.009971700919916</v>
      </c>
    </row>
    <row r="14" spans="1:13">
      <c r="B14">
        <v>87437</v>
      </c>
      <c r="C14">
        <v>695</v>
      </c>
      <c r="D14" s="12">
        <f t="shared" si="0"/>
        <v>7.9485801205439344E-3</v>
      </c>
      <c r="E14">
        <v>0.5</v>
      </c>
      <c r="F14">
        <v>5</v>
      </c>
      <c r="G14" s="12">
        <f t="shared" si="1"/>
        <v>3.8968539212443018E-2</v>
      </c>
      <c r="H14" s="2">
        <f t="shared" si="2"/>
        <v>0.96103146078755697</v>
      </c>
      <c r="I14" s="14">
        <f t="shared" si="6"/>
        <v>93251.090271720852</v>
      </c>
      <c r="J14" s="13">
        <f t="shared" si="7"/>
        <v>3633.8587678566178</v>
      </c>
      <c r="K14" s="14">
        <f t="shared" si="3"/>
        <v>457170.80443896272</v>
      </c>
      <c r="L14" s="16">
        <f>SUM(K14:K45)</f>
        <v>2201629.1931273732</v>
      </c>
      <c r="M14" s="11">
        <f t="shared" si="5"/>
        <v>23.609688494924065</v>
      </c>
    </row>
    <row r="15" spans="1:13">
      <c r="B15">
        <v>74925</v>
      </c>
      <c r="C15">
        <v>992</v>
      </c>
      <c r="D15" s="12">
        <f t="shared" si="0"/>
        <v>1.3239906573239906E-2</v>
      </c>
      <c r="E15">
        <v>0.5</v>
      </c>
      <c r="F15">
        <v>5</v>
      </c>
      <c r="G15" s="12">
        <f t="shared" si="1"/>
        <v>6.4078547897422636E-2</v>
      </c>
      <c r="H15" s="2">
        <f t="shared" si="2"/>
        <v>0.93592145210257738</v>
      </c>
      <c r="I15" s="14">
        <f t="shared" si="6"/>
        <v>89617.231503864241</v>
      </c>
      <c r="J15" s="13">
        <f t="shared" si="7"/>
        <v>5742.5420613547776</v>
      </c>
      <c r="K15" s="14">
        <f t="shared" si="3"/>
        <v>433729.80236593424</v>
      </c>
      <c r="L15" s="16">
        <f>SUM(K15:K45)</f>
        <v>1744458.3886884106</v>
      </c>
      <c r="M15" s="11">
        <f t="shared" si="5"/>
        <v>19.465658104080024</v>
      </c>
    </row>
    <row r="16" spans="1:13">
      <c r="B16">
        <v>63935</v>
      </c>
      <c r="C16">
        <v>1529</v>
      </c>
      <c r="D16" s="12">
        <f t="shared" si="0"/>
        <v>2.3914913584108861E-2</v>
      </c>
      <c r="E16">
        <v>0.5</v>
      </c>
      <c r="F16">
        <v>5</v>
      </c>
      <c r="G16" s="12">
        <f t="shared" si="1"/>
        <v>0.1128288381359997</v>
      </c>
      <c r="H16" s="2">
        <f t="shared" si="2"/>
        <v>0.88717116186400036</v>
      </c>
      <c r="I16" s="14">
        <f t="shared" si="6"/>
        <v>83874.689442509465</v>
      </c>
      <c r="J16" s="13">
        <f t="shared" si="7"/>
        <v>9463.4837588161427</v>
      </c>
      <c r="K16" s="14">
        <f t="shared" si="3"/>
        <v>395714.73781550693</v>
      </c>
      <c r="L16" s="16">
        <f>SUM(K16:K45)</f>
        <v>1310728.5863224764</v>
      </c>
      <c r="M16" s="11">
        <f t="shared" si="5"/>
        <v>15.627224315636887</v>
      </c>
    </row>
    <row r="17" spans="1:13">
      <c r="B17">
        <v>52615</v>
      </c>
      <c r="C17">
        <v>2136</v>
      </c>
      <c r="D17" s="12">
        <f t="shared" si="0"/>
        <v>4.0596787988216289E-2</v>
      </c>
      <c r="E17">
        <v>0.5</v>
      </c>
      <c r="F17">
        <v>5</v>
      </c>
      <c r="G17" s="12">
        <f t="shared" si="1"/>
        <v>0.18428090760072469</v>
      </c>
      <c r="H17" s="2">
        <f t="shared" si="2"/>
        <v>0.81571909239927531</v>
      </c>
      <c r="I17" s="14">
        <f t="shared" si="6"/>
        <v>74411.205683693319</v>
      </c>
      <c r="J17" s="13">
        <f t="shared" si="7"/>
        <v>13712.564519055208</v>
      </c>
      <c r="K17" s="14">
        <f t="shared" si="3"/>
        <v>337774.6171208286</v>
      </c>
      <c r="L17" s="16">
        <f>SUM(K17:K45)</f>
        <v>915013.84850696963</v>
      </c>
      <c r="M17" s="11">
        <f t="shared" si="5"/>
        <v>12.296721173911692</v>
      </c>
    </row>
    <row r="18" spans="1:13">
      <c r="B18">
        <v>42035</v>
      </c>
      <c r="C18">
        <v>2695</v>
      </c>
      <c r="D18" s="12">
        <f t="shared" si="0"/>
        <v>6.4113238967527061E-2</v>
      </c>
      <c r="E18">
        <v>0.5</v>
      </c>
      <c r="F18">
        <v>5</v>
      </c>
      <c r="G18" s="12">
        <f t="shared" si="1"/>
        <v>0.27628274129888769</v>
      </c>
      <c r="H18" s="2">
        <f t="shared" si="2"/>
        <v>0.72371725870111225</v>
      </c>
      <c r="I18" s="14">
        <f t="shared" si="6"/>
        <v>60698.641164638109</v>
      </c>
      <c r="J18" s="13">
        <f t="shared" si="7"/>
        <v>16769.986974083728</v>
      </c>
      <c r="K18" s="14">
        <f t="shared" si="3"/>
        <v>261568.23838798126</v>
      </c>
      <c r="L18" s="16">
        <f>SUM(K18:K45)</f>
        <v>577239.23138614092</v>
      </c>
      <c r="M18" s="11">
        <f t="shared" si="5"/>
        <v>9.5099201614817979</v>
      </c>
    </row>
    <row r="19" spans="1:13">
      <c r="B19">
        <v>24402</v>
      </c>
      <c r="C19">
        <v>2613</v>
      </c>
      <c r="D19" s="12">
        <f t="shared" si="0"/>
        <v>0.1070813867715761</v>
      </c>
      <c r="E19">
        <v>0.5</v>
      </c>
      <c r="F19">
        <v>5</v>
      </c>
      <c r="G19" s="12">
        <f t="shared" si="1"/>
        <v>0.42234398487126029</v>
      </c>
      <c r="H19" s="2">
        <f t="shared" si="2"/>
        <v>0.57765601512873976</v>
      </c>
      <c r="I19" s="14">
        <f t="shared" si="6"/>
        <v>43928.654190554385</v>
      </c>
      <c r="J19" s="13">
        <f t="shared" si="7"/>
        <v>18553.002860870325</v>
      </c>
      <c r="K19" s="14">
        <f t="shared" si="3"/>
        <v>173260.76380059612</v>
      </c>
      <c r="L19" s="16">
        <f>SUM(K19:K45)</f>
        <v>315670.99299815972</v>
      </c>
      <c r="M19" s="11">
        <f t="shared" si="5"/>
        <v>7.1859928061724192</v>
      </c>
    </row>
    <row r="20" spans="1:13">
      <c r="B20">
        <v>18952</v>
      </c>
      <c r="C20">
        <v>3377</v>
      </c>
      <c r="D20" s="12">
        <f t="shared" si="0"/>
        <v>0.17818699873364288</v>
      </c>
      <c r="E20">
        <v>0.5</v>
      </c>
      <c r="F20">
        <v>5</v>
      </c>
      <c r="G20" s="12">
        <v>1</v>
      </c>
      <c r="H20" s="2">
        <f t="shared" si="2"/>
        <v>0</v>
      </c>
      <c r="I20" s="14">
        <f t="shared" si="6"/>
        <v>25375.65132968406</v>
      </c>
      <c r="J20" s="11">
        <f>I20</f>
        <v>25375.65132968406</v>
      </c>
      <c r="K20" s="16">
        <f>I20/D20</f>
        <v>142410.2291975636</v>
      </c>
      <c r="L20" s="16">
        <f>SUM(K20:K45)</f>
        <v>142410.2291975636</v>
      </c>
      <c r="M20" s="11">
        <f t="shared" si="5"/>
        <v>5.6120817293455731</v>
      </c>
    </row>
    <row r="21" spans="1:13">
      <c r="A21" s="1"/>
      <c r="D21" s="2"/>
      <c r="G21" s="2"/>
      <c r="H21" s="2"/>
      <c r="I21" s="3"/>
      <c r="J21" s="4"/>
      <c r="K21" s="4"/>
      <c r="L21" s="4"/>
      <c r="M21" s="8"/>
    </row>
    <row r="22" spans="1:13">
      <c r="A22" s="7"/>
      <c r="D22" s="2"/>
      <c r="G22" s="2"/>
      <c r="H22" s="2"/>
      <c r="I22" s="3"/>
      <c r="J22" s="4"/>
      <c r="K22" s="4"/>
      <c r="L22" s="4"/>
      <c r="M22" s="5"/>
    </row>
    <row r="23" spans="1:13">
      <c r="A23" s="7"/>
    </row>
    <row r="24" spans="1:13">
      <c r="A24" s="7"/>
    </row>
    <row r="25" spans="1:13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3">
      <c r="C26" s="2"/>
      <c r="D26" s="2"/>
      <c r="G26" s="2"/>
      <c r="H26" s="2"/>
      <c r="J26" s="3"/>
      <c r="K26" s="3"/>
      <c r="L26" s="4"/>
      <c r="M26" s="8"/>
    </row>
    <row r="27" spans="1:13">
      <c r="A27" s="1"/>
      <c r="C27" s="2"/>
      <c r="D27" s="2"/>
      <c r="G27" s="2"/>
      <c r="H27" s="2"/>
      <c r="I27" s="3"/>
      <c r="J27" s="3"/>
      <c r="K27" s="3"/>
      <c r="L27" s="4"/>
      <c r="M27" s="8"/>
    </row>
    <row r="28" spans="1:13">
      <c r="A28" s="1"/>
      <c r="C28" s="2"/>
      <c r="D28" s="2"/>
      <c r="G28" s="2"/>
      <c r="H28" s="2"/>
      <c r="I28" s="3"/>
      <c r="J28" s="3"/>
      <c r="K28" s="3"/>
      <c r="L28" s="4"/>
      <c r="M28" s="8"/>
    </row>
    <row r="29" spans="1:13">
      <c r="A29" s="1"/>
      <c r="C29" s="2"/>
      <c r="D29" s="2"/>
      <c r="G29" s="2"/>
      <c r="H29" s="2"/>
      <c r="I29" s="3"/>
      <c r="J29" s="3"/>
      <c r="K29" s="3"/>
      <c r="L29" s="4"/>
      <c r="M29" s="8"/>
    </row>
    <row r="30" spans="1:13">
      <c r="A30" s="1"/>
      <c r="C30" s="2"/>
      <c r="D30" s="2"/>
      <c r="G30" s="2"/>
      <c r="H30" s="2"/>
      <c r="I30" s="3"/>
      <c r="J30" s="3"/>
      <c r="K30" s="3"/>
      <c r="L30" s="4"/>
      <c r="M30" s="8"/>
    </row>
    <row r="31" spans="1:13">
      <c r="A31" s="1"/>
      <c r="C31" s="2"/>
      <c r="D31" s="2"/>
      <c r="G31" s="2"/>
      <c r="H31" s="2"/>
      <c r="I31" s="3"/>
      <c r="J31" s="3"/>
      <c r="K31" s="3"/>
      <c r="L31" s="4"/>
      <c r="M31" s="8"/>
    </row>
    <row r="32" spans="1:13">
      <c r="A32" s="1"/>
      <c r="C32" s="2"/>
      <c r="D32" s="2"/>
      <c r="G32" s="2"/>
      <c r="H32" s="2"/>
      <c r="I32" s="3"/>
      <c r="J32" s="3"/>
      <c r="K32" s="3"/>
      <c r="L32" s="4"/>
      <c r="M32" s="8"/>
    </row>
    <row r="33" spans="1:13">
      <c r="A33" s="1"/>
      <c r="C33" s="2"/>
      <c r="D33" s="2"/>
      <c r="G33" s="2"/>
      <c r="H33" s="2"/>
      <c r="I33" s="3"/>
      <c r="J33" s="3"/>
      <c r="K33" s="3"/>
      <c r="L33" s="4"/>
      <c r="M33" s="8"/>
    </row>
    <row r="34" spans="1:13">
      <c r="A34" s="1"/>
      <c r="C34" s="2"/>
      <c r="D34" s="2"/>
      <c r="G34" s="2"/>
      <c r="H34" s="2"/>
      <c r="I34" s="3"/>
      <c r="J34" s="3"/>
      <c r="K34" s="3"/>
      <c r="L34" s="4"/>
      <c r="M34" s="8"/>
    </row>
    <row r="35" spans="1:13">
      <c r="A35" s="1"/>
      <c r="C35" s="2"/>
      <c r="D35" s="2"/>
      <c r="G35" s="2"/>
      <c r="H35" s="2"/>
      <c r="I35" s="3"/>
      <c r="J35" s="3"/>
      <c r="K35" s="3"/>
      <c r="L35" s="4"/>
      <c r="M35" s="8"/>
    </row>
    <row r="36" spans="1:13">
      <c r="A36" s="1"/>
      <c r="C36" s="2"/>
      <c r="D36" s="2"/>
      <c r="G36" s="2"/>
      <c r="H36" s="2"/>
      <c r="I36" s="3"/>
      <c r="J36" s="3"/>
      <c r="K36" s="3"/>
      <c r="L36" s="4"/>
      <c r="M36" s="8"/>
    </row>
    <row r="37" spans="1:13">
      <c r="A37" s="1"/>
      <c r="C37" s="2"/>
      <c r="D37" s="2"/>
      <c r="G37" s="2"/>
      <c r="H37" s="2"/>
      <c r="I37" s="3"/>
      <c r="J37" s="3"/>
      <c r="K37" s="3"/>
      <c r="L37" s="4"/>
      <c r="M37" s="8"/>
    </row>
    <row r="38" spans="1:13">
      <c r="A38" s="1"/>
      <c r="C38" s="2"/>
      <c r="D38" s="2"/>
      <c r="G38" s="2"/>
      <c r="H38" s="2"/>
      <c r="I38" s="3"/>
      <c r="J38" s="3"/>
      <c r="K38" s="3"/>
      <c r="L38" s="4"/>
      <c r="M38" s="8"/>
    </row>
    <row r="39" spans="1:13">
      <c r="A39" s="1"/>
      <c r="C39" s="2"/>
      <c r="D39" s="2"/>
      <c r="G39" s="2"/>
      <c r="H39" s="2"/>
      <c r="I39" s="3"/>
      <c r="J39" s="3"/>
      <c r="K39" s="3"/>
      <c r="L39" s="4"/>
      <c r="M39" s="8"/>
    </row>
    <row r="40" spans="1:13">
      <c r="A40" s="1"/>
      <c r="C40" s="2"/>
      <c r="D40" s="2"/>
      <c r="G40" s="2"/>
      <c r="H40" s="2"/>
      <c r="I40" s="3"/>
      <c r="J40" s="3"/>
      <c r="K40" s="3"/>
      <c r="L40" s="4"/>
      <c r="M40" s="8"/>
    </row>
    <row r="41" spans="1:13">
      <c r="A41" s="1"/>
      <c r="C41" s="2"/>
      <c r="D41" s="2"/>
      <c r="G41" s="2"/>
      <c r="H41" s="2"/>
      <c r="I41" s="3"/>
      <c r="J41" s="3"/>
      <c r="K41" s="3"/>
      <c r="L41" s="4"/>
      <c r="M41" s="8"/>
    </row>
    <row r="42" spans="1:13">
      <c r="A42" s="1"/>
      <c r="C42" s="2"/>
      <c r="D42" s="2"/>
      <c r="G42" s="2"/>
      <c r="H42" s="2"/>
      <c r="I42" s="3"/>
      <c r="J42" s="3"/>
      <c r="K42" s="3"/>
      <c r="L42" s="4"/>
      <c r="M42" s="8"/>
    </row>
    <row r="43" spans="1:13">
      <c r="A43" s="1"/>
      <c r="C43" s="2"/>
      <c r="D43" s="2"/>
      <c r="G43" s="2"/>
      <c r="H43" s="2"/>
      <c r="I43" s="3"/>
      <c r="J43" s="3"/>
      <c r="K43" s="3"/>
      <c r="L43" s="4"/>
      <c r="M43" s="8"/>
    </row>
    <row r="44" spans="1:13">
      <c r="A44" s="1"/>
      <c r="C44" s="2"/>
      <c r="D44" s="2"/>
      <c r="G44" s="2"/>
      <c r="H44" s="2"/>
      <c r="I44" s="3"/>
      <c r="J44" s="4"/>
      <c r="K44" s="4"/>
      <c r="L44" s="4"/>
      <c r="M44" s="8"/>
    </row>
    <row r="45" spans="1:13">
      <c r="D45" s="3"/>
      <c r="G45" s="2"/>
      <c r="J45" s="3"/>
      <c r="K45" s="9"/>
      <c r="L45" s="3"/>
    </row>
    <row r="65" spans="1:10">
      <c r="D65" s="2"/>
      <c r="G65" s="2"/>
      <c r="H65" s="2"/>
      <c r="I65" s="3"/>
      <c r="J65" s="3"/>
    </row>
    <row r="66" spans="1:10">
      <c r="D66" s="2"/>
      <c r="E66" s="3"/>
      <c r="F66" s="3"/>
      <c r="G66" s="9"/>
      <c r="H66" s="4"/>
      <c r="I66" s="8"/>
    </row>
    <row r="67" spans="1:10">
      <c r="A67" s="10"/>
      <c r="B67" s="2"/>
      <c r="C67" s="2"/>
      <c r="D67" s="2"/>
      <c r="E67" s="3"/>
      <c r="F67" s="3"/>
      <c r="G67" s="9"/>
      <c r="H67" s="4"/>
      <c r="I67" s="8"/>
    </row>
    <row r="68" spans="1:10">
      <c r="D68" s="2"/>
      <c r="E68" s="3"/>
      <c r="F68" s="3"/>
      <c r="G68" s="9"/>
      <c r="H68" s="4"/>
      <c r="I68" s="8"/>
    </row>
    <row r="69" spans="1:10">
      <c r="A69" s="1"/>
      <c r="D69" s="2"/>
      <c r="E69" s="3"/>
      <c r="F69" s="3"/>
      <c r="G69" s="9"/>
      <c r="H69" s="4"/>
      <c r="I69" s="8"/>
    </row>
    <row r="70" spans="1:10">
      <c r="A70" s="1"/>
      <c r="D70" s="2"/>
      <c r="E70" s="3"/>
      <c r="F70" s="3"/>
      <c r="G70" s="9"/>
      <c r="H70" s="4"/>
      <c r="I70" s="8"/>
    </row>
    <row r="71" spans="1:10">
      <c r="A71" s="1"/>
      <c r="D71" s="2"/>
      <c r="E71" s="3"/>
      <c r="F71" s="3"/>
      <c r="G71" s="9"/>
      <c r="H71" s="4"/>
      <c r="I71" s="8"/>
    </row>
    <row r="72" spans="1:10">
      <c r="A72" s="1"/>
      <c r="D72" s="2"/>
      <c r="E72" s="3"/>
      <c r="F72" s="3"/>
      <c r="G72" s="9"/>
      <c r="H72" s="4"/>
      <c r="I72" s="8"/>
    </row>
    <row r="73" spans="1:10">
      <c r="A73" s="1"/>
      <c r="D73" s="2"/>
      <c r="E73" s="3"/>
      <c r="F73" s="3"/>
      <c r="G73" s="9"/>
      <c r="H73" s="4"/>
      <c r="I73" s="8"/>
    </row>
    <row r="74" spans="1:10">
      <c r="A74" s="1"/>
      <c r="D74" s="2"/>
      <c r="E74" s="3"/>
      <c r="F74" s="3"/>
      <c r="G74" s="9"/>
      <c r="H74" s="4"/>
      <c r="I74" s="8"/>
    </row>
    <row r="75" spans="1:10">
      <c r="A75" s="1"/>
      <c r="D75" s="2"/>
      <c r="E75" s="3"/>
      <c r="F75" s="3"/>
      <c r="G75" s="9"/>
      <c r="H75" s="4"/>
      <c r="I75" s="8"/>
    </row>
    <row r="76" spans="1:10">
      <c r="A76" s="1"/>
      <c r="D76" s="2"/>
      <c r="E76" s="3"/>
      <c r="F76" s="3"/>
      <c r="G76" s="9"/>
      <c r="H76" s="4"/>
      <c r="I76" s="8"/>
    </row>
    <row r="77" spans="1:10">
      <c r="A77" s="1"/>
      <c r="D77" s="2"/>
      <c r="E77" s="3"/>
      <c r="F77" s="3"/>
      <c r="G77" s="9"/>
      <c r="H77" s="4"/>
      <c r="I77" s="8"/>
    </row>
    <row r="78" spans="1:10">
      <c r="A78" s="1"/>
      <c r="D78" s="2"/>
      <c r="E78" s="3"/>
      <c r="F78" s="3"/>
      <c r="G78" s="9"/>
      <c r="H78" s="4"/>
      <c r="I78" s="8"/>
    </row>
    <row r="79" spans="1:10">
      <c r="A79" s="1"/>
      <c r="D79" s="2"/>
      <c r="E79" s="3"/>
      <c r="F79" s="3"/>
      <c r="G79" s="9"/>
      <c r="H79" s="4"/>
      <c r="I79" s="8"/>
    </row>
    <row r="80" spans="1:10">
      <c r="A80" s="1"/>
      <c r="D80" s="2"/>
      <c r="E80" s="3"/>
      <c r="F80" s="3"/>
      <c r="G80" s="9"/>
      <c r="H80" s="4"/>
      <c r="I80" s="8"/>
    </row>
    <row r="81" spans="1:10">
      <c r="A81" s="1"/>
      <c r="D81" s="2"/>
      <c r="E81" s="3"/>
      <c r="F81" s="3"/>
      <c r="G81" s="9"/>
      <c r="H81" s="4"/>
      <c r="I81" s="8"/>
    </row>
    <row r="82" spans="1:10">
      <c r="A82" s="1"/>
      <c r="D82" s="2"/>
      <c r="E82" s="3"/>
      <c r="F82" s="3"/>
      <c r="G82" s="9"/>
      <c r="H82" s="4"/>
      <c r="I82" s="8"/>
    </row>
    <row r="83" spans="1:10">
      <c r="A83" s="1"/>
      <c r="D83" s="2"/>
      <c r="E83" s="3"/>
      <c r="F83" s="4"/>
      <c r="G83" s="8"/>
      <c r="H83" s="4"/>
      <c r="I83" s="8"/>
    </row>
    <row r="84" spans="1:10">
      <c r="A84" s="1"/>
      <c r="D84" s="2"/>
      <c r="E84" s="3"/>
      <c r="F84" s="4"/>
    </row>
    <row r="85" spans="1:10">
      <c r="A85" s="1"/>
      <c r="D85" s="2"/>
      <c r="G85" s="2"/>
      <c r="H85" s="2"/>
      <c r="I85" s="3"/>
      <c r="J85" s="3"/>
    </row>
    <row r="86" spans="1:10">
      <c r="A86" s="1"/>
      <c r="D86" s="2"/>
      <c r="G86" s="2"/>
      <c r="H86" s="2"/>
      <c r="I86" s="3"/>
      <c r="J86" s="4"/>
    </row>
    <row r="88" spans="1:10">
      <c r="D88" s="3"/>
      <c r="E88" s="3"/>
      <c r="F88" s="3"/>
      <c r="G88" s="3"/>
    </row>
    <row r="89" spans="1:10">
      <c r="D89" s="2"/>
      <c r="G89" s="2"/>
      <c r="H89" s="2"/>
      <c r="I89" s="3"/>
      <c r="J89" s="3"/>
    </row>
    <row r="90" spans="1:10">
      <c r="D90" s="2"/>
      <c r="G90" s="2"/>
      <c r="H90" s="2"/>
      <c r="I90" s="3"/>
      <c r="J90" s="3"/>
    </row>
    <row r="91" spans="1:10">
      <c r="D91" s="2"/>
      <c r="G91" s="2"/>
      <c r="H91" s="2"/>
      <c r="I91" s="3"/>
      <c r="J91" s="3"/>
    </row>
    <row r="92" spans="1:10">
      <c r="D92" s="2"/>
      <c r="G92" s="2"/>
      <c r="H92" s="2"/>
      <c r="I92" s="3"/>
      <c r="J92" s="3"/>
    </row>
    <row r="93" spans="1:10">
      <c r="D93" s="2"/>
      <c r="G93" s="2"/>
      <c r="H93" s="2"/>
      <c r="I93" s="3"/>
      <c r="J93" s="3"/>
    </row>
    <row r="94" spans="1:10">
      <c r="D94" s="2"/>
      <c r="G94" s="2"/>
      <c r="H94" s="2"/>
      <c r="I94" s="3"/>
      <c r="J94" s="3"/>
    </row>
    <row r="95" spans="1:10">
      <c r="D95" s="2"/>
      <c r="G95" s="2"/>
      <c r="H95" s="2"/>
      <c r="I95" s="3"/>
      <c r="J95" s="3"/>
    </row>
    <row r="96" spans="1:10">
      <c r="D96" s="2"/>
      <c r="G96" s="2"/>
      <c r="H96" s="2"/>
      <c r="I96" s="3"/>
      <c r="J96" s="3"/>
    </row>
    <row r="97" spans="4:10">
      <c r="D97" s="2"/>
      <c r="G97" s="2"/>
      <c r="H97" s="2"/>
      <c r="I97" s="3"/>
      <c r="J97" s="3"/>
    </row>
    <row r="98" spans="4:10">
      <c r="D98" s="2"/>
      <c r="G98" s="2"/>
      <c r="H98" s="2"/>
      <c r="I98" s="3"/>
      <c r="J98" s="3"/>
    </row>
    <row r="99" spans="4:10">
      <c r="D99" s="2"/>
      <c r="G99" s="2"/>
      <c r="H99" s="2"/>
      <c r="I99" s="3"/>
      <c r="J99" s="3"/>
    </row>
    <row r="100" spans="4:10">
      <c r="D100" s="2"/>
      <c r="G100" s="2"/>
      <c r="H100" s="2"/>
      <c r="I100" s="3"/>
      <c r="J100" s="3"/>
    </row>
    <row r="101" spans="4:10">
      <c r="D101" s="2"/>
      <c r="G101" s="2"/>
      <c r="H101" s="2"/>
      <c r="I101" s="3"/>
      <c r="J101" s="3"/>
    </row>
    <row r="102" spans="4:10">
      <c r="D102" s="2"/>
      <c r="G102" s="2"/>
      <c r="H102" s="2"/>
      <c r="I102" s="3"/>
      <c r="J102" s="3"/>
    </row>
    <row r="103" spans="4:10">
      <c r="D103" s="2"/>
      <c r="G103" s="2"/>
      <c r="H103" s="2"/>
      <c r="I103" s="3"/>
      <c r="J103" s="3"/>
    </row>
    <row r="104" spans="4:10">
      <c r="D104" s="2"/>
      <c r="G104" s="2"/>
      <c r="H104" s="2"/>
      <c r="I104" s="3"/>
      <c r="J104" s="3"/>
    </row>
    <row r="105" spans="4:10">
      <c r="D105" s="2"/>
      <c r="G105" s="2"/>
      <c r="H105" s="2"/>
      <c r="I105" s="3"/>
      <c r="J105" s="3"/>
    </row>
    <row r="106" spans="4:10">
      <c r="D106" s="2"/>
      <c r="G106" s="2"/>
      <c r="H106" s="2"/>
      <c r="I106" s="3"/>
      <c r="J106" s="3"/>
    </row>
    <row r="107" spans="4:10">
      <c r="D107" s="2"/>
      <c r="G107" s="2"/>
      <c r="H107" s="2"/>
      <c r="I107" s="3"/>
      <c r="J107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Corinne Riddell</dc:creator>
  <cp:lastModifiedBy>Corinne Riddell</cp:lastModifiedBy>
  <dcterms:created xsi:type="dcterms:W3CDTF">2016-09-06T12:45:50Z</dcterms:created>
  <dcterms:modified xsi:type="dcterms:W3CDTF">2016-09-14T18:19:23Z</dcterms:modified>
</cp:coreProperties>
</file>