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\workspaces\demos\reactive-spring-5\"/>
    </mc:Choice>
  </mc:AlternateContent>
  <xr:revisionPtr revIDLastSave="0" documentId="13_ncr:1_{F164A9BC-BE66-4452-AE86-64F911449F78}" xr6:coauthVersionLast="34" xr6:coauthVersionMax="34" xr10:uidLastSave="{00000000-0000-0000-0000-000000000000}"/>
  <bookViews>
    <workbookView xWindow="1860" yWindow="0" windowWidth="27870" windowHeight="12810" xr2:uid="{00000000-000D-0000-FFFF-FFFF00000000}"/>
  </bookViews>
  <sheets>
    <sheet name="timings" sheetId="1" r:id="rId1"/>
  </sheets>
  <calcPr calcId="179017"/>
</workbook>
</file>

<file path=xl/calcChain.xml><?xml version="1.0" encoding="utf-8"?>
<calcChain xmlns="http://schemas.openxmlformats.org/spreadsheetml/2006/main">
  <c r="T5" i="1" l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  <c r="M2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imings" description="Connection to the 'timings' query in the workbook." type="5" refreshedVersion="6" background="1" saveData="1">
    <dbPr connection="Provider=Microsoft.Mashup.OleDb.1;Data Source=$Workbook$;Location=timings;Extended Properties=&quot;&quot;" command="SELECT * FROM [timings]"/>
  </connection>
</connections>
</file>

<file path=xl/sharedStrings.xml><?xml version="1.0" encoding="utf-8"?>
<sst xmlns="http://schemas.openxmlformats.org/spreadsheetml/2006/main" count="10" uniqueCount="6">
  <si>
    <t>Java WebMVC</t>
  </si>
  <si>
    <t>Java WebFlux</t>
  </si>
  <si>
    <t>Kotlin WebFlux</t>
  </si>
  <si>
    <t>Spring Fu</t>
  </si>
  <si>
    <t>Averages (ms)</t>
  </si>
  <si>
    <t>Totals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</si>
</sst>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Font="1" applyFill="1" applyBorder="1"/>
    <xf numFmtId="164" fontId="0" fillId="34" borderId="11" xfId="0" applyNumberFormat="1" applyFont="1" applyFill="1" applyBorder="1" applyAlignment="1">
      <alignment horizontal="right"/>
    </xf>
    <xf numFmtId="164" fontId="0" fillId="34" borderId="12" xfId="0" applyNumberFormat="1" applyFont="1" applyFill="1" applyBorder="1" applyAlignment="1">
      <alignment horizontal="right"/>
    </xf>
    <xf numFmtId="164" fontId="0" fillId="0" borderId="11" xfId="0" applyNumberFormat="1" applyFont="1" applyBorder="1" applyAlignment="1">
      <alignment horizontal="right"/>
    </xf>
    <xf numFmtId="164" fontId="0" fillId="0" borderId="12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Total Iteration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timings!$B$2</c:f>
              <c:strCache>
                <c:ptCount val="1"/>
                <c:pt idx="0">
                  <c:v>Java WebMVC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timings!$C$1:$J$1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timings!$C$2:$J$2</c:f>
              <c:numCache>
                <c:formatCode>0.0</c:formatCode>
                <c:ptCount val="8"/>
                <c:pt idx="0">
                  <c:v>32.6</c:v>
                </c:pt>
                <c:pt idx="1">
                  <c:v>17.100000000000001</c:v>
                </c:pt>
                <c:pt idx="2">
                  <c:v>9.1</c:v>
                </c:pt>
                <c:pt idx="3">
                  <c:v>7.9</c:v>
                </c:pt>
                <c:pt idx="4">
                  <c:v>7.9</c:v>
                </c:pt>
                <c:pt idx="5">
                  <c:v>8</c:v>
                </c:pt>
                <c:pt idx="6">
                  <c:v>9.6</c:v>
                </c:pt>
                <c:pt idx="7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12-4A9F-AD11-FB39E1EFED1E}"/>
            </c:ext>
          </c:extLst>
        </c:ser>
        <c:ser>
          <c:idx val="1"/>
          <c:order val="1"/>
          <c:tx>
            <c:strRef>
              <c:f>timings!$B$3</c:f>
              <c:strCache>
                <c:ptCount val="1"/>
                <c:pt idx="0">
                  <c:v>Java 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timings!$C$1:$J$1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timings!$C$3:$J$3</c:f>
              <c:numCache>
                <c:formatCode>0.0</c:formatCode>
                <c:ptCount val="8"/>
                <c:pt idx="0">
                  <c:v>45.3</c:v>
                </c:pt>
                <c:pt idx="1">
                  <c:v>26.8</c:v>
                </c:pt>
                <c:pt idx="2">
                  <c:v>13.8</c:v>
                </c:pt>
                <c:pt idx="3">
                  <c:v>13.6</c:v>
                </c:pt>
                <c:pt idx="4">
                  <c:v>11</c:v>
                </c:pt>
                <c:pt idx="5">
                  <c:v>14.1</c:v>
                </c:pt>
                <c:pt idx="6">
                  <c:v>11.7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12-4A9F-AD11-FB39E1EFED1E}"/>
            </c:ext>
          </c:extLst>
        </c:ser>
        <c:ser>
          <c:idx val="2"/>
          <c:order val="2"/>
          <c:tx>
            <c:strRef>
              <c:f>timings!$B$4</c:f>
              <c:strCache>
                <c:ptCount val="1"/>
                <c:pt idx="0">
                  <c:v>Kotlin WebFlux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timings!$C$1:$J$1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timings!$C$4:$J$4</c:f>
              <c:numCache>
                <c:formatCode>0.0</c:formatCode>
                <c:ptCount val="8"/>
                <c:pt idx="0">
                  <c:v>42.2</c:v>
                </c:pt>
                <c:pt idx="1">
                  <c:v>23.3</c:v>
                </c:pt>
                <c:pt idx="2">
                  <c:v>13.5</c:v>
                </c:pt>
                <c:pt idx="3">
                  <c:v>10.4</c:v>
                </c:pt>
                <c:pt idx="4">
                  <c:v>10.1</c:v>
                </c:pt>
                <c:pt idx="5">
                  <c:v>10.8</c:v>
                </c:pt>
                <c:pt idx="6">
                  <c:v>11.2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12-4A9F-AD11-FB39E1EFED1E}"/>
            </c:ext>
          </c:extLst>
        </c:ser>
        <c:ser>
          <c:idx val="3"/>
          <c:order val="3"/>
          <c:tx>
            <c:strRef>
              <c:f>timings!$B$5</c:f>
              <c:strCache>
                <c:ptCount val="1"/>
                <c:pt idx="0">
                  <c:v>Spring Fu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timings!$C$1:$J$1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timings!$C$5:$J$5</c:f>
              <c:numCache>
                <c:formatCode>0.0</c:formatCode>
                <c:ptCount val="8"/>
                <c:pt idx="0">
                  <c:v>16.2</c:v>
                </c:pt>
                <c:pt idx="1">
                  <c:v>8.1999999999999993</c:v>
                </c:pt>
                <c:pt idx="2">
                  <c:v>4.5999999999999996</c:v>
                </c:pt>
                <c:pt idx="3">
                  <c:v>3.8</c:v>
                </c:pt>
                <c:pt idx="4">
                  <c:v>3.3</c:v>
                </c:pt>
                <c:pt idx="5">
                  <c:v>4.5999999999999996</c:v>
                </c:pt>
                <c:pt idx="6">
                  <c:v>4</c:v>
                </c:pt>
                <c:pt idx="7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12-4A9F-AD11-FB39E1EF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019576"/>
        <c:axId val="1049025808"/>
      </c:lineChart>
      <c:catAx>
        <c:axId val="104901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25808"/>
        <c:crosses val="autoZero"/>
        <c:auto val="1"/>
        <c:lblAlgn val="ctr"/>
        <c:lblOffset val="100"/>
        <c:noMultiLvlLbl val="0"/>
      </c:catAx>
      <c:valAx>
        <c:axId val="10490258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Secons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19576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Request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timings!$L$2</c:f>
              <c:strCache>
                <c:ptCount val="1"/>
                <c:pt idx="0">
                  <c:v>Java WebMVC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timings!$M$1:$T$1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timings!$M$2:$T$2</c:f>
              <c:numCache>
                <c:formatCode>General</c:formatCode>
                <c:ptCount val="8"/>
                <c:pt idx="0">
                  <c:v>32.5</c:v>
                </c:pt>
                <c:pt idx="1">
                  <c:v>34.1</c:v>
                </c:pt>
                <c:pt idx="2">
                  <c:v>45.3</c:v>
                </c:pt>
                <c:pt idx="3">
                  <c:v>75.8</c:v>
                </c:pt>
                <c:pt idx="4">
                  <c:v>152</c:v>
                </c:pt>
                <c:pt idx="5">
                  <c:v>342.5</c:v>
                </c:pt>
                <c:pt idx="6">
                  <c:v>617.20000000000005</c:v>
                </c:pt>
                <c:pt idx="7">
                  <c:v>1395.3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9-4A69-AE15-08814C0892FF}"/>
            </c:ext>
          </c:extLst>
        </c:ser>
        <c:ser>
          <c:idx val="1"/>
          <c:order val="1"/>
          <c:tx>
            <c:strRef>
              <c:f>timings!$L$3</c:f>
              <c:strCache>
                <c:ptCount val="1"/>
                <c:pt idx="0">
                  <c:v>Java 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timings!$M$1:$T$1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timings!$M$3:$T$3</c:f>
              <c:numCache>
                <c:formatCode>General</c:formatCode>
                <c:ptCount val="8"/>
                <c:pt idx="0">
                  <c:v>45.3</c:v>
                </c:pt>
                <c:pt idx="1">
                  <c:v>53.6</c:v>
                </c:pt>
                <c:pt idx="2">
                  <c:v>68.900000000000006</c:v>
                </c:pt>
                <c:pt idx="3">
                  <c:v>133.4</c:v>
                </c:pt>
                <c:pt idx="4">
                  <c:v>205.6</c:v>
                </c:pt>
                <c:pt idx="5">
                  <c:v>607.9</c:v>
                </c:pt>
                <c:pt idx="6">
                  <c:v>941.2</c:v>
                </c:pt>
                <c:pt idx="7">
                  <c:v>1570.7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9-4A69-AE15-08814C0892FF}"/>
            </c:ext>
          </c:extLst>
        </c:ser>
        <c:ser>
          <c:idx val="2"/>
          <c:order val="2"/>
          <c:tx>
            <c:strRef>
              <c:f>timings!$L$4</c:f>
              <c:strCache>
                <c:ptCount val="1"/>
                <c:pt idx="0">
                  <c:v>Kotlin WebFlux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timings!$M$1:$T$1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timings!$M$4:$T$4</c:f>
              <c:numCache>
                <c:formatCode>General</c:formatCode>
                <c:ptCount val="8"/>
                <c:pt idx="0">
                  <c:v>42.2</c:v>
                </c:pt>
                <c:pt idx="1">
                  <c:v>46.6</c:v>
                </c:pt>
                <c:pt idx="2">
                  <c:v>67</c:v>
                </c:pt>
                <c:pt idx="3">
                  <c:v>102.3</c:v>
                </c:pt>
                <c:pt idx="4">
                  <c:v>194.2</c:v>
                </c:pt>
                <c:pt idx="5">
                  <c:v>461.2</c:v>
                </c:pt>
                <c:pt idx="6">
                  <c:v>723.8</c:v>
                </c:pt>
                <c:pt idx="7">
                  <c:v>739.2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9-4A69-AE15-08814C0892FF}"/>
            </c:ext>
          </c:extLst>
        </c:ser>
        <c:ser>
          <c:idx val="3"/>
          <c:order val="3"/>
          <c:tx>
            <c:strRef>
              <c:f>timings!$L$5</c:f>
              <c:strCache>
                <c:ptCount val="1"/>
                <c:pt idx="0">
                  <c:v>Spring Fu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timings!$M$1:$T$1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timings!$M$5:$T$5</c:f>
              <c:numCache>
                <c:formatCode>General</c:formatCode>
                <c:ptCount val="8"/>
                <c:pt idx="0">
                  <c:v>16.2</c:v>
                </c:pt>
                <c:pt idx="1">
                  <c:v>16.3</c:v>
                </c:pt>
                <c:pt idx="2">
                  <c:v>22.8</c:v>
                </c:pt>
                <c:pt idx="3">
                  <c:v>36.299999999999997</c:v>
                </c:pt>
                <c:pt idx="4">
                  <c:v>63</c:v>
                </c:pt>
                <c:pt idx="5">
                  <c:v>190.9</c:v>
                </c:pt>
                <c:pt idx="6">
                  <c:v>187.1</c:v>
                </c:pt>
                <c:pt idx="7">
                  <c:v>517.20000000000005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9-4A69-AE15-08814C08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524016"/>
        <c:axId val="1044530576"/>
      </c:lineChart>
      <c:catAx>
        <c:axId val="10445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30576"/>
        <c:crosses val="autoZero"/>
        <c:auto val="1"/>
        <c:lblAlgn val="ctr"/>
        <c:lblOffset val="100"/>
        <c:noMultiLvlLbl val="0"/>
      </c:catAx>
      <c:valAx>
        <c:axId val="1044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2401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</xdr:row>
      <xdr:rowOff>104775</xdr:rowOff>
    </xdr:from>
    <xdr:to>
      <xdr:col>10</xdr:col>
      <xdr:colOff>3086099</xdr:colOff>
      <xdr:row>32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4AFC1B-6EDA-4A65-9121-1C182042A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9</xdr:row>
      <xdr:rowOff>85725</xdr:rowOff>
    </xdr:from>
    <xdr:to>
      <xdr:col>23</xdr:col>
      <xdr:colOff>161925</xdr:colOff>
      <xdr:row>32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C860DC-0F13-4B5A-A084-36591200E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"/>
  <sheetViews>
    <sheetView tabSelected="1" workbookViewId="0">
      <selection activeCell="B1" sqref="B1:J5"/>
    </sheetView>
  </sheetViews>
  <sheetFormatPr defaultRowHeight="15" x14ac:dyDescent="0.25"/>
  <cols>
    <col min="1" max="1" width="10.28515625" customWidth="1"/>
    <col min="2" max="2" width="14.7109375" bestFit="1" customWidth="1"/>
    <col min="3" max="10" width="4.5703125" bestFit="1" customWidth="1"/>
    <col min="11" max="11" width="46.85546875" customWidth="1"/>
    <col min="12" max="12" width="16.28515625" customWidth="1"/>
    <col min="13" max="15" width="5" bestFit="1" customWidth="1"/>
    <col min="16" max="19" width="6" bestFit="1" customWidth="1"/>
    <col min="20" max="20" width="7" bestFit="1" customWidth="1"/>
  </cols>
  <sheetData>
    <row r="1" spans="2:20" x14ac:dyDescent="0.25">
      <c r="B1" t="s">
        <v>5</v>
      </c>
      <c r="C1">
        <v>1</v>
      </c>
      <c r="D1">
        <v>2</v>
      </c>
      <c r="E1">
        <v>5</v>
      </c>
      <c r="F1">
        <v>10</v>
      </c>
      <c r="G1">
        <v>20</v>
      </c>
      <c r="H1">
        <v>50</v>
      </c>
      <c r="I1">
        <v>100</v>
      </c>
      <c r="J1">
        <v>200</v>
      </c>
      <c r="L1" t="s">
        <v>4</v>
      </c>
      <c r="M1">
        <v>1</v>
      </c>
      <c r="N1">
        <v>2</v>
      </c>
      <c r="O1">
        <v>5</v>
      </c>
      <c r="P1">
        <v>10</v>
      </c>
      <c r="Q1">
        <v>20</v>
      </c>
      <c r="R1">
        <v>50</v>
      </c>
      <c r="S1">
        <v>100</v>
      </c>
      <c r="T1">
        <v>200</v>
      </c>
    </row>
    <row r="2" spans="2:20" x14ac:dyDescent="0.25">
      <c r="B2" t="s">
        <v>0</v>
      </c>
      <c r="C2" s="4">
        <f>32.6</f>
        <v>32.6</v>
      </c>
      <c r="D2" s="4">
        <f>17.1</f>
        <v>17.100000000000001</v>
      </c>
      <c r="E2" s="4">
        <f>9.1</f>
        <v>9.1</v>
      </c>
      <c r="F2" s="4">
        <f>7.9</f>
        <v>7.9</v>
      </c>
      <c r="G2" s="4">
        <f>7.9</f>
        <v>7.9</v>
      </c>
      <c r="H2" s="4">
        <f>8</f>
        <v>8</v>
      </c>
      <c r="I2" s="4">
        <f>9.6</f>
        <v>9.6</v>
      </c>
      <c r="J2" s="5">
        <f>8.7</f>
        <v>8.6999999999999993</v>
      </c>
      <c r="L2" t="s">
        <v>0</v>
      </c>
      <c r="M2" s="1">
        <f>32.5</f>
        <v>32.5</v>
      </c>
      <c r="N2" s="2">
        <f>34.1</f>
        <v>34.1</v>
      </c>
      <c r="O2" s="1">
        <f>45.3</f>
        <v>45.3</v>
      </c>
      <c r="P2" s="2">
        <f>75.8</f>
        <v>75.8</v>
      </c>
      <c r="Q2" s="1">
        <f>152</f>
        <v>152</v>
      </c>
      <c r="R2" s="2">
        <f>342.5</f>
        <v>342.5</v>
      </c>
      <c r="S2" s="1">
        <f>617.2</f>
        <v>617.20000000000005</v>
      </c>
      <c r="T2" s="2">
        <f>1395.3</f>
        <v>1395.3</v>
      </c>
    </row>
    <row r="3" spans="2:20" x14ac:dyDescent="0.25">
      <c r="B3" t="s">
        <v>1</v>
      </c>
      <c r="C3" s="6">
        <f>45.3</f>
        <v>45.3</v>
      </c>
      <c r="D3" s="6">
        <f>26.8</f>
        <v>26.8</v>
      </c>
      <c r="E3" s="6">
        <f>13.8</f>
        <v>13.8</v>
      </c>
      <c r="F3" s="6">
        <f>13.6</f>
        <v>13.6</v>
      </c>
      <c r="G3" s="6">
        <f>11</f>
        <v>11</v>
      </c>
      <c r="H3" s="6">
        <f>14.1</f>
        <v>14.1</v>
      </c>
      <c r="I3" s="6">
        <f>11.7</f>
        <v>11.7</v>
      </c>
      <c r="J3" s="7">
        <f>13.3</f>
        <v>13.3</v>
      </c>
      <c r="L3" t="s">
        <v>1</v>
      </c>
      <c r="M3" s="1">
        <f>45.3</f>
        <v>45.3</v>
      </c>
      <c r="N3" s="2">
        <f>53.6</f>
        <v>53.6</v>
      </c>
      <c r="O3" s="1">
        <f>68.9</f>
        <v>68.900000000000006</v>
      </c>
      <c r="P3" s="2">
        <f>133.4</f>
        <v>133.4</v>
      </c>
      <c r="Q3" s="1">
        <f>205.6</f>
        <v>205.6</v>
      </c>
      <c r="R3" s="2">
        <f>607.9</f>
        <v>607.9</v>
      </c>
      <c r="S3" s="1">
        <f>941.2</f>
        <v>941.2</v>
      </c>
      <c r="T3" s="2">
        <f>1570.7</f>
        <v>1570.7</v>
      </c>
    </row>
    <row r="4" spans="2:20" x14ac:dyDescent="0.25">
      <c r="B4" t="s">
        <v>2</v>
      </c>
      <c r="C4" s="6">
        <f>42.2</f>
        <v>42.2</v>
      </c>
      <c r="D4" s="6">
        <f>23.3</f>
        <v>23.3</v>
      </c>
      <c r="E4" s="6">
        <f>13.5</f>
        <v>13.5</v>
      </c>
      <c r="F4" s="6">
        <f>10.4</f>
        <v>10.4</v>
      </c>
      <c r="G4" s="6">
        <f>10.1</f>
        <v>10.1</v>
      </c>
      <c r="H4" s="6">
        <f>10.8</f>
        <v>10.8</v>
      </c>
      <c r="I4" s="6">
        <f>11.2</f>
        <v>11.2</v>
      </c>
      <c r="J4" s="7">
        <f>10.4</f>
        <v>10.4</v>
      </c>
      <c r="L4" t="s">
        <v>2</v>
      </c>
      <c r="M4" s="1">
        <f>42.2</f>
        <v>42.2</v>
      </c>
      <c r="N4" s="2">
        <f>46.6</f>
        <v>46.6</v>
      </c>
      <c r="O4" s="1">
        <f>67</f>
        <v>67</v>
      </c>
      <c r="P4" s="2">
        <f>102.3</f>
        <v>102.3</v>
      </c>
      <c r="Q4" s="1">
        <f>194.2</f>
        <v>194.2</v>
      </c>
      <c r="R4" s="2">
        <f>461.2</f>
        <v>461.2</v>
      </c>
      <c r="S4" s="1">
        <f>723.8</f>
        <v>723.8</v>
      </c>
      <c r="T4" s="3">
        <f>739.2</f>
        <v>739.2</v>
      </c>
    </row>
    <row r="5" spans="2:20" x14ac:dyDescent="0.25">
      <c r="B5" t="s">
        <v>3</v>
      </c>
      <c r="C5" s="4">
        <f>16.2</f>
        <v>16.2</v>
      </c>
      <c r="D5" s="4">
        <f>8.2</f>
        <v>8.1999999999999993</v>
      </c>
      <c r="E5" s="4">
        <f>4.6</f>
        <v>4.5999999999999996</v>
      </c>
      <c r="F5" s="4">
        <f>3.8</f>
        <v>3.8</v>
      </c>
      <c r="G5" s="4">
        <f>3.3</f>
        <v>3.3</v>
      </c>
      <c r="H5" s="4">
        <f>4.6</f>
        <v>4.5999999999999996</v>
      </c>
      <c r="I5" s="4">
        <f>4</f>
        <v>4</v>
      </c>
      <c r="J5" s="5">
        <f>3.8</f>
        <v>3.8</v>
      </c>
      <c r="L5" t="s">
        <v>3</v>
      </c>
      <c r="M5" s="1">
        <f>16.2</f>
        <v>16.2</v>
      </c>
      <c r="N5" s="2">
        <f>16.3</f>
        <v>16.3</v>
      </c>
      <c r="O5" s="1">
        <f>22.8</f>
        <v>22.8</v>
      </c>
      <c r="P5" s="2">
        <f>36.3</f>
        <v>36.299999999999997</v>
      </c>
      <c r="Q5" s="1">
        <f>63</f>
        <v>63</v>
      </c>
      <c r="R5" s="2">
        <f>190.9</f>
        <v>190.9</v>
      </c>
      <c r="S5" s="1">
        <f>187.1</f>
        <v>187.1</v>
      </c>
      <c r="T5" s="2">
        <f>517.2</f>
        <v>517.20000000000005</v>
      </c>
    </row>
  </sheetData>
  <dataConsolidate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p 2 X 3 T A s P f V S n A A A A + A A A A B I A H A B D b 2 5 m a W c v U G F j a 2 F n Z S 5 4 b W w g o h g A K K A U A A A A A A A A A A A A A A A A A A A A A A A A A A A A h Y / N C o J A G E V f R W b v / I l Q 8 j k S b R O C I K L d M E 4 6 p G P o 2 P h u L X q k X i G h r H Y t 7 + V c O P d x u 0 M 2 N n V w 1 V 1 v W p s i h i k K t F V t Y W y Z o s G d w g X K B G y l O s t S B x N s + 2 T s T Y o q 5 y 4 J I d 5 7 7 C P c d i X h l D J y y D c 7 V e l G h s b 2 T l q l 0 W d V / F 8 h A f u X j O A 4 X u K Y R T F m n A G Z a 8 i N / S J 8 M s Y U y E 8 J 6 6 F 2 Q 6 e F t u F x B W S O Q N 4 v x B N Q S w M E F A A C A A g A p 2 X 3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l 9 0 x N U U 3 8 B g E A A A g C A A A T A B w A R m 9 y b X V s Y X M v U 2 V j d G l v b j E u b S C i G A A o o B Q A A A A A A A A A A A A A A A A A A A A A A A A A A A B 1 0 M F K x D A Q A N B 7 o f 8 Q 4 q W F b K H V q u v S U 1 e P g r S e r I e Y j r v F N i m Z t L o s + + + O V B H B 5 J L k z Z C Z C Y J y n d G s W v Z 0 E w Z h g H t p o W W u G z q 9 Q 1 a w H l w Y M F q V m a w C k h L n Z G v U N I B 2 0 V 3 X Q 1 I a 7 e i C E S 9 v m k c E i 4 0 y V k P z b u w b j l I B N i 0 M B h s L k o r N s M L R U o F V 3 n x X S h T O P B Z P W + g J H N i C C y 5 Y a f p p 0 F i s B b v V y r S U W q R Z n g n 2 M B k H l T v 0 U P w e k 3 u j 4 T k W S 8 d n v N x L v a N x 6 s M I n F q v 5 Q s l 1 V Z q f D V 2 W F 7 / C m K 0 j C e O R 7 5 o S t U d R Z i D D 3 c S 7 M c z j 5 9 7 / M L j u c c v P X 7 l 8 W u P r / / 4 K Q 6 D T v / 7 L Z t P U E s B A i 0 A F A A C A A g A p 2 X 3 T A s P f V S n A A A A + A A A A B I A A A A A A A A A A A A A A A A A A A A A A E N v b m Z p Z y 9 Q Y W N r Y W d l L n h t b F B L A Q I t A B Q A A g A I A K d l 9 0 w P y u m r p A A A A O k A A A A T A A A A A A A A A A A A A A A A A P M A A A B b Q 2 9 u d G V u d F 9 U e X B l c 1 0 u e G 1 s U E s B A i 0 A F A A C A A g A p 2 X 3 T E 1 R T f w G A Q A A C A I A A B M A A A A A A A A A A A A A A A A A 5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s A A A A A A A C n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t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N U M D k 6 N T I 6 M j M u N j E 1 N j A 3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d z L 0 N o Y W 5 n Z W Q g V H l w Z S 5 7 Q 2 9 s d W 1 u M S w w f S Z x d W 9 0 O y w m c X V v d D t T Z W N 0 a W 9 u M S 9 0 a W 1 p b m d z L 0 N o Y W 5 n Z W Q g V H l w Z S 5 7 Q 2 9 s d W 1 u M i w x f S Z x d W 9 0 O y w m c X V v d D t T Z W N 0 a W 9 u M S 9 0 a W 1 p b m d z L 0 N o Y W 5 n Z W Q g V H l w Z S 5 7 Q 2 9 s d W 1 u M y w y f S Z x d W 9 0 O y w m c X V v d D t T Z W N 0 a W 9 u M S 9 0 a W 1 p b m d z L 0 N o Y W 5 n Z W Q g V H l w Z S 5 7 Q 2 9 s d W 1 u N C w z f S Z x d W 9 0 O y w m c X V v d D t T Z W N 0 a W 9 u M S 9 0 a W 1 p b m d z L 0 N o Y W 5 n Z W Q g V H l w Z S 5 7 Q 2 9 s d W 1 u N S w 0 f S Z x d W 9 0 O y w m c X V v d D t T Z W N 0 a W 9 u M S 9 0 a W 1 p b m d z L 0 N o Y W 5 n Z W Q g V H l w Z S 5 7 Q 2 9 s d W 1 u N i w 1 f S Z x d W 9 0 O y w m c X V v d D t T Z W N 0 a W 9 u M S 9 0 a W 1 p b m d z L 0 N o Y W 5 n Z W Q g V H l w Z S 5 7 Q 2 9 s d W 1 u N y w 2 f S Z x d W 9 0 O y w m c X V v d D t T Z W N 0 a W 9 u M S 9 0 a W 1 p b m d z L 0 N o Y W 5 n Z W Q g V H l w Z S 5 7 Q 2 9 s d W 1 u O C w 3 f S Z x d W 9 0 O y w m c X V v d D t T Z W N 0 a W 9 u M S 9 0 a W 1 p b m d z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a W 1 p b m d z L 0 N o Y W 5 n Z W Q g V H l w Z S 5 7 Q 2 9 s d W 1 u M S w w f S Z x d W 9 0 O y w m c X V v d D t T Z W N 0 a W 9 u M S 9 0 a W 1 p b m d z L 0 N o Y W 5 n Z W Q g V H l w Z S 5 7 Q 2 9 s d W 1 u M i w x f S Z x d W 9 0 O y w m c X V v d D t T Z W N 0 a W 9 u M S 9 0 a W 1 p b m d z L 0 N o Y W 5 n Z W Q g V H l w Z S 5 7 Q 2 9 s d W 1 u M y w y f S Z x d W 9 0 O y w m c X V v d D t T Z W N 0 a W 9 u M S 9 0 a W 1 p b m d z L 0 N o Y W 5 n Z W Q g V H l w Z S 5 7 Q 2 9 s d W 1 u N C w z f S Z x d W 9 0 O y w m c X V v d D t T Z W N 0 a W 9 u M S 9 0 a W 1 p b m d z L 0 N o Y W 5 n Z W Q g V H l w Z S 5 7 Q 2 9 s d W 1 u N S w 0 f S Z x d W 9 0 O y w m c X V v d D t T Z W N 0 a W 9 u M S 9 0 a W 1 p b m d z L 0 N o Y W 5 n Z W Q g V H l w Z S 5 7 Q 2 9 s d W 1 u N i w 1 f S Z x d W 9 0 O y w m c X V v d D t T Z W N 0 a W 9 u M S 9 0 a W 1 p b m d z L 0 N o Y W 5 n Z W Q g V H l w Z S 5 7 Q 2 9 s d W 1 u N y w 2 f S Z x d W 9 0 O y w m c X V v d D t T Z W N 0 a W 9 u M S 9 0 a W 1 p b m d z L 0 N o Y W 5 n Z W Q g V H l w Z S 5 7 Q 2 9 s d W 1 u O C w 3 f S Z x d W 9 0 O y w m c X V v d D t T Z W N 0 a W 9 u M S 9 0 a W 1 p b m d z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n Y H W K f m p N r l r i K e V D F X o A A A A A A g A A A A A A E G Y A A A A B A A A g A A A A R f V o q g S w i j x j l + B V w s 8 f t / 1 a j 4 W 1 8 M r g B u 3 / W y Q 3 G T Y A A A A A D o A A A A A C A A A g A A A A E J 8 Y D X K B E X i u j 3 B C 3 8 g S o s J c R I + q U C f m P Z x B z 2 J l V O h Q A A A A 7 9 S i t 9 F A r Y Z i l e R W Q 1 5 T 7 g O 4 D a B E l B l R f 9 n t 9 p 4 y 9 i U i L z u 9 s M h 0 3 C x w p q t Y f P B / 8 9 a i M M 9 q C c Q 1 0 g A / f E p Y / 2 7 A X j Z l N 5 V J y W a m + 5 R D F W J A A A A A + x 3 O y O + v H F I D G F h m D s k E j 1 7 D j b o 3 B U Q a T y J k W 4 l U w 8 E B J q J 8 l S F 4 s l m 5 H v 0 t h 4 6 C Z m 0 R L e S J 2 I r 0 v Q O e O 9 J X o Q = = < / D a t a M a s h u p > 
</file>

<file path=customXml/itemProps1.xml><?xml version="1.0" encoding="utf-8"?>
<ds:datastoreItem xmlns:ds="http://schemas.openxmlformats.org/officeDocument/2006/customXml" ds:itemID="{9D8E4FC1-F61B-484E-B527-C96C872916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Corneil du Plessis</dc:creator>
  <cp:lastModifiedBy>Corneil du Plessis</cp:lastModifiedBy>
  <dcterms:created xsi:type="dcterms:W3CDTF">2018-07-22T12:59:43Z</dcterms:created>
  <dcterms:modified xsi:type="dcterms:W3CDTF">2018-07-23T10:46:56Z</dcterms:modified>
</cp:coreProperties>
</file>