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\Desktop\Estudio\Portfolio - Projects\Excel Basic Project\Excel_Data_Analytics_Course-main\6_Advanced_Data_Analysis\"/>
    </mc:Choice>
  </mc:AlternateContent>
  <xr:revisionPtr revIDLastSave="0" documentId="13_ncr:1_{311B5085-F656-4836-802F-F18C6C0046F6}" xr6:coauthVersionLast="47" xr6:coauthVersionMax="47" xr10:uidLastSave="{00000000-0000-0000-0000-000000000000}"/>
  <bookViews>
    <workbookView xWindow="-120" yWindow="-120" windowWidth="20730" windowHeight="11040" xr2:uid="{6C37AC85-509F-4D10-9DB1-F70D16D6FBAB}"/>
  </bookViews>
  <sheets>
    <sheet name="Forecast_Original" sheetId="7" r:id="rId1"/>
    <sheet name="Hoja2" sheetId="17" r:id="rId2"/>
    <sheet name="Forecast_Final" sheetId="8" state="hidden" r:id="rId3"/>
    <sheet name="Resumen del escenario" sheetId="18" r:id="rId4"/>
    <sheet name="Informe de respuestas 2" sheetId="22" r:id="rId5"/>
    <sheet name="What-If_Analysis" sheetId="3" r:id="rId6"/>
    <sheet name="Scenario_Summary" sheetId="12" state="hidden" r:id="rId7"/>
    <sheet name="Answer_Report" sheetId="13" state="hidden" r:id="rId8"/>
    <sheet name="Limits_Report" sheetId="15" state="hidden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</definedName>
    <definedName name="solver_rhs2" localSheetId="5" hidden="1">0.05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13" i="3"/>
  <c r="C367" i="17"/>
  <c r="C371" i="17"/>
  <c r="C375" i="17"/>
  <c r="C379" i="17"/>
  <c r="C383" i="17"/>
  <c r="C387" i="17"/>
  <c r="C391" i="17"/>
  <c r="C395" i="17"/>
  <c r="C399" i="17"/>
  <c r="C403" i="17"/>
  <c r="C407" i="17"/>
  <c r="C411" i="17"/>
  <c r="C415" i="17"/>
  <c r="C419" i="17"/>
  <c r="C423" i="17"/>
  <c r="C427" i="17"/>
  <c r="C431" i="17"/>
  <c r="C435" i="17"/>
  <c r="C439" i="17"/>
  <c r="C443" i="17"/>
  <c r="C447" i="17"/>
  <c r="C451" i="17"/>
  <c r="C455" i="17"/>
  <c r="C369" i="17"/>
  <c r="C377" i="17"/>
  <c r="C381" i="17"/>
  <c r="C385" i="17"/>
  <c r="C389" i="17"/>
  <c r="C397" i="17"/>
  <c r="C401" i="17"/>
  <c r="C409" i="17"/>
  <c r="C417" i="17"/>
  <c r="C425" i="17"/>
  <c r="C433" i="17"/>
  <c r="C441" i="17"/>
  <c r="C453" i="17"/>
  <c r="C368" i="17"/>
  <c r="C372" i="17"/>
  <c r="C376" i="17"/>
  <c r="C380" i="17"/>
  <c r="C384" i="17"/>
  <c r="C388" i="17"/>
  <c r="C392" i="17"/>
  <c r="C396" i="17"/>
  <c r="C400" i="17"/>
  <c r="C404" i="17"/>
  <c r="C408" i="17"/>
  <c r="C412" i="17"/>
  <c r="C416" i="17"/>
  <c r="C420" i="17"/>
  <c r="C424" i="17"/>
  <c r="C428" i="17"/>
  <c r="C432" i="17"/>
  <c r="C436" i="17"/>
  <c r="C440" i="17"/>
  <c r="C444" i="17"/>
  <c r="C448" i="17"/>
  <c r="C452" i="17"/>
  <c r="C456" i="17"/>
  <c r="C393" i="17"/>
  <c r="C405" i="17"/>
  <c r="C413" i="17"/>
  <c r="C421" i="17"/>
  <c r="C429" i="17"/>
  <c r="C437" i="17"/>
  <c r="C449" i="17"/>
  <c r="C457" i="17"/>
  <c r="C370" i="17"/>
  <c r="C374" i="17"/>
  <c r="C378" i="17"/>
  <c r="C382" i="17"/>
  <c r="C386" i="17"/>
  <c r="C390" i="17"/>
  <c r="C394" i="17"/>
  <c r="C398" i="17"/>
  <c r="C402" i="17"/>
  <c r="C406" i="17"/>
  <c r="C410" i="17"/>
  <c r="C414" i="17"/>
  <c r="C418" i="17"/>
  <c r="C422" i="17"/>
  <c r="C426" i="17"/>
  <c r="C430" i="17"/>
  <c r="C434" i="17"/>
  <c r="C438" i="17"/>
  <c r="C442" i="17"/>
  <c r="C446" i="17"/>
  <c r="C450" i="17"/>
  <c r="C454" i="17"/>
  <c r="C458" i="17"/>
  <c r="C373" i="17"/>
  <c r="C445" i="17"/>
  <c r="C14" i="3" l="1"/>
  <c r="E445" i="17"/>
  <c r="D458" i="17"/>
  <c r="D450" i="17"/>
  <c r="D442" i="17"/>
  <c r="D434" i="17"/>
  <c r="D426" i="17"/>
  <c r="D418" i="17"/>
  <c r="D410" i="17"/>
  <c r="D402" i="17"/>
  <c r="D394" i="17"/>
  <c r="D386" i="17"/>
  <c r="D449" i="17"/>
  <c r="E429" i="17"/>
  <c r="D413" i="17"/>
  <c r="D444" i="17"/>
  <c r="D420" i="17"/>
  <c r="D396" i="17"/>
  <c r="E433" i="17"/>
  <c r="D381" i="17"/>
  <c r="D435" i="17"/>
  <c r="D411" i="17"/>
  <c r="D387" i="17"/>
  <c r="E381" i="17"/>
  <c r="E427" i="17"/>
  <c r="E395" i="17"/>
  <c r="D445" i="17"/>
  <c r="E458" i="17"/>
  <c r="E450" i="17"/>
  <c r="E442" i="17"/>
  <c r="E434" i="17"/>
  <c r="E426" i="17"/>
  <c r="E418" i="17"/>
  <c r="E410" i="17"/>
  <c r="E402" i="17"/>
  <c r="E394" i="17"/>
  <c r="E386" i="17"/>
  <c r="E378" i="17"/>
  <c r="E370" i="17"/>
  <c r="E449" i="17"/>
  <c r="D429" i="17"/>
  <c r="E413" i="17"/>
  <c r="E393" i="17"/>
  <c r="E452" i="17"/>
  <c r="E444" i="17"/>
  <c r="E436" i="17"/>
  <c r="E428" i="17"/>
  <c r="E420" i="17"/>
  <c r="E412" i="17"/>
  <c r="E404" i="17"/>
  <c r="E396" i="17"/>
  <c r="E388" i="17"/>
  <c r="E380" i="17"/>
  <c r="E372" i="17"/>
  <c r="E453" i="17"/>
  <c r="D433" i="17"/>
  <c r="E389" i="17"/>
  <c r="E369" i="17"/>
  <c r="E443" i="17"/>
  <c r="E419" i="17"/>
  <c r="E387" i="17"/>
  <c r="D373" i="17"/>
  <c r="D454" i="17"/>
  <c r="D446" i="17"/>
  <c r="D438" i="17"/>
  <c r="D430" i="17"/>
  <c r="D422" i="17"/>
  <c r="D414" i="17"/>
  <c r="D406" i="17"/>
  <c r="D398" i="17"/>
  <c r="D390" i="17"/>
  <c r="D382" i="17"/>
  <c r="D374" i="17"/>
  <c r="D457" i="17"/>
  <c r="D437" i="17"/>
  <c r="E421" i="17"/>
  <c r="D405" i="17"/>
  <c r="D456" i="17"/>
  <c r="D448" i="17"/>
  <c r="D440" i="17"/>
  <c r="D432" i="17"/>
  <c r="D424" i="17"/>
  <c r="D416" i="17"/>
  <c r="D408" i="17"/>
  <c r="D400" i="17"/>
  <c r="D392" i="17"/>
  <c r="D384" i="17"/>
  <c r="D376" i="17"/>
  <c r="D368" i="17"/>
  <c r="E441" i="17"/>
  <c r="D425" i="17"/>
  <c r="D409" i="17"/>
  <c r="E397" i="17"/>
  <c r="E385" i="17"/>
  <c r="D377" i="17"/>
  <c r="D455" i="17"/>
  <c r="D447" i="17"/>
  <c r="D439" i="17"/>
  <c r="D431" i="17"/>
  <c r="D423" i="17"/>
  <c r="D415" i="17"/>
  <c r="D407" i="17"/>
  <c r="D399" i="17"/>
  <c r="D391" i="17"/>
  <c r="D383" i="17"/>
  <c r="D375" i="17"/>
  <c r="D367" i="17"/>
  <c r="D378" i="17"/>
  <c r="D393" i="17"/>
  <c r="D436" i="17"/>
  <c r="D404" i="17"/>
  <c r="D380" i="17"/>
  <c r="D453" i="17"/>
  <c r="D401" i="17"/>
  <c r="D369" i="17"/>
  <c r="D443" i="17"/>
  <c r="D419" i="17"/>
  <c r="D403" i="17"/>
  <c r="D379" i="17"/>
  <c r="E417" i="17"/>
  <c r="E435" i="17"/>
  <c r="E403" i="17"/>
  <c r="E371" i="17"/>
  <c r="E373" i="17"/>
  <c r="E454" i="17"/>
  <c r="E446" i="17"/>
  <c r="E438" i="17"/>
  <c r="E430" i="17"/>
  <c r="E422" i="17"/>
  <c r="E414" i="17"/>
  <c r="E406" i="17"/>
  <c r="E398" i="17"/>
  <c r="E390" i="17"/>
  <c r="E382" i="17"/>
  <c r="E374" i="17"/>
  <c r="E457" i="17"/>
  <c r="E437" i="17"/>
  <c r="D421" i="17"/>
  <c r="E405" i="17"/>
  <c r="E456" i="17"/>
  <c r="E448" i="17"/>
  <c r="E440" i="17"/>
  <c r="E432" i="17"/>
  <c r="E424" i="17"/>
  <c r="E416" i="17"/>
  <c r="E408" i="17"/>
  <c r="E400" i="17"/>
  <c r="E392" i="17"/>
  <c r="E384" i="17"/>
  <c r="E376" i="17"/>
  <c r="E368" i="17"/>
  <c r="D441" i="17"/>
  <c r="E425" i="17"/>
  <c r="E409" i="17"/>
  <c r="D397" i="17"/>
  <c r="D385" i="17"/>
  <c r="E377" i="17"/>
  <c r="E455" i="17"/>
  <c r="E447" i="17"/>
  <c r="E439" i="17"/>
  <c r="E431" i="17"/>
  <c r="E423" i="17"/>
  <c r="E415" i="17"/>
  <c r="E407" i="17"/>
  <c r="E399" i="17"/>
  <c r="E391" i="17"/>
  <c r="E383" i="17"/>
  <c r="E375" i="17"/>
  <c r="E367" i="17"/>
  <c r="D370" i="17"/>
  <c r="D452" i="17"/>
  <c r="D428" i="17"/>
  <c r="D412" i="17"/>
  <c r="D388" i="17"/>
  <c r="D372" i="17"/>
  <c r="D417" i="17"/>
  <c r="D389" i="17"/>
  <c r="D451" i="17"/>
  <c r="D427" i="17"/>
  <c r="D395" i="17"/>
  <c r="D371" i="17"/>
  <c r="E401" i="17"/>
  <c r="E451" i="17"/>
  <c r="E411" i="17"/>
  <c r="E379" i="17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<sst xmlns="http://schemas.openxmlformats.org/spreadsheetml/2006/main" count="197" uniqueCount="121">
  <si>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</si>
  <si>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</si>
  <si>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</si>
  <si>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</si>
  <si>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</si>
  <si>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</si>
  <si>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</si>
  <si>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</si>
  <si>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</si>
  <si>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</si>
  <si>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</si>
  <si>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</si>
  <si>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</si>
  <si>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</si>
  <si>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</si>
  <si>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</si>
  <si>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</si>
  <si>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</si>
  <si>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</si>
  <si>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</si>
  <si>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</si>
  <si>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</si>
  <si>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</si>
  <si>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</si>
  <si>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</si>
  <si>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</si>
  <si>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</si>
  <si>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</si>
  <si>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</si>
  <si>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</si>
  <si>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</si>
  <si>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</si>
  <si>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</si>
  <si>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</si>
  <si>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</si>
  <si>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</si>
  <si>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</si>
  <si>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</si>
  <si>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</si>
  <si>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</si>
  <si>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</si>
  <si>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</si>
  <si>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</si>
  <si>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</si>
  <si>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</si>
  <si>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</si>
  <si>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</si>
  <si>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</si>
  <si>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</si>
  <si>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</si>
  <si>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</si>
  <si>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</si>
  <si>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</si>
  <si>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</si>
  <si>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</si>
  <si>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</si>
  <si>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</si>
  <si>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</si>
  <si>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</si>
  <si>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</si>
  <si>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</si>
  <si>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</si>
  <si>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</si>
  <si>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</si>
  <si>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</si>
  <si>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</si>
  <si>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</si>
  <si>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</si>
  <si>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</si>
  <si>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</si>
  <si>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</si>
  <si>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</si>
  <si>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</si>
  <si>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</si>
  <si>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</si>
  <si>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</si>
  <si>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</si>
  <si>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</si>
  <si>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Previsión(Job Count)</t>
  </si>
  <si>
    <t>Límite de confianza inferior(Job Count)</t>
  </si>
  <si>
    <t>Límite de confianza superior(Job Count)</t>
  </si>
  <si>
    <t>job 1</t>
  </si>
  <si>
    <t>Creado por joaquin san el 1/26/2025</t>
  </si>
  <si>
    <t>job 2</t>
  </si>
  <si>
    <t>job 3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</si>
  <si>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</si>
  <si>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</si>
  <si>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</si>
  <si>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</si>
  <si>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</si>
  <si>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</si>
  <si>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</si>
  <si>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Microsoft Excel 16.0 Informe de respuestas</t>
  </si>
  <si>
    <t>Hoja de cálculo: [1_Analysis_Add-ins.xlsx]What-If_Analysis</t>
  </si>
  <si>
    <t>Resultado: Solver encontró una solución. Se cumplen todas las restricciones y condiciones óptimas.</t>
  </si>
  <si>
    <t>Motor de Solver</t>
  </si>
  <si>
    <t>Motor: GRG Nonlinear</t>
  </si>
  <si>
    <t>Tiempo de la solución: 0.031 segundos.</t>
  </si>
  <si>
    <t>Iteraciones: 2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</si>
  <si>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</si>
  <si>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</si>
  <si>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</si>
  <si>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</si>
  <si>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(Valor de)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</si>
  <si>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</si>
  <si>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</si>
  <si>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</si>
  <si>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</si>
  <si>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</si>
  <si>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</si>
  <si>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</si>
  <si>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</si>
  <si>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</si>
  <si>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</si>
  <si>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</si>
  <si>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Continuar</t>
  </si>
  <si>
    <t>Vinculante</t>
  </si>
  <si>
    <t>Informe creado: 1/26/2025 11:08:45 AM</t>
  </si>
  <si>
    <t>$C$4&lt;=0.2</t>
  </si>
  <si>
    <t>No vinculante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</si>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</sst>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6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42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Entrada" xfId="2" builtinId="20"/>
    <cellStyle name="Moneda" xfId="1" builtinId="4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C26-876F-AE78A4614DBA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Previsión(Job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Hoja2!$C$2:$C$458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C26-876F-AE78A4614DBA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Límite de confianza inferior(Job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Hoja2!$D$2:$D$458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C26-876F-AE78A4614DBA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Límite de confianza superior(Job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Hoja2!$E$2:$E$458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6-4C26-876F-AE78A461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91200"/>
        <c:axId val="660690720"/>
      </c:lineChart>
      <c:catAx>
        <c:axId val="660691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0690720"/>
        <c:crosses val="autoZero"/>
        <c:auto val="1"/>
        <c:lblAlgn val="ctr"/>
        <c:lblOffset val="100"/>
        <c:noMultiLvlLbl val="0"/>
      </c:catAx>
      <c:valAx>
        <c:axId val="6606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06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278780</xdr:colOff>
      <xdr:row>26</xdr:row>
      <xdr:rowOff>69695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E1787-974C-97FE-7D90-D6F71BD3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73A6A4-813E-4D07-839F-6CEEA37319E2}" name="Tabla3" displayName="Tabla3" ref="A1:E458" totalsRowShown="0">
  <autoFilter ref="A1:E458" xr:uid="{D473A6A4-813E-4D07-839F-6CEEA37319E2}"/>
  <tableColumns count="5">
    <tableColumn id="1" xr3:uid="{336356F3-DEC6-4684-B13C-520E78797BFB}" name="Date" dataDxfId="5"/>
    <tableColumn id="2" xr3:uid="{5C5E985A-3B80-4605-BF33-E12EAA8AB13D}" name="Job Count"/>
    <tableColumn id="3" xr3:uid="{8C0F94E2-B4BA-485D-AC2E-4CA0DC278735}" name="Previsión(Job Count)">
      <calculatedColumnFormula>_xlfn.FORECAST.ETS(A2,$B$2:$B$366,$A$2:$A$366,1,1)</calculatedColumnFormula>
    </tableColumn>
    <tableColumn id="4" xr3:uid="{80E5433F-9B0E-4F67-93E3-B8A850629E6F}" name="Límite de confianza inferior(Job Count)" dataDxfId="4">
      <calculatedColumnFormula>C2-_xlfn.FORECAST.ETS.CONFINT(A2,$B$2:$B$366,$A$2:$A$366,0.95,1,1)</calculatedColumnFormula>
    </tableColumn>
    <tableColumn id="5" xr3:uid="{7527A9F3-B1A0-43E8-835A-0DFD75880AE8}" name="Límite de confianza superior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abSelected="1" workbookViewId="0">
      <selection sqref="A1:B1048576"/>
    </sheetView>
  </sheetViews>
  <sheetFormatPr baseColWidth="10" defaultColWidth="9.140625"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3E02-0B57-44C2-803E-25DB1B215845}">
  <dimension ref="A1:E458"/>
  <sheetViews>
    <sheetView topLeftCell="D1" zoomScale="70" zoomScaleNormal="70" workbookViewId="0">
      <selection activeCell="U16" sqref="U16"/>
    </sheetView>
  </sheetViews>
  <sheetFormatPr baseColWidth="10" defaultRowHeight="15" x14ac:dyDescent="0.25"/>
  <cols>
    <col min="2" max="2" width="12.140625" customWidth="1"/>
    <col min="3" max="3" width="22" customWidth="1"/>
    <col min="4" max="4" width="38.140625" customWidth="1"/>
    <col min="5" max="5" width="39" customWidth="1"/>
  </cols>
  <sheetData>
    <row r="1" spans="1:5" x14ac:dyDescent="0.25">
      <c r="A1" t="s">
        <v>9</v>
      </c>
      <c r="B1" t="s">
        <v>10</v>
      </c>
      <c r="C1" t="s">
        <v>78</v>
      </c>
      <c r="D1" t="s">
        <v>79</v>
      </c>
      <c r="E1" t="s">
        <v>80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62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baseColWidth="10" defaultColWidth="9.140625"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CD17-B863-4C81-B292-7A8DDCFC03AD}">
  <sheetPr>
    <outlinePr summaryBelow="0"/>
  </sheetPr>
  <dimension ref="B1:G18"/>
  <sheetViews>
    <sheetView showGridLines="0" workbookViewId="0">
      <selection activeCell="G15" sqref="G15"/>
    </sheetView>
  </sheetViews>
  <sheetFormatPr baseColWidth="10" defaultRowHeight="15" outlineLevelRow="1" outlineLevelCol="1" x14ac:dyDescent="0.25"/>
  <cols>
    <col min="3" max="3" width="10.85546875" bestFit="1" customWidth="1"/>
    <col min="4" max="7" width="13.5703125" customWidth="1" outlineLevel="1"/>
  </cols>
  <sheetData>
    <row r="1" spans="2:7" ht="15.75" thickBot="1" x14ac:dyDescent="0.3"/>
    <row r="2" spans="2:7" ht="15.75" x14ac:dyDescent="0.25">
      <c r="B2" s="22" t="s">
        <v>85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87</v>
      </c>
      <c r="E3" s="28" t="s">
        <v>81</v>
      </c>
      <c r="F3" s="28" t="s">
        <v>83</v>
      </c>
      <c r="G3" s="28" t="s">
        <v>84</v>
      </c>
    </row>
    <row r="4" spans="2:7" ht="22.5" hidden="1" outlineLevel="1" x14ac:dyDescent="0.25">
      <c r="B4" s="74"/>
      <c r="C4" s="74"/>
      <c r="D4" s="68"/>
      <c r="E4" s="78" t="s">
        <v>82</v>
      </c>
      <c r="F4" s="78" t="s">
        <v>82</v>
      </c>
      <c r="G4" s="78" t="s">
        <v>82</v>
      </c>
    </row>
    <row r="5" spans="2:7" x14ac:dyDescent="0.25">
      <c r="B5" s="25" t="s">
        <v>86</v>
      </c>
      <c r="C5" s="25"/>
      <c r="D5" s="73"/>
      <c r="E5" s="73"/>
      <c r="F5" s="73"/>
      <c r="G5" s="73"/>
    </row>
    <row r="6" spans="2:7" outlineLevel="1" x14ac:dyDescent="0.25">
      <c r="B6" s="74"/>
      <c r="C6" s="74" t="s">
        <v>14</v>
      </c>
      <c r="D6" s="69">
        <v>80000</v>
      </c>
      <c r="E6" s="75">
        <v>100000</v>
      </c>
      <c r="F6" s="75">
        <v>80000</v>
      </c>
      <c r="G6" s="75">
        <v>120000</v>
      </c>
    </row>
    <row r="7" spans="2:7" outlineLevel="1" x14ac:dyDescent="0.25">
      <c r="B7" s="74"/>
      <c r="C7" s="74" t="s">
        <v>15</v>
      </c>
      <c r="D7" s="70">
        <v>0.1</v>
      </c>
      <c r="E7" s="76">
        <v>0.1</v>
      </c>
      <c r="F7" s="76">
        <v>0.15</v>
      </c>
      <c r="G7" s="76">
        <v>0.05</v>
      </c>
    </row>
    <row r="8" spans="2:7" outlineLevel="1" x14ac:dyDescent="0.25">
      <c r="B8" s="74"/>
      <c r="C8" s="74" t="s">
        <v>16</v>
      </c>
      <c r="D8" s="71">
        <v>1.4999999999999999E-2</v>
      </c>
      <c r="E8" s="77">
        <v>1.4999999999999999E-2</v>
      </c>
      <c r="F8" s="77">
        <v>1.2E-2</v>
      </c>
      <c r="G8" s="77">
        <v>8.0000000000000002E-3</v>
      </c>
    </row>
    <row r="9" spans="2:7" x14ac:dyDescent="0.25">
      <c r="B9" s="25" t="s">
        <v>88</v>
      </c>
      <c r="C9" s="25"/>
      <c r="D9" s="73"/>
      <c r="E9" s="73"/>
      <c r="F9" s="73"/>
      <c r="G9" s="73"/>
    </row>
    <row r="10" spans="2:7" outlineLevel="1" x14ac:dyDescent="0.25">
      <c r="B10" s="74"/>
      <c r="C10" s="74" t="s">
        <v>31</v>
      </c>
      <c r="D10" s="69">
        <v>88000</v>
      </c>
      <c r="E10" s="69">
        <v>110000</v>
      </c>
      <c r="F10" s="69">
        <v>92000</v>
      </c>
      <c r="G10" s="69">
        <v>126000</v>
      </c>
    </row>
    <row r="11" spans="2:7" outlineLevel="1" x14ac:dyDescent="0.25">
      <c r="B11" s="74"/>
      <c r="C11" s="74" t="s">
        <v>36</v>
      </c>
      <c r="D11" s="69">
        <v>89320</v>
      </c>
      <c r="E11" s="69">
        <v>111650</v>
      </c>
      <c r="F11" s="69">
        <v>93104</v>
      </c>
      <c r="G11" s="69">
        <v>127008</v>
      </c>
    </row>
    <row r="12" spans="2:7" outlineLevel="1" x14ac:dyDescent="0.25">
      <c r="B12" s="74"/>
      <c r="C12" s="74" t="s">
        <v>32</v>
      </c>
      <c r="D12" s="69">
        <v>90659.8</v>
      </c>
      <c r="E12" s="69">
        <v>113324.75</v>
      </c>
      <c r="F12" s="69">
        <v>94221.248000000007</v>
      </c>
      <c r="G12" s="69">
        <v>128024.064</v>
      </c>
    </row>
    <row r="13" spans="2:7" outlineLevel="1" x14ac:dyDescent="0.25">
      <c r="B13" s="74"/>
      <c r="C13" s="74" t="s">
        <v>33</v>
      </c>
      <c r="D13" s="69">
        <v>92019.697</v>
      </c>
      <c r="E13" s="69">
        <v>115024.62125</v>
      </c>
      <c r="F13" s="69">
        <v>95351.902975999998</v>
      </c>
      <c r="G13" s="69">
        <v>129048.25651200001</v>
      </c>
    </row>
    <row r="14" spans="2:7" outlineLevel="1" x14ac:dyDescent="0.25">
      <c r="B14" s="74"/>
      <c r="C14" s="74" t="s">
        <v>34</v>
      </c>
      <c r="D14" s="69">
        <v>93399.992455</v>
      </c>
      <c r="E14" s="69">
        <v>116749.99056875</v>
      </c>
      <c r="F14" s="69">
        <v>96496.125811712001</v>
      </c>
      <c r="G14" s="69">
        <v>130080.64256409599</v>
      </c>
    </row>
    <row r="15" spans="2:7" ht="15.75" outlineLevel="1" thickBot="1" x14ac:dyDescent="0.3">
      <c r="B15" s="26"/>
      <c r="C15" s="26" t="s">
        <v>35</v>
      </c>
      <c r="D15" s="72">
        <v>453399.48945499997</v>
      </c>
      <c r="E15" s="72">
        <v>566749.36181875004</v>
      </c>
      <c r="F15" s="72">
        <v>471173.27678771201</v>
      </c>
      <c r="G15" s="72">
        <v>640160.96307609603</v>
      </c>
    </row>
    <row r="16" spans="2:7" x14ac:dyDescent="0.25">
      <c r="B16" t="s">
        <v>89</v>
      </c>
    </row>
    <row r="17" spans="2:2" x14ac:dyDescent="0.25">
      <c r="B17" t="s">
        <v>90</v>
      </c>
    </row>
    <row r="18" spans="2:2" x14ac:dyDescent="0.25">
      <c r="B18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ABB3-96B3-4216-A1DF-402AA74F0FEE}">
  <dimension ref="A1:G29"/>
  <sheetViews>
    <sheetView showGridLines="0" workbookViewId="0">
      <selection activeCell="G15" sqref="G15"/>
    </sheetView>
  </sheetViews>
  <sheetFormatPr baseColWidth="10" defaultRowHeight="15" outlineLevelRow="1" x14ac:dyDescent="0.25"/>
  <cols>
    <col min="1" max="1" width="2.28515625" customWidth="1"/>
    <col min="2" max="2" width="6.28515625" bestFit="1" customWidth="1"/>
    <col min="3" max="3" width="10.85546875" bestFit="1" customWidth="1"/>
    <col min="4" max="4" width="15.5703125" bestFit="1" customWidth="1"/>
    <col min="5" max="6" width="13.140625" bestFit="1" customWidth="1"/>
    <col min="7" max="7" width="12" bestFit="1" customWidth="1"/>
  </cols>
  <sheetData>
    <row r="1" spans="1:5" x14ac:dyDescent="0.25">
      <c r="A1" s="7" t="s">
        <v>92</v>
      </c>
    </row>
    <row r="2" spans="1:5" x14ac:dyDescent="0.25">
      <c r="A2" s="7" t="s">
        <v>93</v>
      </c>
    </row>
    <row r="3" spans="1:5" x14ac:dyDescent="0.25">
      <c r="A3" s="7" t="s">
        <v>117</v>
      </c>
    </row>
    <row r="4" spans="1:5" x14ac:dyDescent="0.25">
      <c r="A4" s="7" t="s">
        <v>94</v>
      </c>
    </row>
    <row r="5" spans="1:5" x14ac:dyDescent="0.25">
      <c r="A5" s="7" t="s">
        <v>95</v>
      </c>
    </row>
    <row r="6" spans="1:5" hidden="1" outlineLevel="1" x14ac:dyDescent="0.25">
      <c r="A6" s="7"/>
      <c r="B6" t="s">
        <v>96</v>
      </c>
    </row>
    <row r="7" spans="1:5" hidden="1" outlineLevel="1" x14ac:dyDescent="0.25">
      <c r="A7" s="7"/>
      <c r="B7" t="s">
        <v>97</v>
      </c>
    </row>
    <row r="8" spans="1:5" hidden="1" outlineLevel="1" x14ac:dyDescent="0.25">
      <c r="A8" s="7"/>
      <c r="B8" t="s">
        <v>98</v>
      </c>
    </row>
    <row r="9" spans="1:5" collapsed="1" x14ac:dyDescent="0.25">
      <c r="A9" s="7" t="s">
        <v>99</v>
      </c>
    </row>
    <row r="10" spans="1:5" hidden="1" outlineLevel="1" x14ac:dyDescent="0.25">
      <c r="B10" t="s">
        <v>100</v>
      </c>
    </row>
    <row r="11" spans="1:5" hidden="1" outlineLevel="1" x14ac:dyDescent="0.25">
      <c r="B11" t="s">
        <v>101</v>
      </c>
    </row>
    <row r="12" spans="1:5" hidden="1" outlineLevel="1" x14ac:dyDescent="0.25">
      <c r="B12" t="s">
        <v>102</v>
      </c>
    </row>
    <row r="13" spans="1:5" collapsed="1" x14ac:dyDescent="0.25"/>
    <row r="14" spans="1:5" ht="15.75" thickBot="1" x14ac:dyDescent="0.3">
      <c r="A14" t="s">
        <v>103</v>
      </c>
    </row>
    <row r="15" spans="1:5" ht="15.75" thickBot="1" x14ac:dyDescent="0.3">
      <c r="B15" s="80" t="s">
        <v>104</v>
      </c>
      <c r="C15" s="80" t="s">
        <v>105</v>
      </c>
      <c r="D15" s="80" t="s">
        <v>106</v>
      </c>
      <c r="E15" s="80" t="s">
        <v>107</v>
      </c>
    </row>
    <row r="16" spans="1:5" ht="15.75" thickBot="1" x14ac:dyDescent="0.3">
      <c r="B16" s="79" t="s">
        <v>29</v>
      </c>
      <c r="C16" s="79" t="s">
        <v>35</v>
      </c>
      <c r="D16" s="82">
        <v>622877.09439999994</v>
      </c>
      <c r="E16" s="82">
        <v>640000.14520000003</v>
      </c>
    </row>
    <row r="19" spans="1:7" ht="15.75" thickBot="1" x14ac:dyDescent="0.3">
      <c r="A19" t="s">
        <v>108</v>
      </c>
    </row>
    <row r="20" spans="1:7" ht="15.75" thickBot="1" x14ac:dyDescent="0.3">
      <c r="B20" s="80" t="s">
        <v>104</v>
      </c>
      <c r="C20" s="80" t="s">
        <v>105</v>
      </c>
      <c r="D20" s="80" t="s">
        <v>106</v>
      </c>
      <c r="E20" s="80" t="s">
        <v>107</v>
      </c>
      <c r="F20" s="80" t="s">
        <v>109</v>
      </c>
    </row>
    <row r="21" spans="1:7" x14ac:dyDescent="0.25">
      <c r="B21" s="81" t="s">
        <v>60</v>
      </c>
      <c r="C21" s="81" t="s">
        <v>15</v>
      </c>
      <c r="D21" s="83">
        <v>0.15</v>
      </c>
      <c r="E21" s="83">
        <v>0.17283479610661426</v>
      </c>
      <c r="F21" s="81" t="s">
        <v>115</v>
      </c>
    </row>
    <row r="22" spans="1:7" ht="15.75" thickBot="1" x14ac:dyDescent="0.3">
      <c r="B22" s="79" t="s">
        <v>62</v>
      </c>
      <c r="C22" s="79" t="s">
        <v>16</v>
      </c>
      <c r="D22" s="84">
        <v>0.04</v>
      </c>
      <c r="E22" s="84">
        <v>4.3731865887940702E-2</v>
      </c>
      <c r="F22" s="79" t="s">
        <v>115</v>
      </c>
    </row>
    <row r="25" spans="1:7" ht="15.75" thickBot="1" x14ac:dyDescent="0.3">
      <c r="A25" t="s">
        <v>110</v>
      </c>
    </row>
    <row r="26" spans="1:7" ht="15.75" thickBot="1" x14ac:dyDescent="0.3">
      <c r="B26" s="80" t="s">
        <v>104</v>
      </c>
      <c r="C26" s="80" t="s">
        <v>105</v>
      </c>
      <c r="D26" s="80" t="s">
        <v>111</v>
      </c>
      <c r="E26" s="80" t="s">
        <v>112</v>
      </c>
      <c r="F26" s="80" t="s">
        <v>113</v>
      </c>
      <c r="G26" s="80" t="s">
        <v>114</v>
      </c>
    </row>
    <row r="27" spans="1:7" x14ac:dyDescent="0.25">
      <c r="B27" s="81" t="s">
        <v>29</v>
      </c>
      <c r="C27" s="81" t="s">
        <v>35</v>
      </c>
      <c r="D27" s="85">
        <v>640000.15</v>
      </c>
      <c r="E27" s="81" t="s">
        <v>63</v>
      </c>
      <c r="F27" s="81" t="s">
        <v>116</v>
      </c>
      <c r="G27" s="81">
        <v>0</v>
      </c>
    </row>
    <row r="28" spans="1:7" x14ac:dyDescent="0.25">
      <c r="B28" s="81" t="s">
        <v>60</v>
      </c>
      <c r="C28" s="81" t="s">
        <v>15</v>
      </c>
      <c r="D28" s="83">
        <v>0.17283479610661426</v>
      </c>
      <c r="E28" s="81" t="s">
        <v>118</v>
      </c>
      <c r="F28" s="81" t="s">
        <v>119</v>
      </c>
      <c r="G28" s="81">
        <v>2.7165203893385753E-2</v>
      </c>
    </row>
    <row r="29" spans="1:7" ht="15.75" thickBot="1" x14ac:dyDescent="0.3">
      <c r="B29" s="79" t="s">
        <v>62</v>
      </c>
      <c r="C29" s="79" t="s">
        <v>16</v>
      </c>
      <c r="D29" s="84">
        <v>4.3731865887940702E-2</v>
      </c>
      <c r="E29" s="79" t="s">
        <v>120</v>
      </c>
      <c r="F29" s="79" t="s">
        <v>119</v>
      </c>
      <c r="G29" s="79">
        <v>6.2681341120593009E-3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2" max="2" width="11.5703125" customWidth="1"/>
    <col min="3" max="4" width="10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6" t="s">
        <v>5</v>
      </c>
      <c r="C7" s="67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  <c r="D9" s="65"/>
    </row>
    <row r="10" spans="2:8" x14ac:dyDescent="0.25">
      <c r="B10" s="4">
        <v>1</v>
      </c>
      <c r="C10" s="2">
        <f>(base*(1+raise)^B10)*(1+bonus)</f>
        <v>122412.5050118659</v>
      </c>
      <c r="D10" s="65"/>
    </row>
    <row r="11" spans="2:8" x14ac:dyDescent="0.25">
      <c r="B11" s="4">
        <v>2</v>
      </c>
      <c r="C11" s="2">
        <f>(base*(1+raise)^B11)*(1+bonus)</f>
        <v>127765.83226405167</v>
      </c>
      <c r="D11" s="65"/>
    </row>
    <row r="12" spans="2:8" x14ac:dyDescent="0.25">
      <c r="B12" s="4">
        <v>3</v>
      </c>
      <c r="C12" s="2">
        <f>(base*(1+raise)^B12)*(1+bonus)</f>
        <v>133353.27050568431</v>
      </c>
      <c r="D12" s="65"/>
    </row>
    <row r="13" spans="2:8" ht="15.75" thickBot="1" x14ac:dyDescent="0.3">
      <c r="B13" s="36">
        <v>4</v>
      </c>
      <c r="C13" s="37">
        <f>(base*(1+raise)^B13)*(1+bonus)</f>
        <v>139185.05784715715</v>
      </c>
      <c r="D13" s="65"/>
    </row>
    <row r="14" spans="2:8" ht="16.5" thickTop="1" thickBot="1" x14ac:dyDescent="0.3">
      <c r="B14" s="34" t="s">
        <v>3</v>
      </c>
      <c r="C14" s="35">
        <f>SUM(C9:C13)</f>
        <v>640000.14523942047</v>
      </c>
      <c r="D14" s="65"/>
    </row>
  </sheetData>
  <scenarios current="0" sqref="C9:C14">
    <scenario name="job 1" locked="1" count="3" user="joaquin san" comment="Creado por joaquin san el 1/26/2025">
      <inputCells r="C3" val="100000" numFmtId="164"/>
      <inputCells r="C4" val="0.1" numFmtId="9"/>
      <inputCells r="C5" val="0.015" numFmtId="165"/>
    </scenario>
    <scenario name="job 2" locked="1" count="3" user="joaquin san" comment="Creado por joaquin san el 1/26/2025">
      <inputCells r="C3" val="80000" numFmtId="164"/>
      <inputCells r="C4" val="0.15" numFmtId="9"/>
      <inputCells r="C5" val="0.012" numFmtId="165"/>
    </scenario>
    <scenario name="job 3" locked="1" count="3" user="joaquin san" comment="Creado por joaquin san el 1/26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baseColWidth="10" defaultColWidth="9.140625"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baseColWidth="10" defaultColWidth="9.140625"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baseColWidth="10" defaultColWidth="9.140625"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Forecast_Original</vt:lpstr>
      <vt:lpstr>Hoja2</vt:lpstr>
      <vt:lpstr>Forecast_Final</vt:lpstr>
      <vt:lpstr>Resumen del escenario</vt:lpstr>
      <vt:lpstr>Informe de respuestas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Cornelio Càrdenas</cp:lastModifiedBy>
  <dcterms:created xsi:type="dcterms:W3CDTF">2024-08-08T18:34:47Z</dcterms:created>
  <dcterms:modified xsi:type="dcterms:W3CDTF">2025-01-26T17:24:29Z</dcterms:modified>
</cp:coreProperties>
</file>