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Лист1" sheetId="1" r:id="rId1"/>
    <sheet name="Sheet1" sheetId="2" r:id="rId2"/>
    <sheet name="Sheet2" sheetId="3" r:id="rId3"/>
    <sheet name="Sheet3" sheetId="4" r:id="rId4"/>
    <sheet name="Shee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G4" i="4"/>
  <c r="F5" i="4"/>
  <c r="G5" i="4" s="1"/>
  <c r="G3" i="4"/>
  <c r="F3" i="4"/>
  <c r="F3" i="5" l="1"/>
  <c r="F4" i="5"/>
  <c r="F5" i="5"/>
  <c r="F6" i="5"/>
  <c r="F7" i="5"/>
  <c r="F8" i="5"/>
  <c r="F9" i="5"/>
  <c r="F10" i="5"/>
  <c r="F11" i="5"/>
  <c r="F2" i="5"/>
  <c r="E3" i="5"/>
  <c r="E4" i="5"/>
  <c r="E5" i="5"/>
  <c r="E6" i="5"/>
  <c r="E7" i="5"/>
  <c r="E8" i="5"/>
  <c r="E9" i="5"/>
  <c r="E10" i="5"/>
  <c r="E11" i="5"/>
  <c r="E2" i="5"/>
  <c r="D12" i="5"/>
  <c r="H20" i="3"/>
  <c r="H19" i="3"/>
  <c r="H18" i="3"/>
  <c r="H17" i="3"/>
  <c r="G17" i="3"/>
  <c r="F17" i="3"/>
  <c r="H16" i="3"/>
  <c r="G16" i="3" s="1"/>
  <c r="H15" i="3"/>
  <c r="G15" i="3"/>
  <c r="F15" i="3"/>
  <c r="H14" i="3"/>
  <c r="G14" i="3" s="1"/>
  <c r="H13" i="3"/>
  <c r="G13" i="3"/>
  <c r="F13" i="3"/>
  <c r="H12" i="3"/>
  <c r="G12" i="3" s="1"/>
  <c r="H11" i="3"/>
  <c r="G11" i="3"/>
  <c r="F11" i="3"/>
  <c r="H10" i="3"/>
  <c r="G10" i="3" s="1"/>
  <c r="H9" i="3"/>
  <c r="G9" i="3"/>
  <c r="F9" i="3"/>
  <c r="H8" i="3"/>
  <c r="G8" i="3" s="1"/>
  <c r="H7" i="3"/>
  <c r="G7" i="3"/>
  <c r="F7" i="3"/>
  <c r="H6" i="3"/>
  <c r="G6" i="3" s="1"/>
  <c r="F6" i="3" l="1"/>
  <c r="F10" i="3"/>
  <c r="F14" i="3"/>
  <c r="F8" i="3"/>
  <c r="F12" i="3"/>
  <c r="F16" i="3"/>
  <c r="AK20" i="2"/>
  <c r="AK15" i="2"/>
  <c r="AK16" i="2"/>
  <c r="AK17" i="2"/>
  <c r="AK18" i="2"/>
  <c r="AK19" i="2"/>
  <c r="AK10" i="2"/>
  <c r="AK11" i="2"/>
  <c r="AK12" i="2"/>
  <c r="AK13" i="2"/>
  <c r="AK9" i="2"/>
  <c r="AI19" i="2" l="1"/>
  <c r="AI18" i="2"/>
  <c r="AI17" i="2"/>
  <c r="AI16" i="2"/>
  <c r="AI15" i="2"/>
  <c r="AI13" i="2"/>
  <c r="AI12" i="2"/>
  <c r="AI11" i="2"/>
  <c r="AI10" i="2"/>
  <c r="AI9" i="2"/>
  <c r="G11" i="1"/>
  <c r="F11" i="1"/>
  <c r="E11" i="1"/>
  <c r="D11" i="1"/>
</calcChain>
</file>

<file path=xl/sharedStrings.xml><?xml version="1.0" encoding="utf-8"?>
<sst xmlns="http://schemas.openxmlformats.org/spreadsheetml/2006/main" count="84" uniqueCount="79">
  <si>
    <t>NEW STYLE</t>
  </si>
  <si>
    <t>Sem I</t>
  </si>
  <si>
    <t>Sem II</t>
  </si>
  <si>
    <t>Sem III</t>
  </si>
  <si>
    <t>Sem IV</t>
  </si>
  <si>
    <t>Bazin</t>
  </si>
  <si>
    <t>Zoo</t>
  </si>
  <si>
    <t>Tenis</t>
  </si>
  <si>
    <t>Vânzări totale</t>
  </si>
  <si>
    <t>Plata pentriu deplasarea cu transportul public</t>
  </si>
  <si>
    <t>Tipul transportului</t>
  </si>
  <si>
    <t>Zilele lunii</t>
  </si>
  <si>
    <t>Nr. total de deplasări</t>
  </si>
  <si>
    <t>Prețul unei deplasări, lei</t>
  </si>
  <si>
    <t>Suma pe lună, lei</t>
  </si>
  <si>
    <t>Autobuz</t>
  </si>
  <si>
    <t>TUR</t>
  </si>
  <si>
    <t>Rutieră</t>
  </si>
  <si>
    <t>Tramwai</t>
  </si>
  <si>
    <t>Metrou</t>
  </si>
  <si>
    <t>Tren</t>
  </si>
  <si>
    <t>RETUR</t>
  </si>
  <si>
    <t>Total</t>
  </si>
  <si>
    <t>Plata pentru energia electrică</t>
  </si>
  <si>
    <t>Persoane fizice</t>
  </si>
  <si>
    <t>Tarif 1 (lei)</t>
  </si>
  <si>
    <t>Persoane juridice</t>
  </si>
  <si>
    <t>Tarif 2 (lei)</t>
  </si>
  <si>
    <t>Anul</t>
  </si>
  <si>
    <t>Luna</t>
  </si>
  <si>
    <t>Indicțiile contorului pentru luna dată</t>
  </si>
  <si>
    <t>Indicațiile contorului pentru luna trecută</t>
  </si>
  <si>
    <t>Suma către plata dupa tariful 1</t>
  </si>
  <si>
    <t>Suma către plată după tariful  2</t>
  </si>
  <si>
    <t>Consum(kw/h)</t>
  </si>
  <si>
    <t>ianuarie</t>
  </si>
  <si>
    <t>februarie</t>
  </si>
  <si>
    <t>martie</t>
  </si>
  <si>
    <t>aprilie</t>
  </si>
  <si>
    <t>mai</t>
  </si>
  <si>
    <t>iunie</t>
  </si>
  <si>
    <t>iule</t>
  </si>
  <si>
    <t>august</t>
  </si>
  <si>
    <t>septembrie</t>
  </si>
  <si>
    <t>octombrie</t>
  </si>
  <si>
    <t>noiembrie</t>
  </si>
  <si>
    <t>decembrie</t>
  </si>
  <si>
    <t>minimal:</t>
  </si>
  <si>
    <t>maximal:</t>
  </si>
  <si>
    <t>average:</t>
  </si>
  <si>
    <t>Bancă</t>
  </si>
  <si>
    <t>Dobândă anuală (%)</t>
  </si>
  <si>
    <t>Comision unic (%)</t>
  </si>
  <si>
    <t>Perioada (luni)</t>
  </si>
  <si>
    <t>Suma creditului (lei)</t>
  </si>
  <si>
    <t>Rata lunara (lei)</t>
  </si>
  <si>
    <t>Suma Totală (lei)</t>
  </si>
  <si>
    <t>Condiții</t>
  </si>
  <si>
    <t>Calcule</t>
  </si>
  <si>
    <t>Victoriabank</t>
  </si>
  <si>
    <t>Agroinbank</t>
  </si>
  <si>
    <t>Mobiasbank</t>
  </si>
  <si>
    <t>Binefacere</t>
  </si>
  <si>
    <t>Suma depusă</t>
  </si>
  <si>
    <t>Calcul % din suma adunată</t>
  </si>
  <si>
    <t>Calcul % din sumas preconizată</t>
  </si>
  <si>
    <t>Moraru Maria</t>
  </si>
  <si>
    <t>Candu Ion</t>
  </si>
  <si>
    <t>Borosciuc Natalia</t>
  </si>
  <si>
    <t>Romanov Alina</t>
  </si>
  <si>
    <t>Abram Magda</t>
  </si>
  <si>
    <t>Negura Angela</t>
  </si>
  <si>
    <t>Crudu Mihai</t>
  </si>
  <si>
    <t>Negru Dan</t>
  </si>
  <si>
    <t>Bacalim Andrei</t>
  </si>
  <si>
    <t>Cucoara Ecaterina</t>
  </si>
  <si>
    <t>Suma Totală adunată</t>
  </si>
  <si>
    <t>suma prconizată</t>
  </si>
  <si>
    <t>Suma Necesară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</si>
</sst>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_-* #,##0\ [$lei-418]_-;\-* #,##0\ [$lei-418]_-;_-* &quot;-&quot;\ [$lei-418]_-;_-@_-"/>
    <numFmt numFmtId="165" formatCode="_-* #,##0.00\ [$lei-418]_-;\-* #,##0.00\ [$lei-418]_-;_-* &quot;-&quot;??\ [$lei-418]_-;_-@_-"/>
    <numFmt numFmtId="166" formatCode="_-[$$-409]* #,##0.00_ ;_-[$$-409]* \-#,##0.00\ ;_-[$$-409]* &quot;-&quot;??_ ;_-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26"/>
      <color theme="1"/>
      <name val="Arial Black"/>
      <family val="2"/>
      <charset val="204"/>
    </font>
    <font>
      <b/>
      <sz val="11"/>
      <color theme="8" tint="0.39997558519241921"/>
      <name val="Cambria"/>
      <family val="1"/>
      <charset val="204"/>
    </font>
    <font>
      <sz val="11"/>
      <color theme="1"/>
      <name val="Arial Black"/>
      <family val="2"/>
      <charset val="204"/>
    </font>
    <font>
      <sz val="11"/>
      <color theme="1"/>
      <name val="ф"/>
      <charset val="238"/>
    </font>
    <font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E7D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mediumGray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darkDown"/>
    </fill>
    <fill>
      <patternFill patternType="solid">
        <fgColor rgb="FFCC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3CE8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CC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textRotation="45"/>
    </xf>
    <xf numFmtId="0" fontId="5" fillId="3" borderId="0" xfId="0" applyFont="1" applyFill="1"/>
    <xf numFmtId="164" fontId="0" fillId="0" borderId="0" xfId="1" applyNumberFormat="1" applyFont="1"/>
    <xf numFmtId="0" fontId="5" fillId="3" borderId="0" xfId="0" applyFont="1" applyFill="1" applyBorder="1"/>
    <xf numFmtId="164" fontId="0" fillId="0" borderId="0" xfId="1" applyNumberFormat="1" applyFont="1" applyBorder="1"/>
    <xf numFmtId="0" fontId="5" fillId="0" borderId="1" xfId="0" applyFont="1" applyFill="1" applyBorder="1"/>
    <xf numFmtId="164" fontId="0" fillId="0" borderId="1" xfId="0" applyNumberFormat="1" applyBorder="1"/>
    <xf numFmtId="0" fontId="0" fillId="4" borderId="2" xfId="0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 applyAlignment="1">
      <alignment horizontal="center" vertical="top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/>
    <xf numFmtId="0" fontId="0" fillId="9" borderId="2" xfId="0" applyFill="1" applyBorder="1"/>
    <xf numFmtId="0" fontId="7" fillId="10" borderId="2" xfId="0" applyFont="1" applyFill="1" applyBorder="1"/>
    <xf numFmtId="0" fontId="0" fillId="11" borderId="2" xfId="0" applyFill="1" applyBorder="1"/>
    <xf numFmtId="0" fontId="7" fillId="0" borderId="2" xfId="0" applyFont="1" applyFill="1" applyBorder="1"/>
    <xf numFmtId="0" fontId="8" fillId="13" borderId="2" xfId="0" applyFont="1" applyFill="1" applyBorder="1"/>
    <xf numFmtId="2" fontId="0" fillId="1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0" fillId="16" borderId="2" xfId="0" applyFill="1" applyBorder="1"/>
    <xf numFmtId="0" fontId="0" fillId="0" borderId="2" xfId="0" applyFill="1" applyBorder="1"/>
    <xf numFmtId="0" fontId="2" fillId="19" borderId="2" xfId="0" applyFont="1" applyFill="1" applyBorder="1"/>
    <xf numFmtId="0" fontId="2" fillId="18" borderId="2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2" fillId="21" borderId="2" xfId="0" applyFont="1" applyFill="1" applyBorder="1" applyAlignment="1">
      <alignment horizontal="center" vertical="center" wrapText="1"/>
    </xf>
    <xf numFmtId="165" fontId="0" fillId="0" borderId="2" xfId="0" applyNumberFormat="1" applyBorder="1"/>
    <xf numFmtId="165" fontId="0" fillId="0" borderId="0" xfId="0" applyNumberFormat="1"/>
    <xf numFmtId="0" fontId="2" fillId="0" borderId="2" xfId="0" applyFont="1" applyBorder="1" applyAlignment="1">
      <alignment horizontal="right"/>
    </xf>
    <xf numFmtId="166" fontId="0" fillId="0" borderId="2" xfId="0" applyNumberFormat="1" applyBorder="1"/>
    <xf numFmtId="0" fontId="0" fillId="0" borderId="2" xfId="0" applyNumberFormat="1" applyBorder="1"/>
    <xf numFmtId="2" fontId="0" fillId="0" borderId="2" xfId="0" applyNumberFormat="1" applyBorder="1"/>
    <xf numFmtId="0" fontId="0" fillId="21" borderId="2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right"/>
    </xf>
    <xf numFmtId="0" fontId="0" fillId="0" borderId="2" xfId="0" applyBorder="1" applyAlignment="1">
      <alignment horizontal="center" vertical="center" textRotation="45"/>
    </xf>
    <xf numFmtId="0" fontId="2" fillId="17" borderId="2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21" borderId="2" xfId="0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99CC"/>
      <color rgb="FFFFFF99"/>
      <color rgb="FFFF0066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2"/>
  <sheetViews>
    <sheetView zoomScale="130" zoomScaleNormal="130" workbookViewId="0">
      <selection activeCell="D9" sqref="D9"/>
    </sheetView>
  </sheetViews>
  <sheetFormatPr defaultRowHeight="15"/>
  <cols>
    <col min="3" max="3" width="18.5703125" customWidth="1"/>
    <col min="4" max="4" width="10.5703125" bestFit="1" customWidth="1"/>
    <col min="5" max="5" width="11.140625" bestFit="1" customWidth="1"/>
    <col min="6" max="7" width="9.5703125" bestFit="1" customWidth="1"/>
  </cols>
  <sheetData>
    <row r="6" spans="3:7" ht="41.25">
      <c r="C6" s="37" t="s">
        <v>0</v>
      </c>
      <c r="D6" s="37"/>
      <c r="E6" s="37"/>
      <c r="F6" s="37"/>
      <c r="G6" s="37"/>
    </row>
    <row r="7" spans="3:7" ht="39.75" thickBot="1">
      <c r="C7" s="1"/>
      <c r="D7" s="2" t="s">
        <v>1</v>
      </c>
      <c r="E7" s="2" t="s">
        <v>2</v>
      </c>
      <c r="F7" s="2" t="s">
        <v>3</v>
      </c>
      <c r="G7" s="2" t="s">
        <v>4</v>
      </c>
    </row>
    <row r="8" spans="3:7" ht="19.5" thickTop="1">
      <c r="C8" s="3" t="s">
        <v>5</v>
      </c>
      <c r="D8" s="4">
        <v>5000</v>
      </c>
      <c r="E8" s="4">
        <v>2000</v>
      </c>
      <c r="F8" s="4">
        <v>1500</v>
      </c>
      <c r="G8" s="4">
        <v>2000</v>
      </c>
    </row>
    <row r="9" spans="3:7" ht="18.75">
      <c r="C9" s="3" t="s">
        <v>6</v>
      </c>
      <c r="D9" s="4">
        <v>9000</v>
      </c>
      <c r="E9" s="4">
        <v>6000</v>
      </c>
      <c r="F9" s="4">
        <v>4000</v>
      </c>
      <c r="G9" s="4">
        <v>5000</v>
      </c>
    </row>
    <row r="10" spans="3:7" ht="18.75">
      <c r="C10" s="5" t="s">
        <v>7</v>
      </c>
      <c r="D10" s="6">
        <v>1500</v>
      </c>
      <c r="E10" s="6">
        <v>500</v>
      </c>
      <c r="F10" s="6">
        <v>600</v>
      </c>
      <c r="G10" s="6">
        <v>1500</v>
      </c>
    </row>
    <row r="11" spans="3:7" ht="19.5" thickBot="1">
      <c r="C11" s="7" t="s">
        <v>8</v>
      </c>
      <c r="D11" s="8">
        <f>SUM(D8:D10)</f>
        <v>15500</v>
      </c>
      <c r="E11" s="8">
        <f>SUM(E8:E10)</f>
        <v>8500</v>
      </c>
      <c r="F11" s="8">
        <f>SUM(F8:F10)</f>
        <v>6100</v>
      </c>
      <c r="G11" s="8">
        <f>SUM(G8:G10)</f>
        <v>8500</v>
      </c>
    </row>
    <row r="12" spans="3:7" ht="15.75" thickTop="1"/>
  </sheetData>
  <mergeCells count="1"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K20"/>
  <sheetViews>
    <sheetView topLeftCell="C4" zoomScaleNormal="100" workbookViewId="0">
      <selection activeCell="AK21" sqref="AK21"/>
    </sheetView>
  </sheetViews>
  <sheetFormatPr defaultRowHeight="15"/>
  <cols>
    <col min="2" max="2" width="13.7109375" customWidth="1"/>
    <col min="4" max="34" width="3.5703125" customWidth="1"/>
  </cols>
  <sheetData>
    <row r="5" spans="2:37">
      <c r="B5" s="43" t="s">
        <v>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spans="2:37" ht="30">
      <c r="B6" s="9" t="s">
        <v>10</v>
      </c>
      <c r="C6" s="10"/>
      <c r="D6" s="44" t="s">
        <v>11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38"/>
      <c r="AJ6" s="38"/>
      <c r="AK6" s="38"/>
    </row>
    <row r="7" spans="2:37" ht="60">
      <c r="B7" s="40"/>
      <c r="C7" s="42"/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  <c r="P7" s="11">
        <v>13</v>
      </c>
      <c r="Q7" s="11">
        <v>14</v>
      </c>
      <c r="R7" s="11">
        <v>15</v>
      </c>
      <c r="S7" s="11">
        <v>16</v>
      </c>
      <c r="T7" s="11">
        <v>17</v>
      </c>
      <c r="U7" s="11">
        <v>18</v>
      </c>
      <c r="V7" s="11">
        <v>19</v>
      </c>
      <c r="W7" s="11">
        <v>20</v>
      </c>
      <c r="X7" s="11">
        <v>21</v>
      </c>
      <c r="Y7" s="11">
        <v>22</v>
      </c>
      <c r="Z7" s="11">
        <v>23</v>
      </c>
      <c r="AA7" s="11">
        <v>24</v>
      </c>
      <c r="AB7" s="11">
        <v>25</v>
      </c>
      <c r="AC7" s="11">
        <v>26</v>
      </c>
      <c r="AD7" s="11">
        <v>27</v>
      </c>
      <c r="AE7" s="11">
        <v>28</v>
      </c>
      <c r="AF7" s="11">
        <v>29</v>
      </c>
      <c r="AG7" s="11">
        <v>30</v>
      </c>
      <c r="AH7" s="11">
        <v>31</v>
      </c>
      <c r="AI7" s="12" t="s">
        <v>12</v>
      </c>
      <c r="AJ7" s="12" t="s">
        <v>13</v>
      </c>
      <c r="AK7" s="12" t="s">
        <v>14</v>
      </c>
    </row>
    <row r="8" spans="2:37">
      <c r="B8" s="38"/>
      <c r="C8" s="38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2:37">
      <c r="B9" s="13" t="s">
        <v>15</v>
      </c>
      <c r="C9" s="39" t="s">
        <v>16</v>
      </c>
      <c r="D9" s="14">
        <v>1</v>
      </c>
      <c r="E9" s="14">
        <v>2</v>
      </c>
      <c r="F9" s="14">
        <v>5</v>
      </c>
      <c r="G9" s="14">
        <v>5</v>
      </c>
      <c r="H9" s="14">
        <v>2</v>
      </c>
      <c r="I9" s="14">
        <v>1</v>
      </c>
      <c r="J9" s="14">
        <v>3</v>
      </c>
      <c r="K9" s="14">
        <v>3</v>
      </c>
      <c r="L9" s="14">
        <v>5</v>
      </c>
      <c r="M9" s="14">
        <v>4</v>
      </c>
      <c r="N9" s="14">
        <v>5</v>
      </c>
      <c r="O9" s="14">
        <v>4</v>
      </c>
      <c r="P9" s="14">
        <v>5</v>
      </c>
      <c r="Q9" s="14">
        <v>3</v>
      </c>
      <c r="R9" s="14">
        <v>4</v>
      </c>
      <c r="S9" s="14">
        <v>3</v>
      </c>
      <c r="T9" s="14">
        <v>1</v>
      </c>
      <c r="U9" s="14">
        <v>2</v>
      </c>
      <c r="V9" s="14">
        <v>1</v>
      </c>
      <c r="W9" s="14">
        <v>2</v>
      </c>
      <c r="X9" s="14">
        <v>5</v>
      </c>
      <c r="Y9" s="14">
        <v>5</v>
      </c>
      <c r="Z9" s="14">
        <v>5</v>
      </c>
      <c r="AA9" s="14">
        <v>1</v>
      </c>
      <c r="AB9" s="14">
        <v>1</v>
      </c>
      <c r="AC9" s="14">
        <v>5</v>
      </c>
      <c r="AD9" s="14">
        <v>4</v>
      </c>
      <c r="AE9" s="14">
        <v>1</v>
      </c>
      <c r="AF9" s="14">
        <v>1</v>
      </c>
      <c r="AG9" s="14">
        <v>3</v>
      </c>
      <c r="AH9" s="14">
        <v>4</v>
      </c>
      <c r="AI9" s="15">
        <f>SUM(D9:AH9)</f>
        <v>96</v>
      </c>
      <c r="AJ9" s="15">
        <v>2</v>
      </c>
      <c r="AK9" s="15">
        <f>AI9*AJ9</f>
        <v>192</v>
      </c>
    </row>
    <row r="10" spans="2:37">
      <c r="B10" s="13" t="s">
        <v>17</v>
      </c>
      <c r="C10" s="39"/>
      <c r="D10" s="14">
        <v>5</v>
      </c>
      <c r="E10" s="14">
        <v>3</v>
      </c>
      <c r="F10" s="14">
        <v>3</v>
      </c>
      <c r="G10" s="14">
        <v>1</v>
      </c>
      <c r="H10" s="14">
        <v>3</v>
      </c>
      <c r="I10" s="14">
        <v>3</v>
      </c>
      <c r="J10" s="14">
        <v>3</v>
      </c>
      <c r="K10" s="14">
        <v>3</v>
      </c>
      <c r="L10" s="14">
        <v>3</v>
      </c>
      <c r="M10" s="14">
        <v>2</v>
      </c>
      <c r="N10" s="14">
        <v>5</v>
      </c>
      <c r="O10" s="14">
        <v>4</v>
      </c>
      <c r="P10" s="14">
        <v>5</v>
      </c>
      <c r="Q10" s="14">
        <v>3</v>
      </c>
      <c r="R10" s="14">
        <v>2</v>
      </c>
      <c r="S10" s="14">
        <v>5</v>
      </c>
      <c r="T10" s="14">
        <v>3</v>
      </c>
      <c r="U10" s="14">
        <v>1</v>
      </c>
      <c r="V10" s="14">
        <v>1</v>
      </c>
      <c r="W10" s="14">
        <v>2</v>
      </c>
      <c r="X10" s="14">
        <v>5</v>
      </c>
      <c r="Y10" s="14">
        <v>5</v>
      </c>
      <c r="Z10" s="14">
        <v>2</v>
      </c>
      <c r="AA10" s="14">
        <v>2</v>
      </c>
      <c r="AB10" s="14">
        <v>1</v>
      </c>
      <c r="AC10" s="14">
        <v>5</v>
      </c>
      <c r="AD10" s="14">
        <v>5</v>
      </c>
      <c r="AE10" s="14">
        <v>2</v>
      </c>
      <c r="AF10" s="14">
        <v>1</v>
      </c>
      <c r="AG10" s="14">
        <v>5</v>
      </c>
      <c r="AH10" s="14">
        <v>1</v>
      </c>
      <c r="AI10" s="15">
        <f>SUM(D10:AH10)</f>
        <v>94</v>
      </c>
      <c r="AJ10" s="15">
        <v>4</v>
      </c>
      <c r="AK10" s="15">
        <f t="shared" ref="AK10:AK19" si="0">AI10*AJ10</f>
        <v>376</v>
      </c>
    </row>
    <row r="11" spans="2:37">
      <c r="B11" s="13" t="s">
        <v>18</v>
      </c>
      <c r="C11" s="39"/>
      <c r="D11" s="14">
        <v>5</v>
      </c>
      <c r="E11" s="14">
        <v>4</v>
      </c>
      <c r="F11" s="14">
        <v>2</v>
      </c>
      <c r="G11" s="14">
        <v>3</v>
      </c>
      <c r="H11" s="14">
        <v>2</v>
      </c>
      <c r="I11" s="14">
        <v>5</v>
      </c>
      <c r="J11" s="14">
        <v>4</v>
      </c>
      <c r="K11" s="14">
        <v>5</v>
      </c>
      <c r="L11" s="14">
        <v>4</v>
      </c>
      <c r="M11" s="14">
        <v>4</v>
      </c>
      <c r="N11" s="14">
        <v>2</v>
      </c>
      <c r="O11" s="14">
        <v>4</v>
      </c>
      <c r="P11" s="14">
        <v>5</v>
      </c>
      <c r="Q11" s="14">
        <v>1</v>
      </c>
      <c r="R11" s="14">
        <v>5</v>
      </c>
      <c r="S11" s="14">
        <v>5</v>
      </c>
      <c r="T11" s="14">
        <v>3</v>
      </c>
      <c r="U11" s="14">
        <v>2</v>
      </c>
      <c r="V11" s="14">
        <v>2</v>
      </c>
      <c r="W11" s="14">
        <v>5</v>
      </c>
      <c r="X11" s="14">
        <v>4</v>
      </c>
      <c r="Y11" s="14">
        <v>5</v>
      </c>
      <c r="Z11" s="14">
        <v>5</v>
      </c>
      <c r="AA11" s="14">
        <v>2</v>
      </c>
      <c r="AB11" s="14">
        <v>1</v>
      </c>
      <c r="AC11" s="14">
        <v>2</v>
      </c>
      <c r="AD11" s="14">
        <v>4</v>
      </c>
      <c r="AE11" s="14">
        <v>2</v>
      </c>
      <c r="AF11" s="14">
        <v>3</v>
      </c>
      <c r="AG11" s="14">
        <v>2</v>
      </c>
      <c r="AH11" s="14">
        <v>2</v>
      </c>
      <c r="AI11" s="15">
        <f>SUM(D11:AH11)</f>
        <v>104</v>
      </c>
      <c r="AJ11" s="15">
        <v>3</v>
      </c>
      <c r="AK11" s="15">
        <f t="shared" si="0"/>
        <v>312</v>
      </c>
    </row>
    <row r="12" spans="2:37">
      <c r="B12" s="13" t="s">
        <v>19</v>
      </c>
      <c r="C12" s="39"/>
      <c r="D12" s="14">
        <v>2</v>
      </c>
      <c r="E12" s="14">
        <v>2</v>
      </c>
      <c r="F12" s="14">
        <v>3</v>
      </c>
      <c r="G12" s="14">
        <v>4</v>
      </c>
      <c r="H12" s="14">
        <v>2</v>
      </c>
      <c r="I12" s="14">
        <v>4</v>
      </c>
      <c r="J12" s="14">
        <v>1</v>
      </c>
      <c r="K12" s="14">
        <v>4</v>
      </c>
      <c r="L12" s="14">
        <v>3</v>
      </c>
      <c r="M12" s="14">
        <v>4</v>
      </c>
      <c r="N12" s="14">
        <v>1</v>
      </c>
      <c r="O12" s="14">
        <v>2</v>
      </c>
      <c r="P12" s="14">
        <v>2</v>
      </c>
      <c r="Q12" s="14">
        <v>3</v>
      </c>
      <c r="R12" s="14">
        <v>4</v>
      </c>
      <c r="S12" s="14">
        <v>1</v>
      </c>
      <c r="T12" s="14">
        <v>4</v>
      </c>
      <c r="U12" s="14">
        <v>2</v>
      </c>
      <c r="V12" s="14">
        <v>3</v>
      </c>
      <c r="W12" s="14">
        <v>2</v>
      </c>
      <c r="X12" s="14">
        <v>5</v>
      </c>
      <c r="Y12" s="14">
        <v>3</v>
      </c>
      <c r="Z12" s="14">
        <v>4</v>
      </c>
      <c r="AA12" s="14">
        <v>1</v>
      </c>
      <c r="AB12" s="14">
        <v>4</v>
      </c>
      <c r="AC12" s="14">
        <v>2</v>
      </c>
      <c r="AD12" s="14">
        <v>4</v>
      </c>
      <c r="AE12" s="14">
        <v>3</v>
      </c>
      <c r="AF12" s="14">
        <v>2</v>
      </c>
      <c r="AG12" s="14">
        <v>1</v>
      </c>
      <c r="AH12" s="14">
        <v>5</v>
      </c>
      <c r="AI12" s="15">
        <f>SUM(D12:AH12)</f>
        <v>87</v>
      </c>
      <c r="AJ12" s="15">
        <v>15</v>
      </c>
      <c r="AK12" s="15">
        <f t="shared" si="0"/>
        <v>1305</v>
      </c>
    </row>
    <row r="13" spans="2:37">
      <c r="B13" s="13" t="s">
        <v>20</v>
      </c>
      <c r="C13" s="39"/>
      <c r="D13" s="14">
        <v>3</v>
      </c>
      <c r="E13" s="14">
        <v>5</v>
      </c>
      <c r="F13" s="14">
        <v>5</v>
      </c>
      <c r="G13" s="14">
        <v>4</v>
      </c>
      <c r="H13" s="14">
        <v>1</v>
      </c>
      <c r="I13" s="14">
        <v>2</v>
      </c>
      <c r="J13" s="14">
        <v>1</v>
      </c>
      <c r="K13" s="14">
        <v>5</v>
      </c>
      <c r="L13" s="14">
        <v>3</v>
      </c>
      <c r="M13" s="14">
        <v>5</v>
      </c>
      <c r="N13" s="14">
        <v>5</v>
      </c>
      <c r="O13" s="14">
        <v>3</v>
      </c>
      <c r="P13" s="14">
        <v>1</v>
      </c>
      <c r="Q13" s="14">
        <v>3</v>
      </c>
      <c r="R13" s="14">
        <v>4</v>
      </c>
      <c r="S13" s="14">
        <v>5</v>
      </c>
      <c r="T13" s="14">
        <v>5</v>
      </c>
      <c r="U13" s="14">
        <v>5</v>
      </c>
      <c r="V13" s="14">
        <v>2</v>
      </c>
      <c r="W13" s="14">
        <v>1</v>
      </c>
      <c r="X13" s="14">
        <v>2</v>
      </c>
      <c r="Y13" s="14">
        <v>1</v>
      </c>
      <c r="Z13" s="14">
        <v>1</v>
      </c>
      <c r="AA13" s="14">
        <v>1</v>
      </c>
      <c r="AB13" s="14">
        <v>1</v>
      </c>
      <c r="AC13" s="14">
        <v>3</v>
      </c>
      <c r="AD13" s="14">
        <v>2</v>
      </c>
      <c r="AE13" s="14">
        <v>5</v>
      </c>
      <c r="AF13" s="14">
        <v>2</v>
      </c>
      <c r="AG13" s="14">
        <v>4</v>
      </c>
      <c r="AH13" s="14">
        <v>5</v>
      </c>
      <c r="AI13" s="15">
        <f>SUM(D13:AH13)</f>
        <v>95</v>
      </c>
      <c r="AJ13" s="15">
        <v>20</v>
      </c>
      <c r="AK13" s="15">
        <f t="shared" si="0"/>
        <v>1900</v>
      </c>
    </row>
    <row r="14" spans="2:37">
      <c r="B14" s="38"/>
      <c r="C14" s="3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7"/>
    </row>
    <row r="15" spans="2:37">
      <c r="B15" s="13" t="s">
        <v>15</v>
      </c>
      <c r="C15" s="39" t="s">
        <v>21</v>
      </c>
      <c r="D15" s="14">
        <v>2</v>
      </c>
      <c r="E15" s="14">
        <v>5</v>
      </c>
      <c r="F15" s="14">
        <v>4</v>
      </c>
      <c r="G15" s="14">
        <v>3</v>
      </c>
      <c r="H15" s="14">
        <v>4</v>
      </c>
      <c r="I15" s="14">
        <v>5</v>
      </c>
      <c r="J15" s="14">
        <v>1</v>
      </c>
      <c r="K15" s="14">
        <v>4</v>
      </c>
      <c r="L15" s="14">
        <v>5</v>
      </c>
      <c r="M15" s="14">
        <v>5</v>
      </c>
      <c r="N15" s="14">
        <v>3</v>
      </c>
      <c r="O15" s="14">
        <v>1</v>
      </c>
      <c r="P15" s="14">
        <v>1</v>
      </c>
      <c r="Q15" s="14">
        <v>5</v>
      </c>
      <c r="R15" s="14">
        <v>3</v>
      </c>
      <c r="S15" s="14">
        <v>4</v>
      </c>
      <c r="T15" s="14">
        <v>5</v>
      </c>
      <c r="U15" s="14">
        <v>2</v>
      </c>
      <c r="V15" s="14">
        <v>4</v>
      </c>
      <c r="W15" s="14">
        <v>2</v>
      </c>
      <c r="X15" s="14">
        <v>1</v>
      </c>
      <c r="Y15" s="14">
        <v>3</v>
      </c>
      <c r="Z15" s="14">
        <v>1</v>
      </c>
      <c r="AA15" s="14">
        <v>4</v>
      </c>
      <c r="AB15" s="14">
        <v>1</v>
      </c>
      <c r="AC15" s="14">
        <v>3</v>
      </c>
      <c r="AD15" s="14">
        <v>4</v>
      </c>
      <c r="AE15" s="14">
        <v>1</v>
      </c>
      <c r="AF15" s="14">
        <v>3</v>
      </c>
      <c r="AG15" s="14">
        <v>2</v>
      </c>
      <c r="AH15" s="14">
        <v>2</v>
      </c>
      <c r="AI15" s="15">
        <f>SUM(D15:AH15)</f>
        <v>93</v>
      </c>
      <c r="AJ15" s="15">
        <v>2</v>
      </c>
      <c r="AK15" s="15">
        <f t="shared" si="0"/>
        <v>186</v>
      </c>
    </row>
    <row r="16" spans="2:37">
      <c r="B16" s="13" t="s">
        <v>17</v>
      </c>
      <c r="C16" s="39"/>
      <c r="D16" s="14">
        <v>4</v>
      </c>
      <c r="E16" s="14">
        <v>3</v>
      </c>
      <c r="F16" s="14">
        <v>5</v>
      </c>
      <c r="G16" s="14">
        <v>1</v>
      </c>
      <c r="H16" s="14">
        <v>2</v>
      </c>
      <c r="I16" s="14">
        <v>4</v>
      </c>
      <c r="J16" s="14">
        <v>4</v>
      </c>
      <c r="K16" s="14">
        <v>5</v>
      </c>
      <c r="L16" s="14">
        <v>5</v>
      </c>
      <c r="M16" s="14">
        <v>3</v>
      </c>
      <c r="N16" s="14">
        <v>5</v>
      </c>
      <c r="O16" s="14">
        <v>2</v>
      </c>
      <c r="P16" s="14">
        <v>5</v>
      </c>
      <c r="Q16" s="14">
        <v>5</v>
      </c>
      <c r="R16" s="14">
        <v>1</v>
      </c>
      <c r="S16" s="14">
        <v>2</v>
      </c>
      <c r="T16" s="14">
        <v>4</v>
      </c>
      <c r="U16" s="14">
        <v>4</v>
      </c>
      <c r="V16" s="14">
        <v>1</v>
      </c>
      <c r="W16" s="14">
        <v>3</v>
      </c>
      <c r="X16" s="14">
        <v>1</v>
      </c>
      <c r="Y16" s="14">
        <v>1</v>
      </c>
      <c r="Z16" s="14">
        <v>5</v>
      </c>
      <c r="AA16" s="14">
        <v>2</v>
      </c>
      <c r="AB16" s="14">
        <v>1</v>
      </c>
      <c r="AC16" s="14">
        <v>4</v>
      </c>
      <c r="AD16" s="14">
        <v>1</v>
      </c>
      <c r="AE16" s="14">
        <v>3</v>
      </c>
      <c r="AF16" s="14">
        <v>2</v>
      </c>
      <c r="AG16" s="14">
        <v>1</v>
      </c>
      <c r="AH16" s="14">
        <v>4</v>
      </c>
      <c r="AI16" s="15">
        <f>SUM(D16:AH16)</f>
        <v>93</v>
      </c>
      <c r="AJ16" s="15">
        <v>4</v>
      </c>
      <c r="AK16" s="15">
        <f t="shared" si="0"/>
        <v>372</v>
      </c>
    </row>
    <row r="17" spans="2:37">
      <c r="B17" s="13" t="s">
        <v>18</v>
      </c>
      <c r="C17" s="39"/>
      <c r="D17" s="14">
        <v>4</v>
      </c>
      <c r="E17" s="14">
        <v>5</v>
      </c>
      <c r="F17" s="14">
        <v>3</v>
      </c>
      <c r="G17" s="14">
        <v>4</v>
      </c>
      <c r="H17" s="14">
        <v>4</v>
      </c>
      <c r="I17" s="14">
        <v>5</v>
      </c>
      <c r="J17" s="14">
        <v>1</v>
      </c>
      <c r="K17" s="14">
        <v>1</v>
      </c>
      <c r="L17" s="14">
        <v>1</v>
      </c>
      <c r="M17" s="14">
        <v>4</v>
      </c>
      <c r="N17" s="14">
        <v>1</v>
      </c>
      <c r="O17" s="14">
        <v>5</v>
      </c>
      <c r="P17" s="14">
        <v>5</v>
      </c>
      <c r="Q17" s="14">
        <v>4</v>
      </c>
      <c r="R17" s="14">
        <v>3</v>
      </c>
      <c r="S17" s="14">
        <v>2</v>
      </c>
      <c r="T17" s="14">
        <v>5</v>
      </c>
      <c r="U17" s="14">
        <v>2</v>
      </c>
      <c r="V17" s="14">
        <v>1</v>
      </c>
      <c r="W17" s="14">
        <v>5</v>
      </c>
      <c r="X17" s="14">
        <v>1</v>
      </c>
      <c r="Y17" s="14">
        <v>3</v>
      </c>
      <c r="Z17" s="14">
        <v>4</v>
      </c>
      <c r="AA17" s="14">
        <v>4</v>
      </c>
      <c r="AB17" s="14">
        <v>5</v>
      </c>
      <c r="AC17" s="14">
        <v>2</v>
      </c>
      <c r="AD17" s="14">
        <v>2</v>
      </c>
      <c r="AE17" s="14">
        <v>3</v>
      </c>
      <c r="AF17" s="14">
        <v>5</v>
      </c>
      <c r="AG17" s="14">
        <v>2</v>
      </c>
      <c r="AH17" s="14">
        <v>5</v>
      </c>
      <c r="AI17" s="15">
        <f>SUM(D17:AH17)</f>
        <v>101</v>
      </c>
      <c r="AJ17" s="15">
        <v>3</v>
      </c>
      <c r="AK17" s="15">
        <f t="shared" si="0"/>
        <v>303</v>
      </c>
    </row>
    <row r="18" spans="2:37">
      <c r="B18" s="13" t="s">
        <v>19</v>
      </c>
      <c r="C18" s="39"/>
      <c r="D18" s="14">
        <v>2</v>
      </c>
      <c r="E18" s="14">
        <v>5</v>
      </c>
      <c r="F18" s="14">
        <v>3</v>
      </c>
      <c r="G18" s="14">
        <v>2</v>
      </c>
      <c r="H18" s="14">
        <v>3</v>
      </c>
      <c r="I18" s="14">
        <v>4</v>
      </c>
      <c r="J18" s="14">
        <v>1</v>
      </c>
      <c r="K18" s="14">
        <v>2</v>
      </c>
      <c r="L18" s="14">
        <v>1</v>
      </c>
      <c r="M18" s="14">
        <v>1</v>
      </c>
      <c r="N18" s="14">
        <v>3</v>
      </c>
      <c r="O18" s="14">
        <v>4</v>
      </c>
      <c r="P18" s="14">
        <v>5</v>
      </c>
      <c r="Q18" s="14">
        <v>1</v>
      </c>
      <c r="R18" s="14">
        <v>3</v>
      </c>
      <c r="S18" s="14">
        <v>5</v>
      </c>
      <c r="T18" s="14">
        <v>3</v>
      </c>
      <c r="U18" s="14">
        <v>3</v>
      </c>
      <c r="V18" s="14">
        <v>4</v>
      </c>
      <c r="W18" s="14">
        <v>1</v>
      </c>
      <c r="X18" s="14">
        <v>4</v>
      </c>
      <c r="Y18" s="14">
        <v>5</v>
      </c>
      <c r="Z18" s="14">
        <v>2</v>
      </c>
      <c r="AA18" s="14">
        <v>2</v>
      </c>
      <c r="AB18" s="14">
        <v>1</v>
      </c>
      <c r="AC18" s="14">
        <v>3</v>
      </c>
      <c r="AD18" s="14">
        <v>2</v>
      </c>
      <c r="AE18" s="14">
        <v>4</v>
      </c>
      <c r="AF18" s="14">
        <v>5</v>
      </c>
      <c r="AG18" s="14">
        <v>5</v>
      </c>
      <c r="AH18" s="14">
        <v>2</v>
      </c>
      <c r="AI18" s="15">
        <f>SUM(D18:AH18)</f>
        <v>91</v>
      </c>
      <c r="AJ18" s="15">
        <v>15</v>
      </c>
      <c r="AK18" s="15">
        <f t="shared" si="0"/>
        <v>1365</v>
      </c>
    </row>
    <row r="19" spans="2:37">
      <c r="B19" s="13" t="s">
        <v>20</v>
      </c>
      <c r="C19" s="39"/>
      <c r="D19" s="14">
        <v>1</v>
      </c>
      <c r="E19" s="14">
        <v>2</v>
      </c>
      <c r="F19" s="14">
        <v>4</v>
      </c>
      <c r="G19" s="14">
        <v>5</v>
      </c>
      <c r="H19" s="14">
        <v>5</v>
      </c>
      <c r="I19" s="14">
        <v>4</v>
      </c>
      <c r="J19" s="14">
        <v>5</v>
      </c>
      <c r="K19" s="14">
        <v>2</v>
      </c>
      <c r="L19" s="14">
        <v>2</v>
      </c>
      <c r="M19" s="14">
        <v>2</v>
      </c>
      <c r="N19" s="14">
        <v>5</v>
      </c>
      <c r="O19" s="14">
        <v>4</v>
      </c>
      <c r="P19" s="14">
        <v>2</v>
      </c>
      <c r="Q19" s="14">
        <v>3</v>
      </c>
      <c r="R19" s="14">
        <v>1</v>
      </c>
      <c r="S19" s="14">
        <v>2</v>
      </c>
      <c r="T19" s="14">
        <v>2</v>
      </c>
      <c r="U19" s="14">
        <v>5</v>
      </c>
      <c r="V19" s="14">
        <v>3</v>
      </c>
      <c r="W19" s="14">
        <v>5</v>
      </c>
      <c r="X19" s="14">
        <v>1</v>
      </c>
      <c r="Y19" s="14">
        <v>2</v>
      </c>
      <c r="Z19" s="14">
        <v>2</v>
      </c>
      <c r="AA19" s="14">
        <v>1</v>
      </c>
      <c r="AB19" s="14">
        <v>3</v>
      </c>
      <c r="AC19" s="14">
        <v>3</v>
      </c>
      <c r="AD19" s="14">
        <v>3</v>
      </c>
      <c r="AE19" s="14">
        <v>3</v>
      </c>
      <c r="AF19" s="14">
        <v>1</v>
      </c>
      <c r="AG19" s="14">
        <v>4</v>
      </c>
      <c r="AH19" s="14">
        <v>5</v>
      </c>
      <c r="AI19" s="15">
        <f>SUM(D19:AH19)</f>
        <v>92</v>
      </c>
      <c r="AJ19" s="15">
        <v>20</v>
      </c>
      <c r="AK19" s="15">
        <f t="shared" si="0"/>
        <v>1840</v>
      </c>
    </row>
    <row r="20" spans="2:37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2"/>
      <c r="AI20" s="16"/>
      <c r="AJ20" s="10" t="s">
        <v>22</v>
      </c>
      <c r="AK20" s="10">
        <f>SUM(AK9:AK13,AK15:AK19)</f>
        <v>8151</v>
      </c>
    </row>
  </sheetData>
  <mergeCells count="9">
    <mergeCell ref="B14:C14"/>
    <mergeCell ref="C15:C19"/>
    <mergeCell ref="B20:AH20"/>
    <mergeCell ref="B5:AK5"/>
    <mergeCell ref="D6:AH6"/>
    <mergeCell ref="AI6:AK6"/>
    <mergeCell ref="B7:C7"/>
    <mergeCell ref="B8:C8"/>
    <mergeCell ref="C9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G18" sqref="G18:H20"/>
    </sheetView>
  </sheetViews>
  <sheetFormatPr defaultRowHeight="15"/>
  <cols>
    <col min="3" max="3" width="12" customWidth="1"/>
    <col min="5" max="6" width="11.85546875" customWidth="1"/>
    <col min="7" max="7" width="12" customWidth="1"/>
  </cols>
  <sheetData>
    <row r="2" spans="2:8">
      <c r="B2" s="45" t="s">
        <v>23</v>
      </c>
      <c r="C2" s="46"/>
      <c r="D2" s="46"/>
      <c r="E2" s="46"/>
      <c r="F2" s="46"/>
      <c r="G2" s="46"/>
      <c r="H2" s="46"/>
    </row>
    <row r="3" spans="2:8">
      <c r="B3" s="10"/>
      <c r="C3" s="10"/>
      <c r="D3" s="10"/>
      <c r="E3" s="47" t="s">
        <v>24</v>
      </c>
      <c r="F3" s="47"/>
      <c r="G3" s="18" t="s">
        <v>25</v>
      </c>
      <c r="H3" s="19">
        <v>1.2</v>
      </c>
    </row>
    <row r="4" spans="2:8">
      <c r="B4" s="10"/>
      <c r="C4" s="10"/>
      <c r="D4" s="10"/>
      <c r="E4" s="47" t="s">
        <v>26</v>
      </c>
      <c r="F4" s="47"/>
      <c r="G4" s="18" t="s">
        <v>27</v>
      </c>
      <c r="H4" s="19">
        <v>1.7</v>
      </c>
    </row>
    <row r="5" spans="2:8" ht="51">
      <c r="B5" s="20" t="s">
        <v>28</v>
      </c>
      <c r="C5" s="21" t="s">
        <v>29</v>
      </c>
      <c r="D5" s="22" t="s">
        <v>30</v>
      </c>
      <c r="E5" s="22" t="s">
        <v>31</v>
      </c>
      <c r="F5" s="23" t="s">
        <v>32</v>
      </c>
      <c r="G5" s="23" t="s">
        <v>33</v>
      </c>
      <c r="H5" s="23" t="s">
        <v>34</v>
      </c>
    </row>
    <row r="6" spans="2:8">
      <c r="B6" s="48">
        <v>2008</v>
      </c>
      <c r="C6" s="24" t="s">
        <v>35</v>
      </c>
      <c r="D6" s="10">
        <v>1234</v>
      </c>
      <c r="E6" s="10">
        <v>1196</v>
      </c>
      <c r="F6" s="10">
        <f>H3*H6</f>
        <v>45.6</v>
      </c>
      <c r="G6" s="10">
        <f>H4*H6</f>
        <v>64.599999999999994</v>
      </c>
      <c r="H6" s="10">
        <f>D6-E6</f>
        <v>38</v>
      </c>
    </row>
    <row r="7" spans="2:8">
      <c r="B7" s="48"/>
      <c r="C7" s="24" t="s">
        <v>36</v>
      </c>
      <c r="D7" s="10">
        <v>1321</v>
      </c>
      <c r="E7" s="10">
        <v>1234</v>
      </c>
      <c r="F7" s="10">
        <f>H3*H7</f>
        <v>104.39999999999999</v>
      </c>
      <c r="G7" s="10">
        <f>H4*H7</f>
        <v>147.9</v>
      </c>
      <c r="H7" s="10">
        <f>D7-E7</f>
        <v>87</v>
      </c>
    </row>
    <row r="8" spans="2:8">
      <c r="B8" s="48"/>
      <c r="C8" s="24" t="s">
        <v>37</v>
      </c>
      <c r="D8" s="10">
        <v>1398</v>
      </c>
      <c r="E8" s="10">
        <v>1321</v>
      </c>
      <c r="F8" s="10">
        <f>H3*H8</f>
        <v>92.399999999999991</v>
      </c>
      <c r="G8" s="10">
        <f>H4*H8</f>
        <v>130.9</v>
      </c>
      <c r="H8" s="10">
        <f t="shared" ref="H8:H17" si="0">D8-E8</f>
        <v>77</v>
      </c>
    </row>
    <row r="9" spans="2:8">
      <c r="B9" s="48"/>
      <c r="C9" s="24" t="s">
        <v>38</v>
      </c>
      <c r="D9" s="10">
        <v>1432</v>
      </c>
      <c r="E9" s="10">
        <v>1398</v>
      </c>
      <c r="F9" s="10">
        <f>H3*H9</f>
        <v>40.799999999999997</v>
      </c>
      <c r="G9" s="10">
        <f>H4*H9</f>
        <v>57.8</v>
      </c>
      <c r="H9" s="10">
        <f t="shared" si="0"/>
        <v>34</v>
      </c>
    </row>
    <row r="10" spans="2:8">
      <c r="B10" s="48"/>
      <c r="C10" s="24" t="s">
        <v>39</v>
      </c>
      <c r="D10" s="10">
        <v>1504</v>
      </c>
      <c r="E10" s="10">
        <v>1432</v>
      </c>
      <c r="F10" s="10">
        <f>H3*H10</f>
        <v>86.399999999999991</v>
      </c>
      <c r="G10" s="10">
        <f>H4*H10</f>
        <v>122.39999999999999</v>
      </c>
      <c r="H10" s="10">
        <f t="shared" si="0"/>
        <v>72</v>
      </c>
    </row>
    <row r="11" spans="2:8">
      <c r="B11" s="48"/>
      <c r="C11" s="24" t="s">
        <v>40</v>
      </c>
      <c r="D11" s="10">
        <v>1548</v>
      </c>
      <c r="E11" s="10">
        <v>1504</v>
      </c>
      <c r="F11" s="10">
        <f>H3*H11</f>
        <v>52.8</v>
      </c>
      <c r="G11" s="10">
        <f>H4*H11</f>
        <v>74.8</v>
      </c>
      <c r="H11" s="10">
        <f t="shared" si="0"/>
        <v>44</v>
      </c>
    </row>
    <row r="12" spans="2:8">
      <c r="B12" s="48"/>
      <c r="C12" s="24" t="s">
        <v>41</v>
      </c>
      <c r="D12" s="10">
        <v>1597</v>
      </c>
      <c r="E12" s="10">
        <v>1548</v>
      </c>
      <c r="F12" s="10">
        <f>H3*H12</f>
        <v>58.8</v>
      </c>
      <c r="G12" s="10">
        <f>H4*H12</f>
        <v>83.3</v>
      </c>
      <c r="H12" s="10">
        <f t="shared" si="0"/>
        <v>49</v>
      </c>
    </row>
    <row r="13" spans="2:8">
      <c r="B13" s="48"/>
      <c r="C13" s="24" t="s">
        <v>42</v>
      </c>
      <c r="D13" s="10">
        <v>1621</v>
      </c>
      <c r="E13" s="10">
        <v>1597</v>
      </c>
      <c r="F13" s="10">
        <f>H3*H13</f>
        <v>28.799999999999997</v>
      </c>
      <c r="G13" s="10">
        <f>H4*H13</f>
        <v>40.799999999999997</v>
      </c>
      <c r="H13" s="10">
        <f t="shared" si="0"/>
        <v>24</v>
      </c>
    </row>
    <row r="14" spans="2:8">
      <c r="B14" s="48"/>
      <c r="C14" s="24" t="s">
        <v>43</v>
      </c>
      <c r="D14" s="10">
        <v>1679</v>
      </c>
      <c r="E14" s="10">
        <v>1621</v>
      </c>
      <c r="F14" s="10">
        <f>H3*H14</f>
        <v>69.599999999999994</v>
      </c>
      <c r="G14" s="10">
        <f>H4*H14</f>
        <v>98.6</v>
      </c>
      <c r="H14" s="10">
        <f t="shared" si="0"/>
        <v>58</v>
      </c>
    </row>
    <row r="15" spans="2:8">
      <c r="B15" s="48"/>
      <c r="C15" s="24" t="s">
        <v>44</v>
      </c>
      <c r="D15" s="10">
        <v>1703</v>
      </c>
      <c r="E15" s="10">
        <v>1679</v>
      </c>
      <c r="F15" s="10">
        <f>H3*H15</f>
        <v>28.799999999999997</v>
      </c>
      <c r="G15" s="10">
        <f>H4*H15</f>
        <v>40.799999999999997</v>
      </c>
      <c r="H15" s="10">
        <f t="shared" si="0"/>
        <v>24</v>
      </c>
    </row>
    <row r="16" spans="2:8">
      <c r="B16" s="48"/>
      <c r="C16" s="24" t="s">
        <v>45</v>
      </c>
      <c r="D16" s="10">
        <v>1728</v>
      </c>
      <c r="E16" s="10">
        <v>1703</v>
      </c>
      <c r="F16" s="10">
        <f>H3*H16</f>
        <v>30</v>
      </c>
      <c r="G16" s="10">
        <f>H4*H16</f>
        <v>42.5</v>
      </c>
      <c r="H16" s="10">
        <f t="shared" si="0"/>
        <v>25</v>
      </c>
    </row>
    <row r="17" spans="2:8">
      <c r="B17" s="48"/>
      <c r="C17" s="24" t="s">
        <v>46</v>
      </c>
      <c r="D17" s="10">
        <v>1795</v>
      </c>
      <c r="E17" s="10">
        <v>1728</v>
      </c>
      <c r="F17" s="10">
        <f>H3*H17</f>
        <v>80.399999999999991</v>
      </c>
      <c r="G17" s="10">
        <f>H4*H17</f>
        <v>113.89999999999999</v>
      </c>
      <c r="H17" s="10">
        <f t="shared" si="0"/>
        <v>67</v>
      </c>
    </row>
    <row r="18" spans="2:8">
      <c r="G18" s="10" t="s">
        <v>47</v>
      </c>
      <c r="H18" s="25">
        <f>MIN(H6:H17)</f>
        <v>24</v>
      </c>
    </row>
    <row r="19" spans="2:8">
      <c r="G19" s="10" t="s">
        <v>48</v>
      </c>
      <c r="H19" s="25">
        <f>MAX(H6:H17)</f>
        <v>87</v>
      </c>
    </row>
    <row r="20" spans="2:8">
      <c r="G20" s="10" t="s">
        <v>49</v>
      </c>
      <c r="H20" s="10">
        <f>AVERAGE(H6:H17)</f>
        <v>49.916666666666664</v>
      </c>
    </row>
  </sheetData>
  <mergeCells count="4">
    <mergeCell ref="B2:H2"/>
    <mergeCell ref="E3:F3"/>
    <mergeCell ref="E4:F4"/>
    <mergeCell ref="B6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7" sqref="F7"/>
    </sheetView>
  </sheetViews>
  <sheetFormatPr defaultRowHeight="15"/>
  <cols>
    <col min="1" max="1" width="18.28515625" customWidth="1"/>
    <col min="3" max="3" width="12" customWidth="1"/>
    <col min="5" max="5" width="18.42578125" customWidth="1"/>
    <col min="6" max="6" width="12.140625" bestFit="1" customWidth="1"/>
    <col min="7" max="7" width="14.42578125" customWidth="1"/>
  </cols>
  <sheetData>
    <row r="1" spans="1:7">
      <c r="A1" s="49" t="s">
        <v>57</v>
      </c>
      <c r="B1" s="49"/>
      <c r="C1" s="49"/>
      <c r="D1" s="49"/>
      <c r="E1" s="26"/>
      <c r="F1" s="50" t="s">
        <v>58</v>
      </c>
      <c r="G1" s="50"/>
    </row>
    <row r="2" spans="1:7" ht="45" customHeight="1">
      <c r="A2" s="27" t="s">
        <v>50</v>
      </c>
      <c r="B2" s="27" t="s">
        <v>51</v>
      </c>
      <c r="C2" s="27" t="s">
        <v>52</v>
      </c>
      <c r="D2" s="27" t="s">
        <v>53</v>
      </c>
      <c r="E2" s="28" t="s">
        <v>54</v>
      </c>
      <c r="F2" s="29" t="s">
        <v>55</v>
      </c>
      <c r="G2" s="29" t="s">
        <v>56</v>
      </c>
    </row>
    <row r="3" spans="1:7">
      <c r="A3" s="10" t="s">
        <v>59</v>
      </c>
      <c r="B3" s="10">
        <v>18</v>
      </c>
      <c r="C3" s="31">
        <v>250</v>
      </c>
      <c r="D3" s="10">
        <v>12</v>
      </c>
      <c r="E3" s="51">
        <v>30000</v>
      </c>
      <c r="F3" s="30">
        <f>($E$3+$E$3*B3/100)/D3</f>
        <v>2950</v>
      </c>
      <c r="G3" s="30">
        <f>F3*D3+C3</f>
        <v>35650</v>
      </c>
    </row>
    <row r="4" spans="1:7">
      <c r="A4" s="10" t="s">
        <v>60</v>
      </c>
      <c r="B4" s="10">
        <v>16</v>
      </c>
      <c r="C4" s="30">
        <v>300</v>
      </c>
      <c r="D4" s="10">
        <v>12</v>
      </c>
      <c r="E4" s="52"/>
      <c r="F4" s="30">
        <f t="shared" ref="F4:F5" si="0">($E$3+$E$3*B4/100)/D4</f>
        <v>2900</v>
      </c>
      <c r="G4" s="30">
        <f t="shared" ref="G4:G5" si="1">F4*D4+C4</f>
        <v>35100</v>
      </c>
    </row>
    <row r="5" spans="1:7">
      <c r="A5" s="10" t="s">
        <v>61</v>
      </c>
      <c r="B5" s="10">
        <v>17</v>
      </c>
      <c r="C5" s="30">
        <v>280</v>
      </c>
      <c r="D5" s="10">
        <v>18</v>
      </c>
      <c r="E5" s="53"/>
      <c r="F5" s="30">
        <f t="shared" si="0"/>
        <v>1950</v>
      </c>
      <c r="G5" s="30">
        <f t="shared" si="1"/>
        <v>35380</v>
      </c>
    </row>
    <row r="6" spans="1:7">
      <c r="A6" s="10"/>
      <c r="B6" s="10"/>
      <c r="C6" s="10"/>
      <c r="D6" s="10"/>
      <c r="E6" s="10"/>
      <c r="F6" s="10"/>
      <c r="G6" s="10"/>
    </row>
  </sheetData>
  <mergeCells count="3">
    <mergeCell ref="A1:D1"/>
    <mergeCell ref="F1:G1"/>
    <mergeCell ref="E3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1" sqref="B1:F1"/>
    </sheetView>
  </sheetViews>
  <sheetFormatPr defaultRowHeight="15"/>
  <cols>
    <col min="2" max="2" width="4.42578125" customWidth="1"/>
    <col min="3" max="3" width="20.85546875" customWidth="1"/>
    <col min="4" max="5" width="15.28515625" customWidth="1"/>
    <col min="6" max="6" width="19" customWidth="1"/>
  </cols>
  <sheetData>
    <row r="1" spans="2:6" ht="48" customHeight="1">
      <c r="B1" s="54" t="s">
        <v>62</v>
      </c>
      <c r="C1" s="54"/>
      <c r="D1" s="36" t="s">
        <v>63</v>
      </c>
      <c r="E1" s="36" t="s">
        <v>64</v>
      </c>
      <c r="F1" s="36" t="s">
        <v>65</v>
      </c>
    </row>
    <row r="2" spans="2:6">
      <c r="B2" s="10">
        <v>1</v>
      </c>
      <c r="C2" s="10" t="s">
        <v>66</v>
      </c>
      <c r="D2" s="33">
        <v>30</v>
      </c>
      <c r="E2" s="35">
        <f>D2/$D$12*100</f>
        <v>2.6785714285714284</v>
      </c>
      <c r="F2" s="34">
        <f>D2/$D$13*100</f>
        <v>1.5</v>
      </c>
    </row>
    <row r="3" spans="2:6">
      <c r="B3" s="10">
        <v>2</v>
      </c>
      <c r="C3" s="10" t="s">
        <v>67</v>
      </c>
      <c r="D3" s="33">
        <v>70</v>
      </c>
      <c r="E3" s="35">
        <f t="shared" ref="E3:E11" si="0">D3/$D$12*100</f>
        <v>6.25</v>
      </c>
      <c r="F3" s="34">
        <f t="shared" ref="F3:F11" si="1">D3/$D$13*100</f>
        <v>3.5000000000000004</v>
      </c>
    </row>
    <row r="4" spans="2:6">
      <c r="B4" s="10">
        <v>3</v>
      </c>
      <c r="C4" s="10" t="s">
        <v>68</v>
      </c>
      <c r="D4" s="33">
        <v>25</v>
      </c>
      <c r="E4" s="35">
        <f t="shared" si="0"/>
        <v>2.2321428571428572</v>
      </c>
      <c r="F4" s="34">
        <f t="shared" si="1"/>
        <v>1.25</v>
      </c>
    </row>
    <row r="5" spans="2:6">
      <c r="B5" s="10">
        <v>4</v>
      </c>
      <c r="C5" s="10" t="s">
        <v>69</v>
      </c>
      <c r="D5" s="33">
        <v>90</v>
      </c>
      <c r="E5" s="35">
        <f t="shared" si="0"/>
        <v>8.0357142857142865</v>
      </c>
      <c r="F5" s="34">
        <f t="shared" si="1"/>
        <v>4.5</v>
      </c>
    </row>
    <row r="6" spans="2:6">
      <c r="B6" s="10">
        <v>5</v>
      </c>
      <c r="C6" s="10" t="s">
        <v>70</v>
      </c>
      <c r="D6" s="33">
        <v>100</v>
      </c>
      <c r="E6" s="35">
        <f t="shared" si="0"/>
        <v>8.9285714285714288</v>
      </c>
      <c r="F6" s="34">
        <f t="shared" si="1"/>
        <v>5</v>
      </c>
    </row>
    <row r="7" spans="2:6">
      <c r="B7" s="10">
        <v>6</v>
      </c>
      <c r="C7" s="10" t="s">
        <v>71</v>
      </c>
      <c r="D7" s="33">
        <v>100</v>
      </c>
      <c r="E7" s="35">
        <f t="shared" si="0"/>
        <v>8.9285714285714288</v>
      </c>
      <c r="F7" s="34">
        <f t="shared" si="1"/>
        <v>5</v>
      </c>
    </row>
    <row r="8" spans="2:6">
      <c r="B8" s="10">
        <v>7</v>
      </c>
      <c r="C8" s="10" t="s">
        <v>72</v>
      </c>
      <c r="D8" s="33">
        <v>200</v>
      </c>
      <c r="E8" s="35">
        <f t="shared" si="0"/>
        <v>17.857142857142858</v>
      </c>
      <c r="F8" s="34">
        <f t="shared" si="1"/>
        <v>10</v>
      </c>
    </row>
    <row r="9" spans="2:6">
      <c r="B9" s="10">
        <v>8</v>
      </c>
      <c r="C9" s="10" t="s">
        <v>73</v>
      </c>
      <c r="D9" s="33">
        <v>330</v>
      </c>
      <c r="E9" s="35">
        <f t="shared" si="0"/>
        <v>29.464285714285715</v>
      </c>
      <c r="F9" s="34">
        <f t="shared" si="1"/>
        <v>16.5</v>
      </c>
    </row>
    <row r="10" spans="2:6">
      <c r="B10" s="10">
        <v>9</v>
      </c>
      <c r="C10" s="10" t="s">
        <v>74</v>
      </c>
      <c r="D10" s="33">
        <v>150</v>
      </c>
      <c r="E10" s="35">
        <f t="shared" si="0"/>
        <v>13.392857142857142</v>
      </c>
      <c r="F10" s="34">
        <f t="shared" si="1"/>
        <v>7.5</v>
      </c>
    </row>
    <row r="11" spans="2:6">
      <c r="B11" s="10">
        <v>10</v>
      </c>
      <c r="C11" s="10" t="s">
        <v>75</v>
      </c>
      <c r="D11" s="33">
        <v>25</v>
      </c>
      <c r="E11" s="35">
        <f t="shared" si="0"/>
        <v>2.2321428571428572</v>
      </c>
      <c r="F11" s="34">
        <f t="shared" si="1"/>
        <v>1.25</v>
      </c>
    </row>
    <row r="12" spans="2:6">
      <c r="C12" s="32" t="s">
        <v>76</v>
      </c>
      <c r="D12" s="33">
        <f>SUM(D2:D11)</f>
        <v>1120</v>
      </c>
    </row>
    <row r="13" spans="2:6">
      <c r="C13" s="32" t="s">
        <v>77</v>
      </c>
      <c r="D13" s="33">
        <v>2000</v>
      </c>
    </row>
    <row r="14" spans="2:6">
      <c r="C14" s="32" t="s">
        <v>78</v>
      </c>
      <c r="D14" s="33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2023-11-17T12:28:29Z</dcterms:modified>
</cp:coreProperties>
</file>