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4000" windowHeight="9780" firstSheet="3" activeTab="9"/>
  </bookViews>
  <sheets>
    <sheet name="Situatia 1-2" sheetId="1" r:id="rId1"/>
    <sheet name="Situatia 3" sheetId="3" r:id="rId2"/>
    <sheet name="Situatia 4" sheetId="5" r:id="rId3"/>
    <sheet name="Situatia 5" sheetId="4" r:id="rId4"/>
    <sheet name="Situatia 6" sheetId="2" r:id="rId5"/>
    <sheet name="Situatia 7" sheetId="6" r:id="rId6"/>
    <sheet name="Situatia 8" sheetId="7" r:id="rId7"/>
    <sheet name="Situatia 9" sheetId="9" r:id="rId8"/>
    <sheet name="Situatia 10" sheetId="8" r:id="rId9"/>
    <sheet name="Situatia 11" sheetId="10" r:id="rId10"/>
    <sheet name="Situatia 12" sheetId="11" r:id="rId11"/>
    <sheet name="Situatia 13" sheetId="12" r:id="rId12"/>
  </sheets>
  <definedNames>
    <definedName name="u">'Situatia 3'!$A$2</definedName>
    <definedName name="v">'Situatia 3'!$A$3</definedName>
    <definedName name="x">'Situatia 3'!$A$4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1" l="1"/>
  <c r="G6" i="11"/>
  <c r="G5" i="11"/>
  <c r="G4" i="11"/>
  <c r="G3" i="11"/>
  <c r="G2" i="11"/>
  <c r="F4" i="10"/>
  <c r="F3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2" i="10"/>
  <c r="G4" i="7"/>
  <c r="G5" i="7"/>
  <c r="G3" i="7"/>
  <c r="F4" i="7"/>
  <c r="F5" i="7"/>
  <c r="E4" i="7"/>
  <c r="E5" i="7"/>
  <c r="F3" i="7"/>
  <c r="E3" i="7"/>
  <c r="F4" i="8"/>
  <c r="F5" i="8"/>
  <c r="F6" i="8"/>
  <c r="E4" i="8"/>
  <c r="E5" i="8"/>
  <c r="E6" i="8"/>
  <c r="E3" i="8"/>
  <c r="F3" i="8" s="1"/>
  <c r="G3" i="6"/>
  <c r="G4" i="6"/>
  <c r="G5" i="6"/>
  <c r="F5" i="2"/>
  <c r="F6" i="2"/>
  <c r="F7" i="2"/>
  <c r="F8" i="2"/>
  <c r="F9" i="2"/>
  <c r="F10" i="2"/>
  <c r="F11" i="2"/>
  <c r="F12" i="2"/>
  <c r="F13" i="2"/>
  <c r="F4" i="2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3" i="4"/>
  <c r="E4" i="2"/>
  <c r="B9" i="3"/>
  <c r="B8" i="3"/>
  <c r="B7" i="3"/>
  <c r="B6" i="3"/>
  <c r="B5" i="3"/>
  <c r="T11" i="1"/>
  <c r="Q20" i="1"/>
  <c r="S20" i="1" s="1"/>
  <c r="P20" i="1"/>
  <c r="R20" i="1" s="1"/>
  <c r="S19" i="1"/>
  <c r="Q19" i="1"/>
  <c r="P19" i="1"/>
  <c r="R19" i="1" s="1"/>
  <c r="T19" i="1" s="1"/>
  <c r="R18" i="1"/>
  <c r="Q18" i="1"/>
  <c r="S18" i="1" s="1"/>
  <c r="P18" i="1"/>
  <c r="Q17" i="1"/>
  <c r="S17" i="1" s="1"/>
  <c r="P17" i="1"/>
  <c r="R17" i="1" s="1"/>
  <c r="T17" i="1" s="1"/>
  <c r="S14" i="1"/>
  <c r="Q14" i="1"/>
  <c r="P14" i="1"/>
  <c r="R14" i="1" s="1"/>
  <c r="R13" i="1"/>
  <c r="T13" i="1" s="1"/>
  <c r="Q13" i="1"/>
  <c r="S13" i="1" s="1"/>
  <c r="P13" i="1"/>
  <c r="Q12" i="1"/>
  <c r="S12" i="1" s="1"/>
  <c r="P12" i="1"/>
  <c r="R12" i="1" s="1"/>
  <c r="S11" i="1"/>
  <c r="Q11" i="1"/>
  <c r="P11" i="1"/>
  <c r="R11" i="1" s="1"/>
  <c r="S7" i="1"/>
  <c r="S5" i="1"/>
  <c r="R6" i="1"/>
  <c r="Q8" i="1"/>
  <c r="S8" i="1" s="1"/>
  <c r="P8" i="1"/>
  <c r="R8" i="1" s="1"/>
  <c r="T8" i="1" s="1"/>
  <c r="U8" i="1" s="1"/>
  <c r="V8" i="1" s="1"/>
  <c r="Q7" i="1"/>
  <c r="P7" i="1"/>
  <c r="R7" i="1" s="1"/>
  <c r="T7" i="1" s="1"/>
  <c r="U7" i="1" s="1"/>
  <c r="V7" i="1" s="1"/>
  <c r="Q6" i="1"/>
  <c r="S6" i="1" s="1"/>
  <c r="P6" i="1"/>
  <c r="Q5" i="1"/>
  <c r="P5" i="1"/>
  <c r="R5" i="1" s="1"/>
  <c r="T5" i="1" s="1"/>
  <c r="U5" i="1" s="1"/>
  <c r="V5" i="1" s="1"/>
  <c r="M26" i="1"/>
  <c r="M24" i="1"/>
  <c r="L27" i="1"/>
  <c r="M27" i="1" s="1"/>
  <c r="K27" i="1"/>
  <c r="N27" i="1" s="1"/>
  <c r="L26" i="1"/>
  <c r="K26" i="1"/>
  <c r="N26" i="1" s="1"/>
  <c r="L25" i="1"/>
  <c r="M25" i="1" s="1"/>
  <c r="N25" i="1" s="1"/>
  <c r="K25" i="1"/>
  <c r="L24" i="1"/>
  <c r="K24" i="1"/>
  <c r="N24" i="1" s="1"/>
  <c r="L21" i="1"/>
  <c r="K21" i="1"/>
  <c r="M21" i="1" s="1"/>
  <c r="L20" i="1"/>
  <c r="K20" i="1"/>
  <c r="M20" i="1" s="1"/>
  <c r="N20" i="1" s="1"/>
  <c r="L19" i="1"/>
  <c r="K19" i="1"/>
  <c r="M19" i="1" s="1"/>
  <c r="L18" i="1"/>
  <c r="K18" i="1"/>
  <c r="M18" i="1" s="1"/>
  <c r="N18" i="1" s="1"/>
  <c r="L14" i="1"/>
  <c r="K14" i="1"/>
  <c r="L13" i="1"/>
  <c r="K13" i="1"/>
  <c r="M13" i="1" s="1"/>
  <c r="N13" i="1" s="1"/>
  <c r="L12" i="1"/>
  <c r="K12" i="1"/>
  <c r="L11" i="1"/>
  <c r="K11" i="1"/>
  <c r="M11" i="1" s="1"/>
  <c r="N11" i="1" s="1"/>
  <c r="T6" i="1" l="1"/>
  <c r="U6" i="1" s="1"/>
  <c r="V6" i="1" s="1"/>
  <c r="U14" i="1"/>
  <c r="V14" i="1" s="1"/>
  <c r="T14" i="1"/>
  <c r="T20" i="1"/>
  <c r="U20" i="1" s="1"/>
  <c r="V20" i="1" s="1"/>
  <c r="U17" i="1"/>
  <c r="V17" i="1" s="1"/>
  <c r="U13" i="1"/>
  <c r="V13" i="1" s="1"/>
  <c r="M12" i="1"/>
  <c r="N12" i="1" s="1"/>
  <c r="M14" i="1"/>
  <c r="N14" i="1" s="1"/>
  <c r="N19" i="1"/>
  <c r="N21" i="1"/>
  <c r="T12" i="1"/>
  <c r="U12" i="1" s="1"/>
  <c r="V12" i="1" s="1"/>
  <c r="T18" i="1"/>
  <c r="U18" i="1" s="1"/>
  <c r="V18" i="1" s="1"/>
  <c r="U19" i="1"/>
  <c r="V19" i="1" s="1"/>
  <c r="U11" i="1"/>
  <c r="V11" i="1" s="1"/>
  <c r="E14" i="2"/>
  <c r="E5" i="2"/>
  <c r="E6" i="2"/>
  <c r="E7" i="2"/>
  <c r="E8" i="2"/>
  <c r="E9" i="2"/>
  <c r="E10" i="2"/>
  <c r="E11" i="2"/>
  <c r="E12" i="2"/>
  <c r="E13" i="2"/>
  <c r="D5" i="2"/>
  <c r="D6" i="2"/>
  <c r="D7" i="2"/>
  <c r="D8" i="2"/>
  <c r="D9" i="2"/>
  <c r="D10" i="2"/>
  <c r="D11" i="2"/>
  <c r="D12" i="2"/>
  <c r="D13" i="2"/>
  <c r="D4" i="2"/>
  <c r="C4" i="1" l="1"/>
  <c r="C11" i="1"/>
  <c r="C9" i="1"/>
  <c r="C5" i="1"/>
  <c r="C3" i="1"/>
  <c r="C14" i="1" s="1"/>
  <c r="C13" i="1" l="1"/>
  <c r="C7" i="1"/>
  <c r="C15" i="1"/>
  <c r="C8" i="1"/>
  <c r="C12" i="1"/>
  <c r="C16" i="1"/>
  <c r="C6" i="1"/>
  <c r="C3" i="5"/>
  <c r="B3" i="5"/>
  <c r="D3" i="5"/>
  <c r="C5" i="5"/>
  <c r="B5" i="5"/>
  <c r="D5" i="5"/>
  <c r="D4" i="5"/>
  <c r="C4" i="5"/>
  <c r="B4" i="5"/>
  <c r="C2" i="5"/>
  <c r="B2" i="5"/>
  <c r="D2" i="5"/>
  <c r="D6" i="5"/>
  <c r="B6" i="5"/>
  <c r="C6" i="5"/>
  <c r="C1" i="5"/>
  <c r="B1" i="5"/>
  <c r="D1" i="5"/>
</calcChain>
</file>

<file path=xl/sharedStrings.xml><?xml version="1.0" encoding="utf-8"?>
<sst xmlns="http://schemas.openxmlformats.org/spreadsheetml/2006/main" count="181" uniqueCount="138">
  <si>
    <r>
      <t xml:space="preserve">Valoarea exoresiei </t>
    </r>
    <r>
      <rPr>
        <b/>
        <sz val="11"/>
        <color theme="1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scheme val="minor"/>
      </rPr>
      <t xml:space="preserve"> și </t>
    </r>
    <r>
      <rPr>
        <b/>
        <sz val="11"/>
        <color theme="1"/>
        <rFont val="Calibri"/>
        <family val="2"/>
        <charset val="204"/>
        <scheme val="minor"/>
      </rPr>
      <t>B</t>
    </r>
    <r>
      <rPr>
        <sz val="11"/>
        <color theme="1"/>
        <rFont val="Calibri"/>
        <family val="2"/>
        <scheme val="minor"/>
      </rPr>
      <t xml:space="preserve"> sau </t>
    </r>
    <r>
      <rPr>
        <b/>
        <sz val="11"/>
        <color theme="1"/>
        <rFont val="Calibri"/>
        <family val="2"/>
        <charset val="204"/>
        <scheme val="minor"/>
      </rPr>
      <t>C</t>
    </r>
    <r>
      <rPr>
        <sz val="11"/>
        <color theme="1"/>
        <rFont val="Calibri"/>
        <family val="2"/>
        <charset val="204"/>
        <scheme val="minor"/>
      </rPr>
      <t>: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</si>
  <si>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Valoarea expresiei </t>
    </r>
    <r>
      <rPr>
        <b/>
        <sz val="11"/>
        <color theme="1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scheme val="minor"/>
      </rPr>
      <t xml:space="preserve"> sau nu </t>
    </r>
    <r>
      <rPr>
        <b/>
        <sz val="11"/>
        <color theme="1"/>
        <rFont val="Calibri"/>
        <family val="2"/>
        <charset val="204"/>
        <scheme val="minor"/>
      </rPr>
      <t>B:</t>
    </r>
  </si>
  <si>
    <r>
      <t xml:space="preserve">Valoarea </t>
    </r>
    <r>
      <rPr>
        <b/>
        <sz val="11"/>
        <color theme="1"/>
        <rFont val="Calibri"/>
        <family val="2"/>
        <charset val="204"/>
        <scheme val="minor"/>
      </rPr>
      <t>A:</t>
    </r>
  </si>
  <si>
    <r>
      <t>Valoarea</t>
    </r>
    <r>
      <rPr>
        <b/>
        <sz val="11"/>
        <color theme="1"/>
        <rFont val="Calibri"/>
        <family val="2"/>
        <charset val="204"/>
        <scheme val="minor"/>
      </rPr>
      <t xml:space="preserve"> B:</t>
    </r>
  </si>
  <si>
    <r>
      <t xml:space="preserve">Valoarea </t>
    </r>
    <r>
      <rPr>
        <b/>
        <sz val="11"/>
        <color theme="1"/>
        <rFont val="Calibri"/>
        <family val="2"/>
        <charset val="204"/>
        <scheme val="minor"/>
      </rPr>
      <t>C:</t>
    </r>
  </si>
  <si>
    <r>
      <t>Valoarea expresiei</t>
    </r>
    <r>
      <rPr>
        <b/>
        <sz val="11"/>
        <color theme="1"/>
        <rFont val="Calibri"/>
        <family val="2"/>
        <charset val="204"/>
        <scheme val="minor"/>
      </rPr>
      <t xml:space="preserve"> A </t>
    </r>
    <r>
      <rPr>
        <sz val="11"/>
        <color theme="1"/>
        <rFont val="Calibri"/>
        <family val="2"/>
        <scheme val="minor"/>
      </rPr>
      <t xml:space="preserve">sau </t>
    </r>
    <r>
      <rPr>
        <b/>
        <sz val="11"/>
        <color theme="1"/>
        <rFont val="Calibri"/>
        <family val="2"/>
        <charset val="204"/>
        <scheme val="minor"/>
      </rPr>
      <t>B:</t>
    </r>
  </si>
  <si>
    <r>
      <t xml:space="preserve">Valoarea expresiei nu </t>
    </r>
    <r>
      <rPr>
        <b/>
        <sz val="11"/>
        <color theme="1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scheme val="minor"/>
      </rPr>
      <t xml:space="preserve"> sau </t>
    </r>
    <r>
      <rPr>
        <b/>
        <sz val="11"/>
        <color theme="1"/>
        <rFont val="Calibri"/>
        <family val="2"/>
        <charset val="204"/>
        <scheme val="minor"/>
      </rPr>
      <t>B:</t>
    </r>
  </si>
  <si>
    <t>A or B and not C</t>
  </si>
  <si>
    <t>not A and not B</t>
  </si>
  <si>
    <t>not(A and B) or B</t>
  </si>
  <si>
    <t>A and not B or C</t>
  </si>
  <si>
    <t>A and (not B or C)</t>
  </si>
  <si>
    <t>A and (not(B or C))</t>
  </si>
  <si>
    <t>Lungimea a</t>
  </si>
  <si>
    <t>Lungimea b</t>
  </si>
  <si>
    <t>Perimetru</t>
  </si>
  <si>
    <t>Aria</t>
  </si>
  <si>
    <t>Comentarii</t>
  </si>
  <si>
    <t>Odaia de arie maximă:</t>
  </si>
  <si>
    <t>X</t>
  </si>
  <si>
    <t>Y</t>
  </si>
  <si>
    <t>nu (x sau y)</t>
  </si>
  <si>
    <t>nu x și y</t>
  </si>
  <si>
    <t>x și nu y</t>
  </si>
  <si>
    <t>nu(nu x și nu y) sau x</t>
  </si>
  <si>
    <t>nu(nu x sau nu y) și y</t>
  </si>
  <si>
    <t>nu(nu x sau nu y) sau x</t>
  </si>
  <si>
    <t>x sau y</t>
  </si>
  <si>
    <t>not x</t>
  </si>
  <si>
    <t>not x and y</t>
  </si>
  <si>
    <t>not y</t>
  </si>
  <si>
    <t>nu x</t>
  </si>
  <si>
    <t>nu y</t>
  </si>
  <si>
    <t>nu x si nu x</t>
  </si>
  <si>
    <t>nu(nu x si nu x)</t>
  </si>
  <si>
    <t>nu x sau nu x</t>
  </si>
  <si>
    <t>nu(nu x și nu y) si y</t>
  </si>
  <si>
    <t>x</t>
  </si>
  <si>
    <t>Fiecare dintre numerele u, v, x sunt pozitive;</t>
  </si>
  <si>
    <t>Măcar unul dintre numerele u, v, xeste pozitiv;</t>
  </si>
  <si>
    <t>Nici un număr dintre u, v, x nu este pozitiv</t>
  </si>
  <si>
    <t>Măcar unul dintre u, v, x nu este pozitiv</t>
  </si>
  <si>
    <t>Numai unul dintre numerele u, v, x este pozitiv.</t>
  </si>
  <si>
    <t xml:space="preserve">         </t>
  </si>
  <si>
    <t>Valori</t>
  </si>
  <si>
    <t>unghiul 1</t>
  </si>
  <si>
    <t>unghiul 2</t>
  </si>
  <si>
    <t>unghiul 3</t>
  </si>
  <si>
    <t>unghiul 4</t>
  </si>
  <si>
    <t>Patrulaterul este</t>
  </si>
  <si>
    <t>a</t>
  </si>
  <si>
    <t>b</t>
  </si>
  <si>
    <t>c</t>
  </si>
  <si>
    <t>Ce fel de triunghi</t>
  </si>
  <si>
    <t>E triunghi sau nu</t>
  </si>
  <si>
    <t>E dreptunghic sau nu</t>
  </si>
  <si>
    <t>d</t>
  </si>
  <si>
    <t>Radacini</t>
  </si>
  <si>
    <t>Admitere</t>
  </si>
  <si>
    <t>Nume/Prenume</t>
  </si>
  <si>
    <t>Boreico Viorica</t>
  </si>
  <si>
    <t>Borşevschi Tamara</t>
  </si>
  <si>
    <t>Bucătaru Eudochia</t>
  </si>
  <si>
    <t>Buntova Olga</t>
  </si>
  <si>
    <t>Burciu Veronica</t>
  </si>
  <si>
    <t>Capmoale Camelia</t>
  </si>
  <si>
    <t>Cebotari Irina</t>
  </si>
  <si>
    <t>Colibaba Oleg</t>
  </si>
  <si>
    <t>Cucer Mirela</t>
  </si>
  <si>
    <t>Cvasniuc Vadim</t>
  </si>
  <si>
    <t>Dederciuc Anastasia</t>
  </si>
  <si>
    <t>Demciuc Cristian</t>
  </si>
  <si>
    <t>Dudencova Carmelina</t>
  </si>
  <si>
    <t>Emciuc Dan</t>
  </si>
  <si>
    <t>Evtodii Viorel</t>
  </si>
  <si>
    <t>Femeteleu Femiorela</t>
  </si>
  <si>
    <t>Galac Tatiana</t>
  </si>
  <si>
    <t>Burduja  Mihaela</t>
  </si>
  <si>
    <t>Podrea Mariana</t>
  </si>
  <si>
    <t>Breazu Corina</t>
  </si>
  <si>
    <t>Burlacu Mariana</t>
  </si>
  <si>
    <t>Macarcuic Ana</t>
  </si>
  <si>
    <t>Manoil Marina</t>
  </si>
  <si>
    <t>Mihalcov Eremia</t>
  </si>
  <si>
    <t>Mîrzenco Ruslan</t>
  </si>
  <si>
    <t>Moscaliuc Igor</t>
  </si>
  <si>
    <t>Moşin Eugen</t>
  </si>
  <si>
    <t>Panteleiciuc Anatol</t>
  </si>
  <si>
    <t>Parascan Veceslav</t>
  </si>
  <si>
    <t>Pascari Elena</t>
  </si>
  <si>
    <t>Pleşca Sveatoslava</t>
  </si>
  <si>
    <t>Plugaru Victor</t>
  </si>
  <si>
    <t>Rîşcă Aurelia</t>
  </si>
  <si>
    <t>Rudenco Vasile</t>
  </si>
  <si>
    <t>Rusanovschi Petru</t>
  </si>
  <si>
    <t>Rusu Ion</t>
  </si>
  <si>
    <t>Stratan Iana</t>
  </si>
  <si>
    <t>Zinovei Aura</t>
  </si>
  <si>
    <t>Cojocari Adrian</t>
  </si>
  <si>
    <t>Gramciuc Andrei</t>
  </si>
  <si>
    <t>Guzun Boris</t>
  </si>
  <si>
    <t>Iliev Iuliana</t>
  </si>
  <si>
    <t>Liule Natalia</t>
  </si>
  <si>
    <t>Lobani Svetlana</t>
  </si>
  <si>
    <t>Clev Anastasia</t>
  </si>
  <si>
    <t>Mat</t>
  </si>
  <si>
    <t>AG</t>
  </si>
  <si>
    <t>L Eng</t>
  </si>
  <si>
    <t>Media</t>
  </si>
  <si>
    <t>Rezultate</t>
  </si>
  <si>
    <t>Nr.</t>
  </si>
  <si>
    <t>Produs</t>
  </si>
  <si>
    <t>Cod_produs</t>
  </si>
  <si>
    <t>Data</t>
  </si>
  <si>
    <t>Cantitatea</t>
  </si>
  <si>
    <t>Pret unitar</t>
  </si>
  <si>
    <t>Pret total</t>
  </si>
  <si>
    <t>Notebook Acer</t>
  </si>
  <si>
    <t>Mouse Logitec</t>
  </si>
  <si>
    <t>Video Card Founder</t>
  </si>
  <si>
    <t>Keeboard Vision</t>
  </si>
  <si>
    <t>Situatia pentru anul 1,semestru 1,grupa …</t>
  </si>
  <si>
    <t>Mat.</t>
  </si>
  <si>
    <t>Ag</t>
  </si>
  <si>
    <t>L.Engleza</t>
  </si>
  <si>
    <t>Fizica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</si>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</sst>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[$lei-418]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51">
    <xf numFmtId="0" fontId="0" fillId="0" borderId="0" xfId="0"/>
    <xf numFmtId="0" fontId="0" fillId="0" borderId="1" xfId="0" applyBorder="1" applyAlignment="1">
      <alignment horizontal="right"/>
    </xf>
    <xf numFmtId="0" fontId="0" fillId="0" borderId="1" xfId="0" applyBorder="1"/>
    <xf numFmtId="0" fontId="0" fillId="2" borderId="1" xfId="0" applyFill="1" applyBorder="1"/>
    <xf numFmtId="0" fontId="0" fillId="0" borderId="1" xfId="0" applyFill="1" applyBorder="1" applyAlignment="1">
      <alignment horizontal="right"/>
    </xf>
    <xf numFmtId="0" fontId="0" fillId="0" borderId="1" xfId="0" applyFill="1" applyBorder="1"/>
    <xf numFmtId="0" fontId="2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6" xfId="0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0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0" fillId="0" borderId="6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4" fillId="0" borderId="6" xfId="0" applyFont="1" applyBorder="1" applyAlignment="1">
      <alignment horizontal="center" vertical="center"/>
    </xf>
    <xf numFmtId="0" fontId="0" fillId="3" borderId="7" xfId="0" applyFill="1" applyBorder="1" applyAlignment="1">
      <alignment horizontal="right" vertical="center"/>
    </xf>
    <xf numFmtId="0" fontId="0" fillId="3" borderId="8" xfId="0" applyFill="1" applyBorder="1" applyAlignment="1">
      <alignment horizontal="right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4" borderId="0" xfId="0" applyFill="1"/>
    <xf numFmtId="0" fontId="0" fillId="6" borderId="0" xfId="0" applyFill="1"/>
    <xf numFmtId="0" fontId="0" fillId="7" borderId="0" xfId="0" applyFill="1"/>
    <xf numFmtId="0" fontId="0" fillId="4" borderId="1" xfId="0" applyFill="1" applyBorder="1"/>
    <xf numFmtId="0" fontId="0" fillId="7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2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" xfId="0" applyFill="1" applyBorder="1"/>
    <xf numFmtId="0" fontId="1" fillId="0" borderId="1" xfId="1" applyBorder="1"/>
    <xf numFmtId="14" fontId="1" fillId="0" borderId="1" xfId="1" applyNumberFormat="1" applyBorder="1"/>
    <xf numFmtId="0" fontId="1" fillId="0" borderId="1" xfId="1" applyNumberFormat="1" applyBorder="1"/>
    <xf numFmtId="164" fontId="1" fillId="0" borderId="1" xfId="1" applyNumberFormat="1" applyBorder="1"/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V27"/>
  <sheetViews>
    <sheetView topLeftCell="E1" workbookViewId="0">
      <selection activeCell="S26" sqref="S26"/>
    </sheetView>
  </sheetViews>
  <sheetFormatPr defaultRowHeight="15" x14ac:dyDescent="0.25"/>
  <cols>
    <col min="2" max="2" width="32" customWidth="1"/>
    <col min="6" max="6" width="9.140625" customWidth="1"/>
    <col min="7" max="7" width="22.140625" customWidth="1"/>
    <col min="10" max="10" width="9.140625" customWidth="1"/>
    <col min="13" max="13" width="11.42578125" customWidth="1"/>
    <col min="14" max="14" width="19.140625" customWidth="1"/>
    <col min="16" max="16" width="10.140625" customWidth="1"/>
    <col min="17" max="17" width="10.42578125" customWidth="1"/>
    <col min="18" max="18" width="9.85546875" customWidth="1"/>
    <col min="19" max="19" width="10.140625" customWidth="1"/>
    <col min="20" max="20" width="12.5703125" customWidth="1"/>
    <col min="21" max="21" width="14.5703125" customWidth="1"/>
    <col min="22" max="22" width="19.28515625" customWidth="1"/>
  </cols>
  <sheetData>
    <row r="3" spans="2:22" ht="15.75" thickBot="1" x14ac:dyDescent="0.3">
      <c r="B3" s="1" t="s">
        <v>2</v>
      </c>
      <c r="C3" s="2" t="b">
        <f>TRUE</f>
        <v>1</v>
      </c>
      <c r="G3" s="6" t="s">
        <v>19</v>
      </c>
    </row>
    <row r="4" spans="2:22" ht="15.75" thickBot="1" x14ac:dyDescent="0.3">
      <c r="B4" s="1" t="s">
        <v>3</v>
      </c>
      <c r="C4" s="2" t="b">
        <f>TRUE</f>
        <v>1</v>
      </c>
      <c r="G4" s="6" t="s">
        <v>20</v>
      </c>
      <c r="P4" s="10" t="s">
        <v>19</v>
      </c>
      <c r="Q4" s="11" t="s">
        <v>20</v>
      </c>
      <c r="R4" s="11" t="s">
        <v>31</v>
      </c>
      <c r="S4" s="11" t="s">
        <v>32</v>
      </c>
      <c r="T4" s="11" t="s">
        <v>33</v>
      </c>
      <c r="U4" s="11" t="s">
        <v>34</v>
      </c>
      <c r="V4" s="12" t="s">
        <v>24</v>
      </c>
    </row>
    <row r="5" spans="2:22" x14ac:dyDescent="0.25">
      <c r="B5" s="1" t="s">
        <v>4</v>
      </c>
      <c r="C5" s="2" t="b">
        <f>FALSE</f>
        <v>0</v>
      </c>
      <c r="G5" t="s">
        <v>21</v>
      </c>
      <c r="P5" s="9" t="b">
        <f>TRUE</f>
        <v>1</v>
      </c>
      <c r="Q5" s="9" t="b">
        <f>TRUE</f>
        <v>1</v>
      </c>
      <c r="R5" s="9" t="b">
        <f>NOT(P5)</f>
        <v>0</v>
      </c>
      <c r="S5" s="9" t="b">
        <f>NOT(Q5)</f>
        <v>0</v>
      </c>
      <c r="T5" s="9" t="b">
        <f>AND(R5,S5)</f>
        <v>0</v>
      </c>
      <c r="U5" s="9" t="b">
        <f>NOT(T5)</f>
        <v>1</v>
      </c>
      <c r="V5" s="9" t="b">
        <f>OR(U5,P5)</f>
        <v>1</v>
      </c>
    </row>
    <row r="6" spans="2:22" x14ac:dyDescent="0.25">
      <c r="B6" s="1" t="s">
        <v>5</v>
      </c>
      <c r="C6" s="3" t="b">
        <f>OR(C3,C4)</f>
        <v>1</v>
      </c>
      <c r="G6" t="s">
        <v>22</v>
      </c>
      <c r="P6" s="2" t="b">
        <f>TRUE</f>
        <v>1</v>
      </c>
      <c r="Q6" s="2" t="b">
        <f>FALSE</f>
        <v>0</v>
      </c>
      <c r="R6" s="2" t="b">
        <f t="shared" ref="R6:R8" si="0">NOT(P6)</f>
        <v>0</v>
      </c>
      <c r="S6" s="2" t="b">
        <f t="shared" ref="S6:S8" si="1">NOT(Q6)</f>
        <v>1</v>
      </c>
      <c r="T6" s="2" t="b">
        <f t="shared" ref="T6:T8" si="2">AND(R6,S6)</f>
        <v>0</v>
      </c>
      <c r="U6" s="2" t="b">
        <f t="shared" ref="U6:U8" si="3">NOT(T6)</f>
        <v>1</v>
      </c>
      <c r="V6" s="2" t="b">
        <f t="shared" ref="V6:V8" si="4">OR(U6,P6)</f>
        <v>1</v>
      </c>
    </row>
    <row r="7" spans="2:22" x14ac:dyDescent="0.25">
      <c r="B7" s="1" t="s">
        <v>6</v>
      </c>
      <c r="C7" s="3" t="b">
        <f>NOT(AND(C3,C4))</f>
        <v>0</v>
      </c>
      <c r="G7" t="s">
        <v>23</v>
      </c>
      <c r="P7" s="2" t="b">
        <f>FALSE</f>
        <v>0</v>
      </c>
      <c r="Q7" s="2" t="b">
        <f>TRUE</f>
        <v>1</v>
      </c>
      <c r="R7" s="2" t="b">
        <f t="shared" si="0"/>
        <v>1</v>
      </c>
      <c r="S7" s="2" t="b">
        <f t="shared" si="1"/>
        <v>0</v>
      </c>
      <c r="T7" s="2" t="b">
        <f t="shared" si="2"/>
        <v>0</v>
      </c>
      <c r="U7" s="2" t="b">
        <f t="shared" si="3"/>
        <v>1</v>
      </c>
      <c r="V7" s="2" t="b">
        <f t="shared" si="4"/>
        <v>1</v>
      </c>
    </row>
    <row r="8" spans="2:22" x14ac:dyDescent="0.25">
      <c r="B8" s="1" t="s">
        <v>1</v>
      </c>
      <c r="C8" s="3" t="b">
        <f>OR(C3,AND(NOT(C4)))</f>
        <v>1</v>
      </c>
      <c r="G8" t="s">
        <v>24</v>
      </c>
      <c r="P8" s="2" t="b">
        <f>FALSE</f>
        <v>0</v>
      </c>
      <c r="Q8" s="2" t="b">
        <f>FALSE</f>
        <v>0</v>
      </c>
      <c r="R8" s="2" t="b">
        <f t="shared" si="0"/>
        <v>1</v>
      </c>
      <c r="S8" s="2" t="b">
        <f t="shared" si="1"/>
        <v>1</v>
      </c>
      <c r="T8" s="2" t="b">
        <f t="shared" si="2"/>
        <v>1</v>
      </c>
      <c r="U8" s="2" t="b">
        <f t="shared" si="3"/>
        <v>0</v>
      </c>
      <c r="V8" s="2" t="b">
        <f t="shared" si="4"/>
        <v>0</v>
      </c>
    </row>
    <row r="9" spans="2:22" ht="15.75" thickBot="1" x14ac:dyDescent="0.3">
      <c r="B9" s="1" t="s">
        <v>0</v>
      </c>
      <c r="C9" s="3" t="b">
        <f>AND(C3,OR(C4,C5))</f>
        <v>1</v>
      </c>
      <c r="G9" t="s">
        <v>25</v>
      </c>
    </row>
    <row r="10" spans="2:22" ht="15.75" thickBot="1" x14ac:dyDescent="0.3">
      <c r="G10" t="s">
        <v>26</v>
      </c>
      <c r="K10" s="10" t="s">
        <v>19</v>
      </c>
      <c r="L10" s="11" t="s">
        <v>20</v>
      </c>
      <c r="M10" s="11" t="s">
        <v>27</v>
      </c>
      <c r="N10" s="12" t="s">
        <v>21</v>
      </c>
      <c r="P10" s="10" t="s">
        <v>19</v>
      </c>
      <c r="Q10" s="11" t="s">
        <v>20</v>
      </c>
      <c r="R10" s="11" t="s">
        <v>31</v>
      </c>
      <c r="S10" s="11" t="s">
        <v>32</v>
      </c>
      <c r="T10" s="11" t="s">
        <v>35</v>
      </c>
      <c r="U10" s="11" t="s">
        <v>34</v>
      </c>
      <c r="V10" s="12" t="s">
        <v>36</v>
      </c>
    </row>
    <row r="11" spans="2:22" x14ac:dyDescent="0.25">
      <c r="B11" s="4" t="s">
        <v>7</v>
      </c>
      <c r="C11" s="2" t="b">
        <f>OR(C3,AND(C4,NOT(C5)))</f>
        <v>1</v>
      </c>
      <c r="K11" s="9" t="b">
        <f>TRUE</f>
        <v>1</v>
      </c>
      <c r="L11" s="9" t="b">
        <f>TRUE</f>
        <v>1</v>
      </c>
      <c r="M11" s="9" t="b">
        <f>OR(K11,L11)</f>
        <v>1</v>
      </c>
      <c r="N11" s="9" t="b">
        <f>NOT(M11)</f>
        <v>0</v>
      </c>
      <c r="P11" s="9" t="b">
        <f>TRUE</f>
        <v>1</v>
      </c>
      <c r="Q11" s="9" t="b">
        <f>TRUE</f>
        <v>1</v>
      </c>
      <c r="R11" s="9" t="b">
        <f>NOT(P11)</f>
        <v>0</v>
      </c>
      <c r="S11" s="9" t="b">
        <f>NOT(Q11)</f>
        <v>0</v>
      </c>
      <c r="T11" s="9" t="b">
        <f>OR(R11,S11)</f>
        <v>0</v>
      </c>
      <c r="U11" s="9" t="b">
        <f>NOT(T11)</f>
        <v>1</v>
      </c>
      <c r="V11" s="9" t="b">
        <f>AND(U11,Q11)</f>
        <v>1</v>
      </c>
    </row>
    <row r="12" spans="2:22" x14ac:dyDescent="0.25">
      <c r="B12" s="4" t="s">
        <v>8</v>
      </c>
      <c r="C12" s="2" t="b">
        <f>NOT(AND(C3,NOT(C4)))</f>
        <v>1</v>
      </c>
      <c r="K12" s="2" t="b">
        <f>TRUE</f>
        <v>1</v>
      </c>
      <c r="L12" s="2" t="b">
        <f>FALSE</f>
        <v>0</v>
      </c>
      <c r="M12" s="2" t="b">
        <f t="shared" ref="M12:M14" si="5">OR(K12,L12)</f>
        <v>1</v>
      </c>
      <c r="N12" s="2" t="b">
        <f t="shared" ref="N12:N14" si="6">NOT(M12)</f>
        <v>0</v>
      </c>
      <c r="P12" s="2" t="b">
        <f>TRUE</f>
        <v>1</v>
      </c>
      <c r="Q12" s="2" t="b">
        <f>FALSE</f>
        <v>0</v>
      </c>
      <c r="R12" s="2" t="b">
        <f t="shared" ref="R12:R14" si="7">NOT(P12)</f>
        <v>0</v>
      </c>
      <c r="S12" s="2" t="b">
        <f t="shared" ref="S12:S14" si="8">NOT(Q12)</f>
        <v>1</v>
      </c>
      <c r="T12" s="2" t="b">
        <f t="shared" ref="T12:T14" si="9">OR(R12,S12)</f>
        <v>1</v>
      </c>
      <c r="U12" s="2" t="b">
        <f t="shared" ref="U12:U14" si="10">NOT(T12)</f>
        <v>0</v>
      </c>
      <c r="V12" s="2" t="b">
        <f t="shared" ref="V12:V14" si="11">AND(U12,Q12)</f>
        <v>0</v>
      </c>
    </row>
    <row r="13" spans="2:22" x14ac:dyDescent="0.25">
      <c r="B13" s="4" t="s">
        <v>9</v>
      </c>
      <c r="C13" s="2" t="b">
        <f>OR(NOT(AND(C3,C4)),C4)</f>
        <v>1</v>
      </c>
      <c r="K13" s="2" t="b">
        <f>FALSE</f>
        <v>0</v>
      </c>
      <c r="L13" s="2" t="b">
        <f>TRUE</f>
        <v>1</v>
      </c>
      <c r="M13" s="2" t="b">
        <f t="shared" si="5"/>
        <v>1</v>
      </c>
      <c r="N13" s="2" t="b">
        <f t="shared" si="6"/>
        <v>0</v>
      </c>
      <c r="P13" s="2" t="b">
        <f>FALSE</f>
        <v>0</v>
      </c>
      <c r="Q13" s="2" t="b">
        <f>TRUE</f>
        <v>1</v>
      </c>
      <c r="R13" s="2" t="b">
        <f t="shared" si="7"/>
        <v>1</v>
      </c>
      <c r="S13" s="2" t="b">
        <f t="shared" si="8"/>
        <v>0</v>
      </c>
      <c r="T13" s="2" t="b">
        <f t="shared" si="9"/>
        <v>1</v>
      </c>
      <c r="U13" s="2" t="b">
        <f t="shared" si="10"/>
        <v>0</v>
      </c>
      <c r="V13" s="2" t="b">
        <f t="shared" si="11"/>
        <v>0</v>
      </c>
    </row>
    <row r="14" spans="2:22" x14ac:dyDescent="0.25">
      <c r="B14" s="4" t="s">
        <v>10</v>
      </c>
      <c r="C14" s="2" t="b">
        <f>OR(AND(C3,NOT(C4)),C5)</f>
        <v>0</v>
      </c>
      <c r="K14" s="2" t="b">
        <f>FALSE</f>
        <v>0</v>
      </c>
      <c r="L14" s="2" t="b">
        <f>FALSE</f>
        <v>0</v>
      </c>
      <c r="M14" s="2" t="b">
        <f t="shared" si="5"/>
        <v>0</v>
      </c>
      <c r="N14" s="2" t="b">
        <f t="shared" si="6"/>
        <v>1</v>
      </c>
      <c r="P14" s="2" t="b">
        <f>FALSE</f>
        <v>0</v>
      </c>
      <c r="Q14" s="2" t="b">
        <f>FALSE</f>
        <v>0</v>
      </c>
      <c r="R14" s="2" t="b">
        <f t="shared" si="7"/>
        <v>1</v>
      </c>
      <c r="S14" s="2" t="b">
        <f t="shared" si="8"/>
        <v>1</v>
      </c>
      <c r="T14" s="2" t="b">
        <f t="shared" si="9"/>
        <v>1</v>
      </c>
      <c r="U14" s="2" t="b">
        <f t="shared" si="10"/>
        <v>0</v>
      </c>
      <c r="V14" s="2" t="b">
        <f t="shared" si="11"/>
        <v>0</v>
      </c>
    </row>
    <row r="15" spans="2:22" ht="15.75" thickBot="1" x14ac:dyDescent="0.3">
      <c r="B15" s="4" t="s">
        <v>11</v>
      </c>
      <c r="C15" s="2" t="b">
        <f>AND(C3,OR(NOT(C4),C5))</f>
        <v>0</v>
      </c>
    </row>
    <row r="16" spans="2:22" ht="15.75" thickBot="1" x14ac:dyDescent="0.3">
      <c r="B16" s="4" t="s">
        <v>12</v>
      </c>
      <c r="C16" s="2" t="b">
        <f>AND(C3,NOT(OR(C4,C5)))</f>
        <v>0</v>
      </c>
      <c r="P16" s="10" t="s">
        <v>19</v>
      </c>
      <c r="Q16" s="11" t="s">
        <v>20</v>
      </c>
      <c r="R16" s="11" t="s">
        <v>31</v>
      </c>
      <c r="S16" s="11" t="s">
        <v>32</v>
      </c>
      <c r="T16" s="11" t="s">
        <v>35</v>
      </c>
      <c r="U16" s="11" t="s">
        <v>34</v>
      </c>
      <c r="V16" s="12" t="s">
        <v>24</v>
      </c>
    </row>
    <row r="17" spans="11:22" ht="15.75" thickBot="1" x14ac:dyDescent="0.3">
      <c r="K17" s="10" t="s">
        <v>19</v>
      </c>
      <c r="L17" s="11" t="s">
        <v>20</v>
      </c>
      <c r="M17" s="11" t="s">
        <v>28</v>
      </c>
      <c r="N17" s="12" t="s">
        <v>29</v>
      </c>
      <c r="P17" s="9" t="b">
        <f>TRUE</f>
        <v>1</v>
      </c>
      <c r="Q17" s="9" t="b">
        <f>TRUE</f>
        <v>1</v>
      </c>
      <c r="R17" s="9" t="b">
        <f>NOT(P17)</f>
        <v>0</v>
      </c>
      <c r="S17" s="9" t="b">
        <f>NOT(Q17)</f>
        <v>0</v>
      </c>
      <c r="T17" s="9" t="b">
        <f>OR(R17,S17)</f>
        <v>0</v>
      </c>
      <c r="U17" s="9" t="b">
        <f>NOT(T17)</f>
        <v>1</v>
      </c>
      <c r="V17" s="9" t="b">
        <f>OR(U17,P17)</f>
        <v>1</v>
      </c>
    </row>
    <row r="18" spans="11:22" x14ac:dyDescent="0.25">
      <c r="K18" s="9" t="b">
        <f>TRUE</f>
        <v>1</v>
      </c>
      <c r="L18" s="9" t="b">
        <f>TRUE</f>
        <v>1</v>
      </c>
      <c r="M18" s="9" t="b">
        <f>NOT(K18)</f>
        <v>0</v>
      </c>
      <c r="N18" s="9" t="b">
        <f>AND(M18,L18)</f>
        <v>0</v>
      </c>
      <c r="P18" s="2" t="b">
        <f>TRUE</f>
        <v>1</v>
      </c>
      <c r="Q18" s="2" t="b">
        <f>FALSE</f>
        <v>0</v>
      </c>
      <c r="R18" s="2" t="b">
        <f t="shared" ref="R18:R20" si="12">NOT(P18)</f>
        <v>0</v>
      </c>
      <c r="S18" s="2" t="b">
        <f t="shared" ref="S18:S20" si="13">NOT(Q18)</f>
        <v>1</v>
      </c>
      <c r="T18" s="2" t="b">
        <f t="shared" ref="T18:T20" si="14">OR(R18,S18)</f>
        <v>1</v>
      </c>
      <c r="U18" s="2" t="b">
        <f t="shared" ref="U18:U20" si="15">NOT(T18)</f>
        <v>0</v>
      </c>
      <c r="V18" s="2" t="b">
        <f t="shared" ref="V18:V20" si="16">OR(U18,P18)</f>
        <v>1</v>
      </c>
    </row>
    <row r="19" spans="11:22" x14ac:dyDescent="0.25">
      <c r="K19" s="2" t="b">
        <f>TRUE</f>
        <v>1</v>
      </c>
      <c r="L19" s="2" t="b">
        <f>FALSE</f>
        <v>0</v>
      </c>
      <c r="M19" s="2" t="b">
        <f t="shared" ref="M19:M21" si="17">NOT(K19)</f>
        <v>0</v>
      </c>
      <c r="N19" s="2" t="b">
        <f t="shared" ref="N19:N21" si="18">AND(M19,L19)</f>
        <v>0</v>
      </c>
      <c r="P19" s="2" t="b">
        <f>FALSE</f>
        <v>0</v>
      </c>
      <c r="Q19" s="2" t="b">
        <f>TRUE</f>
        <v>1</v>
      </c>
      <c r="R19" s="2" t="b">
        <f t="shared" si="12"/>
        <v>1</v>
      </c>
      <c r="S19" s="2" t="b">
        <f t="shared" si="13"/>
        <v>0</v>
      </c>
      <c r="T19" s="2" t="b">
        <f t="shared" si="14"/>
        <v>1</v>
      </c>
      <c r="U19" s="2" t="b">
        <f t="shared" si="15"/>
        <v>0</v>
      </c>
      <c r="V19" s="2" t="b">
        <f t="shared" si="16"/>
        <v>0</v>
      </c>
    </row>
    <row r="20" spans="11:22" x14ac:dyDescent="0.25">
      <c r="K20" s="2" t="b">
        <f>FALSE</f>
        <v>0</v>
      </c>
      <c r="L20" s="2" t="b">
        <f>TRUE</f>
        <v>1</v>
      </c>
      <c r="M20" s="2" t="b">
        <f t="shared" si="17"/>
        <v>1</v>
      </c>
      <c r="N20" s="2" t="b">
        <f t="shared" si="18"/>
        <v>1</v>
      </c>
      <c r="P20" s="2" t="b">
        <f>FALSE</f>
        <v>0</v>
      </c>
      <c r="Q20" s="2" t="b">
        <f>FALSE</f>
        <v>0</v>
      </c>
      <c r="R20" s="2" t="b">
        <f t="shared" si="12"/>
        <v>1</v>
      </c>
      <c r="S20" s="2" t="b">
        <f t="shared" si="13"/>
        <v>1</v>
      </c>
      <c r="T20" s="2" t="b">
        <f t="shared" si="14"/>
        <v>1</v>
      </c>
      <c r="U20" s="2" t="b">
        <f t="shared" si="15"/>
        <v>0</v>
      </c>
      <c r="V20" s="2" t="b">
        <f t="shared" si="16"/>
        <v>0</v>
      </c>
    </row>
    <row r="21" spans="11:22" x14ac:dyDescent="0.25">
      <c r="K21" s="2" t="b">
        <f>FALSE</f>
        <v>0</v>
      </c>
      <c r="L21" s="2" t="b">
        <f>FALSE</f>
        <v>0</v>
      </c>
      <c r="M21" s="2" t="b">
        <f t="shared" si="17"/>
        <v>1</v>
      </c>
      <c r="N21" s="2" t="b">
        <f t="shared" si="18"/>
        <v>0</v>
      </c>
    </row>
    <row r="22" spans="11:22" ht="15.75" thickBot="1" x14ac:dyDescent="0.3">
      <c r="V22" s="8"/>
    </row>
    <row r="23" spans="11:22" ht="15.75" thickBot="1" x14ac:dyDescent="0.3">
      <c r="K23" s="10" t="s">
        <v>19</v>
      </c>
      <c r="L23" s="11" t="s">
        <v>20</v>
      </c>
      <c r="M23" s="11" t="s">
        <v>30</v>
      </c>
      <c r="N23" s="12" t="s">
        <v>23</v>
      </c>
    </row>
    <row r="24" spans="11:22" x14ac:dyDescent="0.25">
      <c r="K24" s="9" t="b">
        <f>TRUE</f>
        <v>1</v>
      </c>
      <c r="L24" s="9" t="b">
        <f>TRUE</f>
        <v>1</v>
      </c>
      <c r="M24" s="9" t="b">
        <f>NOT(L24)</f>
        <v>0</v>
      </c>
      <c r="N24" s="9" t="b">
        <f>AND(K24,M24)</f>
        <v>0</v>
      </c>
    </row>
    <row r="25" spans="11:22" x14ac:dyDescent="0.25">
      <c r="K25" s="2" t="b">
        <f>TRUE</f>
        <v>1</v>
      </c>
      <c r="L25" s="2" t="b">
        <f>FALSE</f>
        <v>0</v>
      </c>
      <c r="M25" s="2" t="b">
        <f t="shared" ref="M25:M27" si="19">NOT(L25)</f>
        <v>1</v>
      </c>
      <c r="N25" s="2" t="b">
        <f t="shared" ref="N25:N27" si="20">AND(K25,M25)</f>
        <v>1</v>
      </c>
    </row>
    <row r="26" spans="11:22" x14ac:dyDescent="0.25">
      <c r="K26" s="2" t="b">
        <f>FALSE</f>
        <v>0</v>
      </c>
      <c r="L26" s="2" t="b">
        <f>TRUE</f>
        <v>1</v>
      </c>
      <c r="M26" s="2" t="b">
        <f t="shared" si="19"/>
        <v>0</v>
      </c>
      <c r="N26" s="2" t="b">
        <f t="shared" si="20"/>
        <v>0</v>
      </c>
    </row>
    <row r="27" spans="11:22" x14ac:dyDescent="0.25">
      <c r="K27" s="2" t="b">
        <f>FALSE</f>
        <v>0</v>
      </c>
      <c r="L27" s="2" t="b">
        <f>FALSE</f>
        <v>0</v>
      </c>
      <c r="M27" s="2" t="b">
        <f t="shared" si="19"/>
        <v>1</v>
      </c>
      <c r="N27" s="2" t="b">
        <f t="shared" si="20"/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abSelected="1" workbookViewId="0">
      <selection activeCell="G3" sqref="G3"/>
    </sheetView>
  </sheetViews>
  <sheetFormatPr defaultRowHeight="15" x14ac:dyDescent="0.25"/>
  <cols>
    <col min="3" max="3" width="13.7109375" customWidth="1"/>
    <col min="7" max="7" width="14.42578125" customWidth="1"/>
    <col min="8" max="8" width="16.28515625" customWidth="1"/>
  </cols>
  <sheetData>
    <row r="1" spans="1:7" ht="15.75" thickBot="1" x14ac:dyDescent="0.3">
      <c r="A1" s="29" t="s">
        <v>58</v>
      </c>
      <c r="B1" s="30"/>
      <c r="C1" s="30" t="s">
        <v>105</v>
      </c>
      <c r="D1" s="30" t="s">
        <v>106</v>
      </c>
      <c r="E1" s="30" t="s">
        <v>107</v>
      </c>
      <c r="F1" s="30" t="s">
        <v>108</v>
      </c>
      <c r="G1" s="31" t="s">
        <v>109</v>
      </c>
    </row>
    <row r="2" spans="1:7" x14ac:dyDescent="0.25">
      <c r="A2" s="9" t="s">
        <v>59</v>
      </c>
      <c r="B2" s="9"/>
      <c r="C2" s="9">
        <v>3</v>
      </c>
      <c r="D2" s="9">
        <v>4</v>
      </c>
      <c r="E2" s="9">
        <v>5</v>
      </c>
      <c r="F2" s="9">
        <f>(C2+D2+E2)/3</f>
        <v>4</v>
      </c>
      <c r="G2" s="9" t="str">
        <f>IF(COUNTIF(B2:D2, "&lt;5")&gt;0, "Restanțier", IF(E2&gt;=9, "Foarte bune", IF(E2&gt;=7, "Bune", IF(E2&gt;=5, "Satisfăcătoare", ""))))</f>
        <v>Restanțier</v>
      </c>
    </row>
    <row r="3" spans="1:7" x14ac:dyDescent="0.25">
      <c r="A3" s="2" t="s">
        <v>60</v>
      </c>
      <c r="B3" s="2"/>
      <c r="C3" s="2">
        <v>6</v>
      </c>
      <c r="D3" s="2">
        <v>6</v>
      </c>
      <c r="E3" s="2">
        <v>6</v>
      </c>
      <c r="F3" s="2">
        <f t="shared" ref="F3:F58" si="0">(C3+D3+E3)/3</f>
        <v>6</v>
      </c>
      <c r="G3" s="2" t="str">
        <f t="shared" ref="G3:G58" si="1">IF(COUNTIF(B3:D3, "&lt;5")&gt;0, "Restanțier", IF(E3&gt;=9, "Foarte bune", IF(E3&gt;=7, "Bune", IF(E3&gt;=5, "Satisfăcătoare", ""))))</f>
        <v>Satisfăcătoare</v>
      </c>
    </row>
    <row r="4" spans="1:7" x14ac:dyDescent="0.25">
      <c r="A4" s="2" t="s">
        <v>60</v>
      </c>
      <c r="B4" s="2"/>
      <c r="C4" s="2"/>
      <c r="D4" s="2"/>
      <c r="E4" s="2"/>
      <c r="F4" s="2">
        <f t="shared" si="0"/>
        <v>0</v>
      </c>
      <c r="G4" s="2" t="str">
        <f t="shared" si="1"/>
        <v/>
      </c>
    </row>
    <row r="5" spans="1:7" x14ac:dyDescent="0.25">
      <c r="A5" s="2" t="s">
        <v>61</v>
      </c>
      <c r="B5" s="2"/>
      <c r="C5" s="2"/>
      <c r="D5" s="2"/>
      <c r="E5" s="2"/>
      <c r="F5" s="2">
        <f t="shared" si="0"/>
        <v>0</v>
      </c>
      <c r="G5" s="2" t="str">
        <f t="shared" si="1"/>
        <v/>
      </c>
    </row>
    <row r="6" spans="1:7" x14ac:dyDescent="0.25">
      <c r="A6" s="2" t="s">
        <v>61</v>
      </c>
      <c r="B6" s="2"/>
      <c r="C6" s="2"/>
      <c r="D6" s="2"/>
      <c r="E6" s="2"/>
      <c r="F6" s="2">
        <f t="shared" si="0"/>
        <v>0</v>
      </c>
      <c r="G6" s="2" t="str">
        <f t="shared" si="1"/>
        <v/>
      </c>
    </row>
    <row r="7" spans="1:7" x14ac:dyDescent="0.25">
      <c r="A7" s="2" t="s">
        <v>62</v>
      </c>
      <c r="B7" s="2"/>
      <c r="C7" s="2"/>
      <c r="D7" s="2"/>
      <c r="E7" s="2"/>
      <c r="F7" s="2">
        <f t="shared" si="0"/>
        <v>0</v>
      </c>
      <c r="G7" s="2" t="str">
        <f t="shared" si="1"/>
        <v/>
      </c>
    </row>
    <row r="8" spans="1:7" x14ac:dyDescent="0.25">
      <c r="A8" s="2" t="s">
        <v>63</v>
      </c>
      <c r="B8" s="2"/>
      <c r="C8" s="2"/>
      <c r="D8" s="2"/>
      <c r="E8" s="2"/>
      <c r="F8" s="2">
        <f t="shared" si="0"/>
        <v>0</v>
      </c>
      <c r="G8" s="2" t="str">
        <f t="shared" si="1"/>
        <v/>
      </c>
    </row>
    <row r="9" spans="1:7" x14ac:dyDescent="0.25">
      <c r="A9" s="2" t="s">
        <v>64</v>
      </c>
      <c r="B9" s="2"/>
      <c r="C9" s="2"/>
      <c r="D9" s="2"/>
      <c r="E9" s="2"/>
      <c r="F9" s="2">
        <f t="shared" si="0"/>
        <v>0</v>
      </c>
      <c r="G9" s="2" t="str">
        <f t="shared" si="1"/>
        <v/>
      </c>
    </row>
    <row r="10" spans="1:7" x14ac:dyDescent="0.25">
      <c r="A10" s="2" t="s">
        <v>64</v>
      </c>
      <c r="B10" s="2"/>
      <c r="C10" s="2"/>
      <c r="D10" s="2"/>
      <c r="E10" s="2"/>
      <c r="F10" s="2">
        <f t="shared" si="0"/>
        <v>0</v>
      </c>
      <c r="G10" s="2" t="str">
        <f t="shared" si="1"/>
        <v/>
      </c>
    </row>
    <row r="11" spans="1:7" x14ac:dyDescent="0.25">
      <c r="A11" s="2" t="s">
        <v>65</v>
      </c>
      <c r="B11" s="2"/>
      <c r="C11" s="2"/>
      <c r="D11" s="2"/>
      <c r="E11" s="2"/>
      <c r="F11" s="2">
        <f t="shared" si="0"/>
        <v>0</v>
      </c>
      <c r="G11" s="2" t="str">
        <f t="shared" si="1"/>
        <v/>
      </c>
    </row>
    <row r="12" spans="1:7" x14ac:dyDescent="0.25">
      <c r="A12" s="2" t="s">
        <v>65</v>
      </c>
      <c r="B12" s="2"/>
      <c r="C12" s="2"/>
      <c r="D12" s="2"/>
      <c r="E12" s="2"/>
      <c r="F12" s="2">
        <f t="shared" si="0"/>
        <v>0</v>
      </c>
      <c r="G12" s="2" t="str">
        <f t="shared" si="1"/>
        <v/>
      </c>
    </row>
    <row r="13" spans="1:7" x14ac:dyDescent="0.25">
      <c r="A13" s="2" t="s">
        <v>66</v>
      </c>
      <c r="B13" s="2"/>
      <c r="C13" s="2"/>
      <c r="D13" s="2"/>
      <c r="E13" s="2"/>
      <c r="F13" s="2">
        <f t="shared" si="0"/>
        <v>0</v>
      </c>
      <c r="G13" s="2" t="str">
        <f t="shared" si="1"/>
        <v/>
      </c>
    </row>
    <row r="14" spans="1:7" x14ac:dyDescent="0.25">
      <c r="A14" s="2" t="s">
        <v>67</v>
      </c>
      <c r="B14" s="2"/>
      <c r="C14" s="2"/>
      <c r="D14" s="2"/>
      <c r="E14" s="2"/>
      <c r="F14" s="2">
        <f t="shared" si="0"/>
        <v>0</v>
      </c>
      <c r="G14" s="2" t="str">
        <f t="shared" si="1"/>
        <v/>
      </c>
    </row>
    <row r="15" spans="1:7" x14ac:dyDescent="0.25">
      <c r="A15" s="2" t="s">
        <v>68</v>
      </c>
      <c r="B15" s="2"/>
      <c r="C15" s="2"/>
      <c r="D15" s="2"/>
      <c r="E15" s="2"/>
      <c r="F15" s="2">
        <f t="shared" si="0"/>
        <v>0</v>
      </c>
      <c r="G15" s="2" t="str">
        <f t="shared" si="1"/>
        <v/>
      </c>
    </row>
    <row r="16" spans="1:7" x14ac:dyDescent="0.25">
      <c r="A16" s="2" t="s">
        <v>69</v>
      </c>
      <c r="B16" s="2"/>
      <c r="C16" s="2"/>
      <c r="D16" s="2"/>
      <c r="E16" s="2"/>
      <c r="F16" s="2">
        <f t="shared" si="0"/>
        <v>0</v>
      </c>
      <c r="G16" s="2" t="str">
        <f t="shared" si="1"/>
        <v/>
      </c>
    </row>
    <row r="17" spans="1:7" x14ac:dyDescent="0.25">
      <c r="A17" s="2" t="s">
        <v>70</v>
      </c>
      <c r="B17" s="2"/>
      <c r="C17" s="2"/>
      <c r="D17" s="2"/>
      <c r="E17" s="2"/>
      <c r="F17" s="2">
        <f t="shared" si="0"/>
        <v>0</v>
      </c>
      <c r="G17" s="2" t="str">
        <f t="shared" si="1"/>
        <v/>
      </c>
    </row>
    <row r="18" spans="1:7" x14ac:dyDescent="0.25">
      <c r="A18" s="2" t="s">
        <v>71</v>
      </c>
      <c r="B18" s="2"/>
      <c r="C18" s="2"/>
      <c r="D18" s="2"/>
      <c r="E18" s="2"/>
      <c r="F18" s="2">
        <f t="shared" si="0"/>
        <v>0</v>
      </c>
      <c r="G18" s="2" t="str">
        <f t="shared" si="1"/>
        <v/>
      </c>
    </row>
    <row r="19" spans="1:7" x14ac:dyDescent="0.25">
      <c r="A19" s="2" t="s">
        <v>72</v>
      </c>
      <c r="B19" s="2"/>
      <c r="C19" s="2"/>
      <c r="D19" s="2"/>
      <c r="E19" s="2"/>
      <c r="F19" s="2">
        <f t="shared" si="0"/>
        <v>0</v>
      </c>
      <c r="G19" s="2" t="str">
        <f t="shared" si="1"/>
        <v/>
      </c>
    </row>
    <row r="20" spans="1:7" x14ac:dyDescent="0.25">
      <c r="A20" s="2" t="s">
        <v>73</v>
      </c>
      <c r="B20" s="2"/>
      <c r="C20" s="2"/>
      <c r="D20" s="2"/>
      <c r="E20" s="2"/>
      <c r="F20" s="2">
        <f t="shared" si="0"/>
        <v>0</v>
      </c>
      <c r="G20" s="2" t="str">
        <f t="shared" si="1"/>
        <v/>
      </c>
    </row>
    <row r="21" spans="1:7" x14ac:dyDescent="0.25">
      <c r="A21" s="2" t="s">
        <v>74</v>
      </c>
      <c r="B21" s="2"/>
      <c r="C21" s="2"/>
      <c r="D21" s="2"/>
      <c r="E21" s="2"/>
      <c r="F21" s="2">
        <f t="shared" si="0"/>
        <v>0</v>
      </c>
      <c r="G21" s="2" t="str">
        <f t="shared" si="1"/>
        <v/>
      </c>
    </row>
    <row r="22" spans="1:7" x14ac:dyDescent="0.25">
      <c r="A22" s="2" t="s">
        <v>74</v>
      </c>
      <c r="B22" s="2"/>
      <c r="C22" s="2"/>
      <c r="D22" s="2"/>
      <c r="E22" s="2"/>
      <c r="F22" s="2">
        <f t="shared" si="0"/>
        <v>0</v>
      </c>
      <c r="G22" s="2" t="str">
        <f t="shared" si="1"/>
        <v/>
      </c>
    </row>
    <row r="23" spans="1:7" x14ac:dyDescent="0.25">
      <c r="A23" s="2" t="s">
        <v>75</v>
      </c>
      <c r="B23" s="2"/>
      <c r="C23" s="2"/>
      <c r="D23" s="2"/>
      <c r="E23" s="2"/>
      <c r="F23" s="2">
        <f t="shared" si="0"/>
        <v>0</v>
      </c>
      <c r="G23" s="2" t="str">
        <f t="shared" si="1"/>
        <v/>
      </c>
    </row>
    <row r="24" spans="1:7" x14ac:dyDescent="0.25">
      <c r="A24" s="2" t="s">
        <v>76</v>
      </c>
      <c r="B24" s="2"/>
      <c r="C24" s="2"/>
      <c r="D24" s="2"/>
      <c r="E24" s="2"/>
      <c r="F24" s="2">
        <f t="shared" si="0"/>
        <v>0</v>
      </c>
      <c r="G24" s="2" t="str">
        <f t="shared" si="1"/>
        <v/>
      </c>
    </row>
    <row r="25" spans="1:7" x14ac:dyDescent="0.25">
      <c r="A25" s="2" t="s">
        <v>77</v>
      </c>
      <c r="B25" s="2"/>
      <c r="C25" s="2"/>
      <c r="D25" s="2"/>
      <c r="E25" s="2"/>
      <c r="F25" s="2">
        <f t="shared" si="0"/>
        <v>0</v>
      </c>
      <c r="G25" s="2" t="str">
        <f t="shared" si="1"/>
        <v/>
      </c>
    </row>
    <row r="26" spans="1:7" x14ac:dyDescent="0.25">
      <c r="A26" s="2" t="s">
        <v>78</v>
      </c>
      <c r="B26" s="2"/>
      <c r="C26" s="2"/>
      <c r="D26" s="2"/>
      <c r="E26" s="2"/>
      <c r="F26" s="2">
        <f t="shared" si="0"/>
        <v>0</v>
      </c>
      <c r="G26" s="2" t="str">
        <f t="shared" si="1"/>
        <v/>
      </c>
    </row>
    <row r="27" spans="1:7" x14ac:dyDescent="0.25">
      <c r="A27" s="2" t="s">
        <v>79</v>
      </c>
      <c r="B27" s="2"/>
      <c r="C27" s="2"/>
      <c r="D27" s="2"/>
      <c r="E27" s="2"/>
      <c r="F27" s="2">
        <f t="shared" si="0"/>
        <v>0</v>
      </c>
      <c r="G27" s="2" t="str">
        <f t="shared" si="1"/>
        <v/>
      </c>
    </row>
    <row r="28" spans="1:7" x14ac:dyDescent="0.25">
      <c r="A28" s="2" t="s">
        <v>80</v>
      </c>
      <c r="B28" s="2"/>
      <c r="C28" s="2"/>
      <c r="D28" s="2"/>
      <c r="E28" s="2"/>
      <c r="F28" s="2">
        <f t="shared" si="0"/>
        <v>0</v>
      </c>
      <c r="G28" s="2" t="str">
        <f t="shared" si="1"/>
        <v/>
      </c>
    </row>
    <row r="29" spans="1:7" x14ac:dyDescent="0.25">
      <c r="A29" s="2" t="s">
        <v>81</v>
      </c>
      <c r="B29" s="2"/>
      <c r="C29" s="2"/>
      <c r="D29" s="2"/>
      <c r="E29" s="2"/>
      <c r="F29" s="2">
        <f t="shared" si="0"/>
        <v>0</v>
      </c>
      <c r="G29" s="2" t="str">
        <f t="shared" si="1"/>
        <v/>
      </c>
    </row>
    <row r="30" spans="1:7" x14ac:dyDescent="0.25">
      <c r="A30" s="2" t="s">
        <v>82</v>
      </c>
      <c r="B30" s="2"/>
      <c r="C30" s="2"/>
      <c r="D30" s="2"/>
      <c r="E30" s="2"/>
      <c r="F30" s="2">
        <f t="shared" si="0"/>
        <v>0</v>
      </c>
      <c r="G30" s="2" t="str">
        <f t="shared" si="1"/>
        <v/>
      </c>
    </row>
    <row r="31" spans="1:7" x14ac:dyDescent="0.25">
      <c r="A31" s="2" t="s">
        <v>82</v>
      </c>
      <c r="B31" s="2"/>
      <c r="C31" s="2"/>
      <c r="D31" s="2"/>
      <c r="E31" s="2"/>
      <c r="F31" s="2">
        <f t="shared" si="0"/>
        <v>0</v>
      </c>
      <c r="G31" s="2" t="str">
        <f t="shared" si="1"/>
        <v/>
      </c>
    </row>
    <row r="32" spans="1:7" x14ac:dyDescent="0.25">
      <c r="A32" s="2" t="s">
        <v>83</v>
      </c>
      <c r="B32" s="2"/>
      <c r="C32" s="2"/>
      <c r="D32" s="2"/>
      <c r="E32" s="2"/>
      <c r="F32" s="2">
        <f t="shared" si="0"/>
        <v>0</v>
      </c>
      <c r="G32" s="2" t="str">
        <f t="shared" si="1"/>
        <v/>
      </c>
    </row>
    <row r="33" spans="1:7" x14ac:dyDescent="0.25">
      <c r="A33" s="2" t="s">
        <v>84</v>
      </c>
      <c r="B33" s="2"/>
      <c r="C33" s="2"/>
      <c r="D33" s="2"/>
      <c r="E33" s="2"/>
      <c r="F33" s="2">
        <f t="shared" si="0"/>
        <v>0</v>
      </c>
      <c r="G33" s="2" t="str">
        <f t="shared" si="1"/>
        <v/>
      </c>
    </row>
    <row r="34" spans="1:7" x14ac:dyDescent="0.25">
      <c r="A34" s="2" t="s">
        <v>85</v>
      </c>
      <c r="B34" s="2"/>
      <c r="C34" s="2"/>
      <c r="D34" s="2"/>
      <c r="E34" s="2"/>
      <c r="F34" s="2">
        <f t="shared" si="0"/>
        <v>0</v>
      </c>
      <c r="G34" s="2" t="str">
        <f t="shared" si="1"/>
        <v/>
      </c>
    </row>
    <row r="35" spans="1:7" x14ac:dyDescent="0.25">
      <c r="A35" s="2" t="s">
        <v>86</v>
      </c>
      <c r="B35" s="2"/>
      <c r="C35" s="2"/>
      <c r="D35" s="2"/>
      <c r="E35" s="2"/>
      <c r="F35" s="2">
        <f t="shared" si="0"/>
        <v>0</v>
      </c>
      <c r="G35" s="2" t="str">
        <f t="shared" si="1"/>
        <v/>
      </c>
    </row>
    <row r="36" spans="1:7" x14ac:dyDescent="0.25">
      <c r="A36" s="2" t="s">
        <v>87</v>
      </c>
      <c r="B36" s="2"/>
      <c r="C36" s="2"/>
      <c r="D36" s="2"/>
      <c r="E36" s="2"/>
      <c r="F36" s="2">
        <f t="shared" si="0"/>
        <v>0</v>
      </c>
      <c r="G36" s="2" t="str">
        <f t="shared" si="1"/>
        <v/>
      </c>
    </row>
    <row r="37" spans="1:7" x14ac:dyDescent="0.25">
      <c r="A37" s="2" t="s">
        <v>88</v>
      </c>
      <c r="B37" s="2"/>
      <c r="C37" s="2"/>
      <c r="D37" s="2"/>
      <c r="E37" s="2"/>
      <c r="F37" s="2">
        <f t="shared" si="0"/>
        <v>0</v>
      </c>
      <c r="G37" s="2" t="str">
        <f t="shared" si="1"/>
        <v/>
      </c>
    </row>
    <row r="38" spans="1:7" x14ac:dyDescent="0.25">
      <c r="A38" s="2" t="s">
        <v>89</v>
      </c>
      <c r="B38" s="2"/>
      <c r="C38" s="2"/>
      <c r="D38" s="2"/>
      <c r="E38" s="2"/>
      <c r="F38" s="2">
        <f t="shared" si="0"/>
        <v>0</v>
      </c>
      <c r="G38" s="2" t="str">
        <f t="shared" si="1"/>
        <v/>
      </c>
    </row>
    <row r="39" spans="1:7" x14ac:dyDescent="0.25">
      <c r="A39" s="2" t="s">
        <v>89</v>
      </c>
      <c r="B39" s="2"/>
      <c r="C39" s="2"/>
      <c r="D39" s="2"/>
      <c r="E39" s="2"/>
      <c r="F39" s="2">
        <f t="shared" si="0"/>
        <v>0</v>
      </c>
      <c r="G39" s="2" t="str">
        <f t="shared" si="1"/>
        <v/>
      </c>
    </row>
    <row r="40" spans="1:7" x14ac:dyDescent="0.25">
      <c r="A40" s="2" t="s">
        <v>90</v>
      </c>
      <c r="B40" s="2"/>
      <c r="C40" s="2"/>
      <c r="D40" s="2"/>
      <c r="E40" s="2"/>
      <c r="F40" s="2">
        <f t="shared" si="0"/>
        <v>0</v>
      </c>
      <c r="G40" s="2" t="str">
        <f t="shared" si="1"/>
        <v/>
      </c>
    </row>
    <row r="41" spans="1:7" x14ac:dyDescent="0.25">
      <c r="A41" s="2" t="s">
        <v>91</v>
      </c>
      <c r="B41" s="2"/>
      <c r="C41" s="2"/>
      <c r="D41" s="2"/>
      <c r="E41" s="2"/>
      <c r="F41" s="2">
        <f t="shared" si="0"/>
        <v>0</v>
      </c>
      <c r="G41" s="2" t="str">
        <f t="shared" si="1"/>
        <v/>
      </c>
    </row>
    <row r="42" spans="1:7" x14ac:dyDescent="0.25">
      <c r="A42" s="2" t="s">
        <v>92</v>
      </c>
      <c r="B42" s="2"/>
      <c r="C42" s="2"/>
      <c r="D42" s="2"/>
      <c r="E42" s="2"/>
      <c r="F42" s="2">
        <f t="shared" si="0"/>
        <v>0</v>
      </c>
      <c r="G42" s="2" t="str">
        <f t="shared" si="1"/>
        <v/>
      </c>
    </row>
    <row r="43" spans="1:7" x14ac:dyDescent="0.25">
      <c r="A43" s="2" t="s">
        <v>93</v>
      </c>
      <c r="B43" s="2"/>
      <c r="C43" s="2"/>
      <c r="D43" s="2"/>
      <c r="E43" s="2"/>
      <c r="F43" s="2">
        <f t="shared" si="0"/>
        <v>0</v>
      </c>
      <c r="G43" s="2" t="str">
        <f t="shared" si="1"/>
        <v/>
      </c>
    </row>
    <row r="44" spans="1:7" x14ac:dyDescent="0.25">
      <c r="A44" s="2" t="s">
        <v>94</v>
      </c>
      <c r="B44" s="2"/>
      <c r="C44" s="2"/>
      <c r="D44" s="2"/>
      <c r="E44" s="2"/>
      <c r="F44" s="2">
        <f t="shared" si="0"/>
        <v>0</v>
      </c>
      <c r="G44" s="2" t="str">
        <f t="shared" si="1"/>
        <v/>
      </c>
    </row>
    <row r="45" spans="1:7" x14ac:dyDescent="0.25">
      <c r="A45" s="2" t="s">
        <v>95</v>
      </c>
      <c r="B45" s="2"/>
      <c r="C45" s="2"/>
      <c r="D45" s="2"/>
      <c r="E45" s="2"/>
      <c r="F45" s="2">
        <f t="shared" si="0"/>
        <v>0</v>
      </c>
      <c r="G45" s="2" t="str">
        <f t="shared" si="1"/>
        <v/>
      </c>
    </row>
    <row r="46" spans="1:7" x14ac:dyDescent="0.25">
      <c r="A46" s="2" t="s">
        <v>96</v>
      </c>
      <c r="B46" s="2"/>
      <c r="C46" s="2"/>
      <c r="D46" s="2"/>
      <c r="E46" s="2"/>
      <c r="F46" s="2">
        <f t="shared" si="0"/>
        <v>0</v>
      </c>
      <c r="G46" s="2" t="str">
        <f t="shared" si="1"/>
        <v/>
      </c>
    </row>
    <row r="47" spans="1:7" x14ac:dyDescent="0.25">
      <c r="A47" s="2" t="s">
        <v>97</v>
      </c>
      <c r="B47" s="2"/>
      <c r="C47" s="2"/>
      <c r="D47" s="2"/>
      <c r="E47" s="2"/>
      <c r="F47" s="2">
        <f t="shared" si="0"/>
        <v>0</v>
      </c>
      <c r="G47" s="2" t="str">
        <f t="shared" si="1"/>
        <v/>
      </c>
    </row>
    <row r="48" spans="1:7" x14ac:dyDescent="0.25">
      <c r="A48" s="2" t="s">
        <v>98</v>
      </c>
      <c r="B48" s="2"/>
      <c r="C48" s="2"/>
      <c r="D48" s="2"/>
      <c r="E48" s="2"/>
      <c r="F48" s="2">
        <f t="shared" si="0"/>
        <v>0</v>
      </c>
      <c r="G48" s="2" t="str">
        <f t="shared" si="1"/>
        <v/>
      </c>
    </row>
    <row r="49" spans="1:7" x14ac:dyDescent="0.25">
      <c r="A49" s="2" t="s">
        <v>99</v>
      </c>
      <c r="B49" s="2"/>
      <c r="C49" s="2"/>
      <c r="D49" s="2"/>
      <c r="E49" s="2"/>
      <c r="F49" s="2">
        <f t="shared" si="0"/>
        <v>0</v>
      </c>
      <c r="G49" s="2" t="str">
        <f t="shared" si="1"/>
        <v/>
      </c>
    </row>
    <row r="50" spans="1:7" x14ac:dyDescent="0.25">
      <c r="A50" s="2" t="s">
        <v>99</v>
      </c>
      <c r="B50" s="2"/>
      <c r="C50" s="2"/>
      <c r="D50" s="2"/>
      <c r="E50" s="2"/>
      <c r="F50" s="2">
        <f t="shared" si="0"/>
        <v>0</v>
      </c>
      <c r="G50" s="2" t="str">
        <f t="shared" si="1"/>
        <v/>
      </c>
    </row>
    <row r="51" spans="1:7" x14ac:dyDescent="0.25">
      <c r="A51" s="2" t="s">
        <v>100</v>
      </c>
      <c r="B51" s="2"/>
      <c r="C51" s="2"/>
      <c r="D51" s="2"/>
      <c r="E51" s="2"/>
      <c r="F51" s="2">
        <f t="shared" si="0"/>
        <v>0</v>
      </c>
      <c r="G51" s="2" t="str">
        <f t="shared" si="1"/>
        <v/>
      </c>
    </row>
    <row r="52" spans="1:7" x14ac:dyDescent="0.25">
      <c r="A52" s="2" t="s">
        <v>101</v>
      </c>
      <c r="B52" s="2"/>
      <c r="C52" s="2"/>
      <c r="D52" s="2"/>
      <c r="E52" s="2"/>
      <c r="F52" s="2">
        <f t="shared" si="0"/>
        <v>0</v>
      </c>
      <c r="G52" s="2" t="str">
        <f t="shared" si="1"/>
        <v/>
      </c>
    </row>
    <row r="53" spans="1:7" x14ac:dyDescent="0.25">
      <c r="A53" s="2" t="s">
        <v>102</v>
      </c>
      <c r="B53" s="2"/>
      <c r="C53" s="2"/>
      <c r="D53" s="2"/>
      <c r="E53" s="2"/>
      <c r="F53" s="2">
        <f t="shared" si="0"/>
        <v>0</v>
      </c>
      <c r="G53" s="2" t="str">
        <f t="shared" si="1"/>
        <v/>
      </c>
    </row>
    <row r="54" spans="1:7" x14ac:dyDescent="0.25">
      <c r="A54" s="2" t="s">
        <v>102</v>
      </c>
      <c r="B54" s="2"/>
      <c r="C54" s="2"/>
      <c r="D54" s="2"/>
      <c r="E54" s="2"/>
      <c r="F54" s="2">
        <f t="shared" si="0"/>
        <v>0</v>
      </c>
      <c r="G54" s="2" t="str">
        <f t="shared" si="1"/>
        <v/>
      </c>
    </row>
    <row r="55" spans="1:7" x14ac:dyDescent="0.25">
      <c r="A55" s="2" t="s">
        <v>103</v>
      </c>
      <c r="B55" s="2"/>
      <c r="C55" s="2"/>
      <c r="D55" s="2"/>
      <c r="E55" s="2"/>
      <c r="F55" s="2">
        <f t="shared" si="0"/>
        <v>0</v>
      </c>
      <c r="G55" s="2" t="str">
        <f t="shared" si="1"/>
        <v/>
      </c>
    </row>
    <row r="56" spans="1:7" x14ac:dyDescent="0.25">
      <c r="A56" s="2" t="s">
        <v>103</v>
      </c>
      <c r="B56" s="2"/>
      <c r="C56" s="2"/>
      <c r="D56" s="2"/>
      <c r="E56" s="2"/>
      <c r="F56" s="2">
        <f t="shared" si="0"/>
        <v>0</v>
      </c>
      <c r="G56" s="2" t="str">
        <f t="shared" si="1"/>
        <v/>
      </c>
    </row>
    <row r="57" spans="1:7" x14ac:dyDescent="0.25">
      <c r="A57" s="2" t="s">
        <v>81</v>
      </c>
      <c r="B57" s="2"/>
      <c r="C57" s="2"/>
      <c r="D57" s="2"/>
      <c r="E57" s="2"/>
      <c r="F57" s="2">
        <f t="shared" si="0"/>
        <v>0</v>
      </c>
      <c r="G57" s="2" t="str">
        <f t="shared" si="1"/>
        <v/>
      </c>
    </row>
    <row r="58" spans="1:7" x14ac:dyDescent="0.25">
      <c r="A58" s="2" t="s">
        <v>104</v>
      </c>
      <c r="B58" s="2"/>
      <c r="C58" s="2"/>
      <c r="D58" s="2"/>
      <c r="E58" s="2"/>
      <c r="F58" s="2">
        <f t="shared" si="0"/>
        <v>0</v>
      </c>
      <c r="G58" s="2" t="str">
        <f t="shared" si="1"/>
        <v/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F8" sqref="F8"/>
    </sheetView>
  </sheetViews>
  <sheetFormatPr defaultRowHeight="15" x14ac:dyDescent="0.25"/>
  <cols>
    <col min="4" max="4" width="11.7109375" customWidth="1"/>
  </cols>
  <sheetData>
    <row r="1" spans="1:7" x14ac:dyDescent="0.25">
      <c r="A1" s="45" t="s">
        <v>110</v>
      </c>
      <c r="B1" s="45" t="s">
        <v>111</v>
      </c>
      <c r="C1" s="45" t="s">
        <v>112</v>
      </c>
      <c r="D1" s="45" t="s">
        <v>113</v>
      </c>
      <c r="E1" s="45" t="s">
        <v>114</v>
      </c>
      <c r="F1" s="45" t="s">
        <v>115</v>
      </c>
      <c r="G1" s="45" t="s">
        <v>116</v>
      </c>
    </row>
    <row r="2" spans="1:7" x14ac:dyDescent="0.25">
      <c r="A2" s="45">
        <v>1</v>
      </c>
      <c r="B2" s="45" t="s">
        <v>117</v>
      </c>
      <c r="C2" s="45">
        <v>1071</v>
      </c>
      <c r="D2" s="46">
        <v>42744</v>
      </c>
      <c r="E2" s="45">
        <v>2</v>
      </c>
      <c r="F2" s="47">
        <v>7125</v>
      </c>
      <c r="G2" s="47">
        <f>SUM(F2:F100)</f>
        <v>14303</v>
      </c>
    </row>
    <row r="3" spans="1:7" x14ac:dyDescent="0.25">
      <c r="A3" s="45">
        <v>2</v>
      </c>
      <c r="B3" s="45" t="s">
        <v>118</v>
      </c>
      <c r="C3" s="45">
        <v>8001</v>
      </c>
      <c r="D3" s="46">
        <v>42803</v>
      </c>
      <c r="E3" s="45">
        <v>2</v>
      </c>
      <c r="F3" s="47">
        <v>102</v>
      </c>
      <c r="G3" s="48">
        <f>SUMIF(F2:F100, "&gt;=500", E2:E100)</f>
        <v>5</v>
      </c>
    </row>
    <row r="4" spans="1:7" x14ac:dyDescent="0.25">
      <c r="A4" s="45">
        <v>3</v>
      </c>
      <c r="B4" s="45" t="s">
        <v>119</v>
      </c>
      <c r="C4" s="45">
        <v>321</v>
      </c>
      <c r="D4" s="46">
        <v>42803</v>
      </c>
      <c r="E4" s="45">
        <v>1</v>
      </c>
      <c r="F4" s="47">
        <v>786</v>
      </c>
      <c r="G4" s="48">
        <f>SUMIF(A2:A100, "8001", E2:E100)</f>
        <v>0</v>
      </c>
    </row>
    <row r="5" spans="1:7" x14ac:dyDescent="0.25">
      <c r="A5" s="45">
        <v>4</v>
      </c>
      <c r="B5" s="45" t="s">
        <v>120</v>
      </c>
      <c r="C5" s="45">
        <v>1205</v>
      </c>
      <c r="D5" s="46">
        <v>43018</v>
      </c>
      <c r="E5" s="45">
        <v>3</v>
      </c>
      <c r="F5" s="47">
        <v>189</v>
      </c>
      <c r="G5" s="48">
        <f>SUMIFS(E2:E100, A2:A100, "1071", B2:B100, "10.10.2017")</f>
        <v>0</v>
      </c>
    </row>
    <row r="6" spans="1:7" x14ac:dyDescent="0.25">
      <c r="A6" s="45">
        <v>5</v>
      </c>
      <c r="B6" s="45" t="s">
        <v>117</v>
      </c>
      <c r="C6" s="45">
        <v>1071</v>
      </c>
      <c r="D6" s="46">
        <v>43018</v>
      </c>
      <c r="E6" s="45">
        <v>2</v>
      </c>
      <c r="F6" s="47">
        <v>5999</v>
      </c>
      <c r="G6" s="48">
        <f>COUNTIF(A2:A100, "1071")</f>
        <v>0</v>
      </c>
    </row>
    <row r="7" spans="1:7" x14ac:dyDescent="0.25">
      <c r="A7" s="45">
        <v>6</v>
      </c>
      <c r="B7" s="45" t="s">
        <v>118</v>
      </c>
      <c r="C7" s="45">
        <v>8001</v>
      </c>
      <c r="D7" s="46">
        <v>43049</v>
      </c>
      <c r="E7" s="45">
        <v>1</v>
      </c>
      <c r="F7" s="47">
        <v>102</v>
      </c>
      <c r="G7" s="48">
        <f>COUNTIF(F2:F100, "&lt;200")</f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G3" sqref="G3"/>
    </sheetView>
  </sheetViews>
  <sheetFormatPr defaultRowHeight="15" x14ac:dyDescent="0.25"/>
  <cols>
    <col min="2" max="2" width="15.85546875" customWidth="1"/>
    <col min="4" max="4" width="5.7109375" customWidth="1"/>
    <col min="5" max="5" width="9" customWidth="1"/>
    <col min="6" max="6" width="6.28515625" customWidth="1"/>
    <col min="7" max="7" width="7.42578125" customWidth="1"/>
    <col min="8" max="8" width="9" customWidth="1"/>
  </cols>
  <sheetData>
    <row r="1" spans="1:8" x14ac:dyDescent="0.25">
      <c r="A1" s="2" t="s">
        <v>121</v>
      </c>
      <c r="B1" s="2"/>
      <c r="C1" s="2"/>
      <c r="D1" s="2"/>
      <c r="E1" s="2"/>
      <c r="F1" s="2"/>
      <c r="G1" s="2"/>
      <c r="H1" s="2"/>
    </row>
    <row r="2" spans="1:8" x14ac:dyDescent="0.25">
      <c r="A2" s="2" t="s">
        <v>110</v>
      </c>
      <c r="B2" s="2" t="s">
        <v>59</v>
      </c>
      <c r="C2" s="2" t="s">
        <v>122</v>
      </c>
      <c r="D2" s="2" t="s">
        <v>123</v>
      </c>
      <c r="E2" s="2" t="s">
        <v>124</v>
      </c>
      <c r="F2" s="2" t="s">
        <v>125</v>
      </c>
      <c r="G2" s="2" t="s">
        <v>108</v>
      </c>
      <c r="H2" s="2" t="s">
        <v>109</v>
      </c>
    </row>
    <row r="3" spans="1:8" x14ac:dyDescent="0.25">
      <c r="A3" s="2">
        <v>1</v>
      </c>
      <c r="B3" s="2" t="s">
        <v>126</v>
      </c>
      <c r="C3" s="2">
        <v>7</v>
      </c>
      <c r="D3" s="2">
        <v>5</v>
      </c>
      <c r="E3" s="2">
        <v>7</v>
      </c>
      <c r="F3" s="2">
        <v>10</v>
      </c>
      <c r="G3" s="2"/>
      <c r="H3" s="2"/>
    </row>
    <row r="4" spans="1:8" x14ac:dyDescent="0.25">
      <c r="A4" s="2">
        <v>2</v>
      </c>
      <c r="B4" s="2" t="s">
        <v>127</v>
      </c>
      <c r="C4" s="2"/>
      <c r="D4" s="2">
        <v>3</v>
      </c>
      <c r="E4" s="2">
        <v>6</v>
      </c>
      <c r="F4" s="2">
        <v>10</v>
      </c>
      <c r="G4" s="2"/>
      <c r="H4" s="2"/>
    </row>
    <row r="5" spans="1:8" x14ac:dyDescent="0.25">
      <c r="A5" s="2">
        <v>3</v>
      </c>
      <c r="B5" s="2" t="s">
        <v>128</v>
      </c>
      <c r="C5" s="2">
        <v>10</v>
      </c>
      <c r="D5" s="2">
        <v>9</v>
      </c>
      <c r="E5" s="2">
        <v>9</v>
      </c>
      <c r="F5" s="2">
        <v>10</v>
      </c>
      <c r="G5" s="2"/>
      <c r="H5" s="2"/>
    </row>
    <row r="6" spans="1:8" x14ac:dyDescent="0.25">
      <c r="A6" s="2">
        <v>4</v>
      </c>
      <c r="B6" s="2" t="s">
        <v>129</v>
      </c>
      <c r="C6" s="2">
        <v>6</v>
      </c>
      <c r="D6" s="2">
        <v>7</v>
      </c>
      <c r="E6" s="2"/>
      <c r="F6" s="2">
        <v>8</v>
      </c>
      <c r="G6" s="2"/>
      <c r="H6" s="2"/>
    </row>
    <row r="7" spans="1:8" x14ac:dyDescent="0.25">
      <c r="A7" s="2">
        <v>5</v>
      </c>
      <c r="B7" s="2" t="s">
        <v>130</v>
      </c>
      <c r="C7" s="2">
        <v>10</v>
      </c>
      <c r="D7" s="2">
        <v>10</v>
      </c>
      <c r="E7" s="2">
        <v>9</v>
      </c>
      <c r="F7" s="2">
        <v>5</v>
      </c>
      <c r="G7" s="2"/>
      <c r="H7" s="2"/>
    </row>
    <row r="8" spans="1:8" x14ac:dyDescent="0.25">
      <c r="A8" s="2">
        <v>6</v>
      </c>
      <c r="B8" s="2" t="s">
        <v>131</v>
      </c>
      <c r="C8" s="2">
        <v>4</v>
      </c>
      <c r="D8" s="2">
        <v>7</v>
      </c>
      <c r="E8" s="2">
        <v>10</v>
      </c>
      <c r="F8" s="2">
        <v>8</v>
      </c>
      <c r="G8" s="2"/>
      <c r="H8" s="2"/>
    </row>
    <row r="9" spans="1:8" x14ac:dyDescent="0.25">
      <c r="A9" s="2">
        <v>7</v>
      </c>
      <c r="B9" s="2" t="s">
        <v>132</v>
      </c>
      <c r="C9" s="2">
        <v>6</v>
      </c>
      <c r="D9" s="2">
        <v>9</v>
      </c>
      <c r="E9" s="2">
        <v>7</v>
      </c>
      <c r="F9" s="2">
        <v>10</v>
      </c>
      <c r="G9" s="2"/>
      <c r="H9" s="2"/>
    </row>
    <row r="10" spans="1:8" x14ac:dyDescent="0.25">
      <c r="A10" s="2">
        <v>8</v>
      </c>
      <c r="B10" s="2" t="s">
        <v>133</v>
      </c>
      <c r="C10" s="2">
        <v>6</v>
      </c>
      <c r="D10" s="2">
        <v>8</v>
      </c>
      <c r="E10" s="2">
        <v>9</v>
      </c>
      <c r="F10" s="2">
        <v>6</v>
      </c>
      <c r="G10" s="2"/>
      <c r="H10" s="2"/>
    </row>
    <row r="11" spans="1:8" x14ac:dyDescent="0.25">
      <c r="A11" s="2">
        <v>9</v>
      </c>
      <c r="B11" s="2" t="s">
        <v>134</v>
      </c>
      <c r="C11" s="2"/>
      <c r="D11" s="2">
        <v>4</v>
      </c>
      <c r="E11" s="2">
        <v>7</v>
      </c>
      <c r="F11" s="2">
        <v>2</v>
      </c>
      <c r="G11" s="2"/>
      <c r="H11" s="2"/>
    </row>
    <row r="12" spans="1:8" x14ac:dyDescent="0.25">
      <c r="A12" s="2">
        <v>10</v>
      </c>
      <c r="B12" s="2" t="s">
        <v>135</v>
      </c>
      <c r="C12" s="2">
        <v>8</v>
      </c>
      <c r="D12" s="2">
        <v>9</v>
      </c>
      <c r="E12" s="2">
        <v>3</v>
      </c>
      <c r="F12" s="2">
        <v>8</v>
      </c>
      <c r="G12" s="2"/>
      <c r="H12" s="2"/>
    </row>
    <row r="13" spans="1:8" x14ac:dyDescent="0.25">
      <c r="A13" s="2">
        <v>11</v>
      </c>
      <c r="B13" s="2" t="s">
        <v>136</v>
      </c>
      <c r="C13" s="2">
        <v>6</v>
      </c>
      <c r="D13" s="2">
        <v>7</v>
      </c>
      <c r="E13" s="2">
        <v>5</v>
      </c>
      <c r="F13" s="2">
        <v>8</v>
      </c>
      <c r="G13" s="2"/>
      <c r="H13" s="2"/>
    </row>
    <row r="14" spans="1:8" x14ac:dyDescent="0.25">
      <c r="A14" s="2">
        <v>12</v>
      </c>
      <c r="B14" s="2" t="s">
        <v>137</v>
      </c>
      <c r="C14" s="2">
        <v>9</v>
      </c>
      <c r="D14" s="2">
        <v>5</v>
      </c>
      <c r="E14" s="2">
        <v>5</v>
      </c>
      <c r="F14" s="2">
        <v>8</v>
      </c>
      <c r="G14" s="2"/>
      <c r="H1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workbookViewId="0">
      <selection activeCell="C13" sqref="C12:C13"/>
    </sheetView>
  </sheetViews>
  <sheetFormatPr defaultRowHeight="15" x14ac:dyDescent="0.25"/>
  <cols>
    <col min="1" max="1" width="43.5703125" customWidth="1"/>
    <col min="2" max="2" width="18.42578125" customWidth="1"/>
  </cols>
  <sheetData>
    <row r="2" spans="1:3" x14ac:dyDescent="0.25">
      <c r="A2" s="14">
        <v>432423</v>
      </c>
      <c r="B2" s="7"/>
    </row>
    <row r="3" spans="1:3" x14ac:dyDescent="0.25">
      <c r="A3" s="14">
        <v>25352</v>
      </c>
      <c r="B3" s="7"/>
      <c r="C3" t="s">
        <v>43</v>
      </c>
    </row>
    <row r="4" spans="1:3" ht="15.75" thickBot="1" x14ac:dyDescent="0.3">
      <c r="A4" s="14">
        <v>52555</v>
      </c>
      <c r="B4" s="7"/>
    </row>
    <row r="5" spans="1:3" x14ac:dyDescent="0.25">
      <c r="A5" s="15" t="s">
        <v>38</v>
      </c>
      <c r="B5" s="16" t="b">
        <f>IF(AND(u&gt;0, v&gt;0, x&gt;0), TRUE, FALSE)</f>
        <v>1</v>
      </c>
    </row>
    <row r="6" spans="1:3" x14ac:dyDescent="0.25">
      <c r="A6" s="15" t="s">
        <v>39</v>
      </c>
      <c r="B6" s="17" t="b">
        <f>OR(u&gt;0, v&gt;0, x&gt;0)</f>
        <v>1</v>
      </c>
    </row>
    <row r="7" spans="1:3" x14ac:dyDescent="0.25">
      <c r="A7" s="15" t="s">
        <v>40</v>
      </c>
      <c r="B7" s="17" t="b">
        <f>AND(u&lt;=0, v&lt;=0, x&lt;=0)</f>
        <v>0</v>
      </c>
    </row>
    <row r="8" spans="1:3" x14ac:dyDescent="0.25">
      <c r="A8" s="15" t="s">
        <v>41</v>
      </c>
      <c r="B8" s="17" t="b">
        <f>OR(u&lt;=0, v&lt;=0, x&lt;=0)</f>
        <v>0</v>
      </c>
    </row>
    <row r="9" spans="1:3" ht="15.75" thickBot="1" x14ac:dyDescent="0.3">
      <c r="A9" s="15" t="s">
        <v>42</v>
      </c>
      <c r="B9" s="18" t="b">
        <f>OR(AND(u&gt;0, v&lt;=0, x&lt;=0), AND(u&lt;=0, v&gt;0, x&lt;=0), AND(u&lt;=0, v&lt;=0, x&gt;0))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5" sqref="E5"/>
    </sheetView>
  </sheetViews>
  <sheetFormatPr defaultRowHeight="15" x14ac:dyDescent="0.25"/>
  <sheetData>
    <row r="1" spans="1:4" ht="15.75" thickBot="1" x14ac:dyDescent="0.3">
      <c r="A1" s="29">
        <v>2342342</v>
      </c>
      <c r="B1" s="30">
        <f ca="1">IF(B1 &gt; 1, EXP(A1) + SQRT(2*A1^2 + 3), A1 + (2*A1 - A1^4)/A1^3)</f>
        <v>0</v>
      </c>
      <c r="C1" s="30">
        <f ca="1">IF(B1 &gt; 0, SIN(A1)^2, 1 - 2*SIN(A1))</f>
        <v>0</v>
      </c>
      <c r="D1" s="31">
        <f ca="1">IF(B1 &lt; 0, SIN(A1^2), A1^3 + 2*SIN(A1))</f>
        <v>0</v>
      </c>
    </row>
    <row r="2" spans="1:4" x14ac:dyDescent="0.25">
      <c r="A2" s="9">
        <v>2</v>
      </c>
      <c r="B2" s="9">
        <f t="shared" ref="B2:B6" ca="1" si="0">IF(B2 &gt; 1, EXP(A2) + SQRT(2*A2^2 + 3), A2 + (2*A2 - A2^4)/A2^3)</f>
        <v>0</v>
      </c>
      <c r="C2" s="9">
        <f t="shared" ref="C2:C6" ca="1" si="1">IF(B2 &gt; 0, SIN(A2)^2, 1 - 2*SIN(A2))</f>
        <v>0</v>
      </c>
      <c r="D2" s="9">
        <f t="shared" ref="D2:D5" ca="1" si="2">IF(B2 &lt; 0, SIN(A2^2), A2^3 + 2*SIN(A2))</f>
        <v>0</v>
      </c>
    </row>
    <row r="3" spans="1:4" x14ac:dyDescent="0.25">
      <c r="A3" s="2">
        <v>3</v>
      </c>
      <c r="B3" s="2">
        <f t="shared" ca="1" si="0"/>
        <v>0</v>
      </c>
      <c r="C3" s="2">
        <f t="shared" ca="1" si="1"/>
        <v>0</v>
      </c>
      <c r="D3" s="2">
        <f t="shared" ca="1" si="2"/>
        <v>0</v>
      </c>
    </row>
    <row r="4" spans="1:4" x14ac:dyDescent="0.25">
      <c r="A4" s="2">
        <v>4</v>
      </c>
      <c r="B4" s="2">
        <f t="shared" ca="1" si="0"/>
        <v>0</v>
      </c>
      <c r="C4" s="2">
        <f t="shared" ca="1" si="1"/>
        <v>0</v>
      </c>
      <c r="D4" s="2">
        <f t="shared" ca="1" si="2"/>
        <v>0</v>
      </c>
    </row>
    <row r="5" spans="1:4" x14ac:dyDescent="0.25">
      <c r="A5" s="2">
        <v>5</v>
      </c>
      <c r="B5" s="2">
        <f t="shared" ca="1" si="0"/>
        <v>0</v>
      </c>
      <c r="C5" s="2">
        <f t="shared" ca="1" si="1"/>
        <v>0</v>
      </c>
      <c r="D5" s="2">
        <f t="shared" ca="1" si="2"/>
        <v>0</v>
      </c>
    </row>
    <row r="6" spans="1:4" x14ac:dyDescent="0.25">
      <c r="A6" s="2">
        <v>65</v>
      </c>
      <c r="B6" s="2">
        <f t="shared" ca="1" si="0"/>
        <v>0</v>
      </c>
      <c r="C6" s="2">
        <f t="shared" ca="1" si="1"/>
        <v>0</v>
      </c>
      <c r="D6" s="2">
        <f ca="1">IF(B6 &lt; 0, SIN(A6^2), A6^3 + 2*SIN(A6))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1"/>
  <sheetViews>
    <sheetView workbookViewId="0">
      <selection activeCell="D15" sqref="D15"/>
    </sheetView>
  </sheetViews>
  <sheetFormatPr defaultRowHeight="15" x14ac:dyDescent="0.25"/>
  <cols>
    <col min="3" max="3" width="26.42578125" customWidth="1"/>
  </cols>
  <sheetData>
    <row r="1" spans="2:3" ht="15.75" thickBot="1" x14ac:dyDescent="0.3"/>
    <row r="2" spans="2:3" ht="15.75" thickBot="1" x14ac:dyDescent="0.3">
      <c r="B2" s="20" t="s">
        <v>37</v>
      </c>
      <c r="C2" s="21" t="s">
        <v>44</v>
      </c>
    </row>
    <row r="3" spans="2:3" x14ac:dyDescent="0.25">
      <c r="B3" s="19">
        <v>5</v>
      </c>
      <c r="C3" s="19" t="b">
        <f>IF(OR(B3 &lt; -4, B3 &gt; 4), TRUE, FALSE)</f>
        <v>1</v>
      </c>
    </row>
    <row r="4" spans="2:3" x14ac:dyDescent="0.25">
      <c r="B4" s="13">
        <v>3</v>
      </c>
      <c r="C4" s="13" t="b">
        <f t="shared" ref="C4:C21" si="0">IF(OR(B4 &lt; -4, B4 &gt; 4), TRUE, FALSE)</f>
        <v>0</v>
      </c>
    </row>
    <row r="5" spans="2:3" x14ac:dyDescent="0.25">
      <c r="B5" s="13">
        <v>6</v>
      </c>
      <c r="C5" s="13" t="b">
        <f t="shared" si="0"/>
        <v>1</v>
      </c>
    </row>
    <row r="6" spans="2:3" x14ac:dyDescent="0.25">
      <c r="B6" s="13">
        <v>8</v>
      </c>
      <c r="C6" s="13" t="b">
        <f t="shared" si="0"/>
        <v>1</v>
      </c>
    </row>
    <row r="7" spans="2:3" x14ac:dyDescent="0.25">
      <c r="B7" s="13">
        <v>2222</v>
      </c>
      <c r="C7" s="13" t="b">
        <f t="shared" si="0"/>
        <v>1</v>
      </c>
    </row>
    <row r="8" spans="2:3" x14ac:dyDescent="0.25">
      <c r="B8" s="13">
        <v>2</v>
      </c>
      <c r="C8" s="13" t="b">
        <f t="shared" si="0"/>
        <v>0</v>
      </c>
    </row>
    <row r="9" spans="2:3" x14ac:dyDescent="0.25">
      <c r="B9" s="13">
        <v>632</v>
      </c>
      <c r="C9" s="13" t="b">
        <f t="shared" si="0"/>
        <v>1</v>
      </c>
    </row>
    <row r="10" spans="2:3" x14ac:dyDescent="0.25">
      <c r="B10" s="13">
        <v>523</v>
      </c>
      <c r="C10" s="13" t="b">
        <f t="shared" si="0"/>
        <v>1</v>
      </c>
    </row>
    <row r="11" spans="2:3" x14ac:dyDescent="0.25">
      <c r="B11" s="13">
        <v>53</v>
      </c>
      <c r="C11" s="13" t="b">
        <f t="shared" si="0"/>
        <v>1</v>
      </c>
    </row>
    <row r="12" spans="2:3" x14ac:dyDescent="0.25">
      <c r="B12" s="13">
        <v>53</v>
      </c>
      <c r="C12" s="13" t="b">
        <f t="shared" si="0"/>
        <v>1</v>
      </c>
    </row>
    <row r="13" spans="2:3" x14ac:dyDescent="0.25">
      <c r="B13" s="13">
        <v>53</v>
      </c>
      <c r="C13" s="13" t="b">
        <f t="shared" si="0"/>
        <v>1</v>
      </c>
    </row>
    <row r="14" spans="2:3" x14ac:dyDescent="0.25">
      <c r="B14" s="13">
        <v>4</v>
      </c>
      <c r="C14" s="13" t="b">
        <f t="shared" si="0"/>
        <v>0</v>
      </c>
    </row>
    <row r="15" spans="2:3" x14ac:dyDescent="0.25">
      <c r="B15" s="13">
        <v>35</v>
      </c>
      <c r="C15" s="13" t="b">
        <f t="shared" si="0"/>
        <v>1</v>
      </c>
    </row>
    <row r="16" spans="2:3" x14ac:dyDescent="0.25">
      <c r="B16" s="13">
        <v>45</v>
      </c>
      <c r="C16" s="13" t="b">
        <f t="shared" si="0"/>
        <v>1</v>
      </c>
    </row>
    <row r="17" spans="2:3" x14ac:dyDescent="0.25">
      <c r="B17" s="13">
        <v>3</v>
      </c>
      <c r="C17" s="13" t="b">
        <f t="shared" si="0"/>
        <v>0</v>
      </c>
    </row>
    <row r="18" spans="2:3" x14ac:dyDescent="0.25">
      <c r="B18" s="13">
        <v>25</v>
      </c>
      <c r="C18" s="13" t="b">
        <f t="shared" si="0"/>
        <v>1</v>
      </c>
    </row>
    <row r="19" spans="2:3" x14ac:dyDescent="0.25">
      <c r="B19" s="13">
        <v>1</v>
      </c>
      <c r="C19" s="13" t="b">
        <f t="shared" si="0"/>
        <v>0</v>
      </c>
    </row>
    <row r="20" spans="2:3" x14ac:dyDescent="0.25">
      <c r="B20" s="13">
        <v>5</v>
      </c>
      <c r="C20" s="13" t="b">
        <f t="shared" si="0"/>
        <v>1</v>
      </c>
    </row>
    <row r="21" spans="2:3" x14ac:dyDescent="0.25">
      <c r="B21" s="13">
        <v>4</v>
      </c>
      <c r="C21" s="13" t="b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"/>
  <sheetViews>
    <sheetView workbookViewId="0">
      <selection activeCell="G8" sqref="G8"/>
    </sheetView>
  </sheetViews>
  <sheetFormatPr defaultRowHeight="15" x14ac:dyDescent="0.25"/>
  <cols>
    <col min="1" max="1" width="5" customWidth="1"/>
    <col min="2" max="5" width="9.7109375" customWidth="1"/>
    <col min="6" max="6" width="55.28515625" customWidth="1"/>
  </cols>
  <sheetData>
    <row r="2" spans="1:6" ht="15.75" thickBot="1" x14ac:dyDescent="0.3"/>
    <row r="3" spans="1:6" ht="33.75" customHeight="1" thickBot="1" x14ac:dyDescent="0.3">
      <c r="A3" s="26"/>
      <c r="B3" s="27" t="s">
        <v>13</v>
      </c>
      <c r="C3" s="27" t="s">
        <v>14</v>
      </c>
      <c r="D3" s="27" t="s">
        <v>15</v>
      </c>
      <c r="E3" s="27" t="s">
        <v>16</v>
      </c>
      <c r="F3" s="28" t="s">
        <v>17</v>
      </c>
    </row>
    <row r="4" spans="1:6" x14ac:dyDescent="0.25">
      <c r="A4" s="24">
        <v>1</v>
      </c>
      <c r="B4" s="24">
        <v>2</v>
      </c>
      <c r="C4" s="24">
        <v>3</v>
      </c>
      <c r="D4" s="24">
        <f>2*(B4+C4)</f>
        <v>10</v>
      </c>
      <c r="E4" s="24">
        <f t="shared" ref="E4:E13" si="0">B4*C4</f>
        <v>6</v>
      </c>
      <c r="F4" s="25" t="str">
        <f>IF(E4=$E$14,"Odaie cu aria maxima","Odaie cu aria mai mica cu "&amp;$E$14-E4&amp;" cm decat aria maxima")</f>
        <v>Odaie cu aria mai mica cu 57 cm decat aria maxima</v>
      </c>
    </row>
    <row r="5" spans="1:6" x14ac:dyDescent="0.25">
      <c r="A5" s="23">
        <v>2</v>
      </c>
      <c r="B5" s="23">
        <v>6</v>
      </c>
      <c r="C5" s="23">
        <v>8</v>
      </c>
      <c r="D5" s="23">
        <f t="shared" ref="D5:D13" si="1">2*(B5+C5)</f>
        <v>28</v>
      </c>
      <c r="E5" s="23">
        <f t="shared" si="0"/>
        <v>48</v>
      </c>
      <c r="F5" s="22" t="str">
        <f t="shared" ref="F5:F13" si="2">IF(E5=$E$14,"Odaie cu aria maxima","Odaie cu aria mai mica cu "&amp;$E$14-E5&amp;" cm decat aria maxima")</f>
        <v>Odaie cu aria mai mica cu 15 cm decat aria maxima</v>
      </c>
    </row>
    <row r="6" spans="1:6" x14ac:dyDescent="0.25">
      <c r="A6" s="23">
        <v>3</v>
      </c>
      <c r="B6" s="23">
        <v>1</v>
      </c>
      <c r="C6" s="23">
        <v>2</v>
      </c>
      <c r="D6" s="23">
        <f t="shared" si="1"/>
        <v>6</v>
      </c>
      <c r="E6" s="23">
        <f t="shared" si="0"/>
        <v>2</v>
      </c>
      <c r="F6" s="22" t="str">
        <f t="shared" si="2"/>
        <v>Odaie cu aria mai mica cu 61 cm decat aria maxima</v>
      </c>
    </row>
    <row r="7" spans="1:6" x14ac:dyDescent="0.25">
      <c r="A7" s="23">
        <v>4</v>
      </c>
      <c r="B7" s="23">
        <v>3</v>
      </c>
      <c r="C7" s="23">
        <v>4</v>
      </c>
      <c r="D7" s="23">
        <f t="shared" si="1"/>
        <v>14</v>
      </c>
      <c r="E7" s="23">
        <f t="shared" si="0"/>
        <v>12</v>
      </c>
      <c r="F7" s="22" t="str">
        <f t="shared" si="2"/>
        <v>Odaie cu aria mai mica cu 51 cm decat aria maxima</v>
      </c>
    </row>
    <row r="8" spans="1:6" x14ac:dyDescent="0.25">
      <c r="A8" s="23">
        <v>5</v>
      </c>
      <c r="B8" s="23">
        <v>7</v>
      </c>
      <c r="C8" s="23">
        <v>2</v>
      </c>
      <c r="D8" s="23">
        <f t="shared" si="1"/>
        <v>18</v>
      </c>
      <c r="E8" s="23">
        <f t="shared" si="0"/>
        <v>14</v>
      </c>
      <c r="F8" s="22" t="str">
        <f t="shared" si="2"/>
        <v>Odaie cu aria mai mica cu 49 cm decat aria maxima</v>
      </c>
    </row>
    <row r="9" spans="1:6" x14ac:dyDescent="0.25">
      <c r="A9" s="23">
        <v>6</v>
      </c>
      <c r="B9" s="23">
        <v>5</v>
      </c>
      <c r="C9" s="23">
        <v>5</v>
      </c>
      <c r="D9" s="23">
        <f t="shared" si="1"/>
        <v>20</v>
      </c>
      <c r="E9" s="23">
        <f t="shared" si="0"/>
        <v>25</v>
      </c>
      <c r="F9" s="22" t="str">
        <f t="shared" si="2"/>
        <v>Odaie cu aria mai mica cu 38 cm decat aria maxima</v>
      </c>
    </row>
    <row r="10" spans="1:6" x14ac:dyDescent="0.25">
      <c r="A10" s="23">
        <v>7</v>
      </c>
      <c r="B10" s="23">
        <v>1</v>
      </c>
      <c r="C10" s="23">
        <v>1</v>
      </c>
      <c r="D10" s="23">
        <f t="shared" si="1"/>
        <v>4</v>
      </c>
      <c r="E10" s="23">
        <f t="shared" si="0"/>
        <v>1</v>
      </c>
      <c r="F10" s="22" t="str">
        <f t="shared" si="2"/>
        <v>Odaie cu aria mai mica cu 62 cm decat aria maxima</v>
      </c>
    </row>
    <row r="11" spans="1:6" x14ac:dyDescent="0.25">
      <c r="A11" s="23">
        <v>8</v>
      </c>
      <c r="B11" s="23">
        <v>7</v>
      </c>
      <c r="C11" s="23">
        <v>9</v>
      </c>
      <c r="D11" s="23">
        <f t="shared" si="1"/>
        <v>32</v>
      </c>
      <c r="E11" s="23">
        <f t="shared" si="0"/>
        <v>63</v>
      </c>
      <c r="F11" s="22" t="str">
        <f t="shared" si="2"/>
        <v>Odaie cu aria maxima</v>
      </c>
    </row>
    <row r="12" spans="1:6" x14ac:dyDescent="0.25">
      <c r="A12" s="23">
        <v>9</v>
      </c>
      <c r="B12" s="23">
        <v>10</v>
      </c>
      <c r="C12" s="23">
        <v>2</v>
      </c>
      <c r="D12" s="23">
        <f t="shared" si="1"/>
        <v>24</v>
      </c>
      <c r="E12" s="23">
        <f t="shared" si="0"/>
        <v>20</v>
      </c>
      <c r="F12" s="22" t="str">
        <f t="shared" si="2"/>
        <v>Odaie cu aria mai mica cu 43 cm decat aria maxima</v>
      </c>
    </row>
    <row r="13" spans="1:6" x14ac:dyDescent="0.25">
      <c r="A13" s="23">
        <v>10</v>
      </c>
      <c r="B13" s="23">
        <v>3</v>
      </c>
      <c r="C13" s="23">
        <v>5</v>
      </c>
      <c r="D13" s="23">
        <f t="shared" si="1"/>
        <v>16</v>
      </c>
      <c r="E13" s="23">
        <f t="shared" si="0"/>
        <v>15</v>
      </c>
      <c r="F13" s="22" t="str">
        <f t="shared" si="2"/>
        <v>Odaie cu aria mai mica cu 48 cm decat aria maxima</v>
      </c>
    </row>
    <row r="14" spans="1:6" x14ac:dyDescent="0.25">
      <c r="B14" s="49" t="s">
        <v>18</v>
      </c>
      <c r="C14" s="50"/>
      <c r="D14" s="50"/>
      <c r="E14" s="5">
        <f>MAX(E4:E13)</f>
        <v>63</v>
      </c>
    </row>
  </sheetData>
  <mergeCells count="1">
    <mergeCell ref="B14:D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2"/>
  <sheetViews>
    <sheetView workbookViewId="0">
      <selection activeCell="K26" sqref="K26"/>
    </sheetView>
  </sheetViews>
  <sheetFormatPr defaultRowHeight="15" x14ac:dyDescent="0.25"/>
  <cols>
    <col min="6" max="6" width="4.140625" customWidth="1"/>
    <col min="7" max="7" width="30.85546875" customWidth="1"/>
  </cols>
  <sheetData>
    <row r="1" spans="2:21" ht="15.75" thickBot="1" x14ac:dyDescent="0.3"/>
    <row r="2" spans="2:21" ht="15.75" thickBot="1" x14ac:dyDescent="0.3">
      <c r="B2" s="37" t="s">
        <v>45</v>
      </c>
      <c r="C2" s="38" t="s">
        <v>46</v>
      </c>
      <c r="D2" s="38" t="s">
        <v>47</v>
      </c>
      <c r="E2" s="39" t="s">
        <v>48</v>
      </c>
      <c r="G2" s="40" t="s">
        <v>49</v>
      </c>
      <c r="M2" s="34"/>
      <c r="N2" s="34"/>
      <c r="O2" s="34"/>
      <c r="P2" s="34"/>
      <c r="Q2" s="34"/>
      <c r="R2" s="34"/>
      <c r="S2" s="34"/>
      <c r="T2" s="34"/>
      <c r="U2" s="34"/>
    </row>
    <row r="3" spans="2:21" x14ac:dyDescent="0.25">
      <c r="B3" s="9">
        <v>90</v>
      </c>
      <c r="C3" s="9">
        <v>90</v>
      </c>
      <c r="D3" s="9">
        <v>90</v>
      </c>
      <c r="E3" s="9">
        <v>90</v>
      </c>
      <c r="G3" s="36" t="str">
        <f>IF(SUM(B3:E3) = 360, "Sum is 360 (este patrulater)", "Sum is not 360 (nu este patrulater)")</f>
        <v>Sum is 360 (este patrulater)</v>
      </c>
      <c r="M3" s="34"/>
      <c r="N3" s="34"/>
      <c r="O3" s="34"/>
      <c r="P3" s="34"/>
      <c r="Q3" s="34"/>
      <c r="R3" s="34"/>
      <c r="S3" s="34"/>
      <c r="T3" s="34"/>
      <c r="U3" s="34"/>
    </row>
    <row r="4" spans="2:21" x14ac:dyDescent="0.25">
      <c r="B4" s="2">
        <v>100</v>
      </c>
      <c r="C4" s="2">
        <v>100</v>
      </c>
      <c r="D4" s="2">
        <v>80</v>
      </c>
      <c r="E4" s="2">
        <v>80</v>
      </c>
      <c r="G4" s="36" t="str">
        <f t="shared" ref="G4:G5" si="0">IF(SUM(B4:E4) = 360, "Sum is 360 (este patrulater)", "Sum is not 360 (nu este patrulater)")</f>
        <v>Sum is 360 (este patrulater)</v>
      </c>
      <c r="M4" s="34"/>
      <c r="N4" s="32"/>
      <c r="O4" s="34"/>
      <c r="P4" s="34"/>
      <c r="Q4" s="35"/>
      <c r="R4" s="35"/>
      <c r="S4" s="35"/>
      <c r="T4" s="35"/>
      <c r="U4" s="34"/>
    </row>
    <row r="5" spans="2:21" x14ac:dyDescent="0.25">
      <c r="B5" s="2">
        <v>40</v>
      </c>
      <c r="C5" s="2">
        <v>50</v>
      </c>
      <c r="D5" s="2">
        <v>90</v>
      </c>
      <c r="E5" s="2">
        <v>80</v>
      </c>
      <c r="G5" s="36" t="str">
        <f t="shared" si="0"/>
        <v>Sum is not 360 (nu este patrulater)</v>
      </c>
      <c r="M5" s="34"/>
      <c r="N5" s="32"/>
      <c r="O5" s="34"/>
      <c r="P5" s="34"/>
      <c r="Q5" s="35"/>
      <c r="R5" s="34"/>
      <c r="S5" s="34"/>
      <c r="T5" s="34"/>
      <c r="U5" s="34"/>
    </row>
    <row r="6" spans="2:21" x14ac:dyDescent="0.25">
      <c r="M6" s="34"/>
      <c r="N6" s="32"/>
      <c r="O6" s="34"/>
      <c r="P6" s="34"/>
      <c r="Q6" s="35"/>
      <c r="R6" s="34"/>
      <c r="S6" s="34"/>
      <c r="T6" s="34"/>
      <c r="U6" s="34"/>
    </row>
    <row r="7" spans="2:21" x14ac:dyDescent="0.25">
      <c r="M7" s="34"/>
      <c r="N7" s="35"/>
      <c r="O7" s="34"/>
      <c r="P7" s="34"/>
      <c r="Q7" s="35"/>
      <c r="R7" s="34"/>
      <c r="S7" s="34"/>
      <c r="T7" s="34"/>
      <c r="U7" s="34"/>
    </row>
    <row r="8" spans="2:21" x14ac:dyDescent="0.25">
      <c r="M8" s="34"/>
      <c r="N8" s="35"/>
      <c r="O8" s="34"/>
      <c r="P8" s="34"/>
      <c r="Q8" s="35"/>
      <c r="R8" s="34"/>
      <c r="S8" s="34"/>
      <c r="T8" s="34"/>
      <c r="U8" s="34"/>
    </row>
    <row r="9" spans="2:21" x14ac:dyDescent="0.25">
      <c r="M9" s="34"/>
      <c r="N9" s="35"/>
      <c r="O9" s="34"/>
      <c r="P9" s="34"/>
      <c r="Q9" s="35"/>
      <c r="R9" s="34"/>
      <c r="S9" s="34"/>
      <c r="T9" s="34"/>
      <c r="U9" s="34"/>
    </row>
    <row r="10" spans="2:21" x14ac:dyDescent="0.25">
      <c r="G10" s="34"/>
      <c r="M10" s="34"/>
      <c r="N10" s="35"/>
      <c r="O10" s="34"/>
      <c r="P10" s="34"/>
      <c r="Q10" s="35"/>
      <c r="R10" s="34"/>
      <c r="S10" s="34"/>
      <c r="T10" s="34"/>
      <c r="U10" s="34"/>
    </row>
    <row r="11" spans="2:21" x14ac:dyDescent="0.25">
      <c r="H11" s="34"/>
      <c r="M11" s="34"/>
      <c r="N11" s="35"/>
      <c r="O11" s="35"/>
      <c r="P11" s="35"/>
      <c r="Q11" s="35"/>
      <c r="R11" s="35"/>
      <c r="S11" s="35"/>
      <c r="T11" s="35"/>
      <c r="U11" s="34"/>
    </row>
    <row r="12" spans="2:21" x14ac:dyDescent="0.25">
      <c r="M12" s="34"/>
      <c r="N12" s="34"/>
      <c r="O12" s="34"/>
      <c r="P12" s="34"/>
      <c r="Q12" s="35"/>
      <c r="R12" s="34"/>
      <c r="S12" s="34"/>
      <c r="T12" s="35"/>
      <c r="U12" s="34"/>
    </row>
    <row r="13" spans="2:21" x14ac:dyDescent="0.25">
      <c r="M13" s="34"/>
      <c r="N13" s="34"/>
      <c r="O13" s="34"/>
      <c r="P13" s="34"/>
      <c r="Q13" s="35"/>
      <c r="R13" s="34"/>
      <c r="S13" s="34"/>
      <c r="T13" s="35"/>
      <c r="U13" s="34"/>
    </row>
    <row r="14" spans="2:21" x14ac:dyDescent="0.25">
      <c r="M14" s="34"/>
      <c r="N14" s="34"/>
      <c r="O14" s="34"/>
      <c r="P14" s="34"/>
      <c r="Q14" s="35"/>
      <c r="R14" s="34"/>
      <c r="S14" s="34"/>
      <c r="T14" s="35"/>
      <c r="U14" s="34"/>
    </row>
    <row r="15" spans="2:21" x14ac:dyDescent="0.25">
      <c r="M15" s="34"/>
      <c r="N15" s="34"/>
      <c r="O15" s="34"/>
      <c r="P15" s="34"/>
      <c r="Q15" s="35"/>
      <c r="R15" s="34"/>
      <c r="S15" s="34"/>
      <c r="T15" s="35"/>
      <c r="U15" s="34"/>
    </row>
    <row r="16" spans="2:21" x14ac:dyDescent="0.25">
      <c r="M16" s="34"/>
      <c r="N16" s="34"/>
      <c r="O16" s="34"/>
      <c r="P16" s="34"/>
      <c r="Q16" s="35"/>
      <c r="R16" s="34"/>
      <c r="S16" s="34"/>
      <c r="T16" s="35"/>
      <c r="U16" s="34"/>
    </row>
    <row r="17" spans="13:21" x14ac:dyDescent="0.25">
      <c r="M17" s="34"/>
      <c r="N17" s="34"/>
      <c r="O17" s="34"/>
      <c r="P17" s="34"/>
      <c r="Q17" s="35"/>
      <c r="R17" s="34"/>
      <c r="S17" s="34"/>
      <c r="T17" s="32"/>
      <c r="U17" s="34"/>
    </row>
    <row r="18" spans="13:21" x14ac:dyDescent="0.25">
      <c r="M18" s="34"/>
      <c r="N18" s="34"/>
      <c r="O18" s="34"/>
      <c r="P18" s="34"/>
      <c r="Q18" s="35"/>
      <c r="R18" s="34"/>
      <c r="S18" s="34"/>
      <c r="T18" s="32"/>
      <c r="U18" s="34"/>
    </row>
    <row r="19" spans="13:21" x14ac:dyDescent="0.25">
      <c r="M19" s="34"/>
      <c r="N19" s="34"/>
      <c r="O19" s="34"/>
      <c r="P19" s="34"/>
      <c r="Q19" s="35"/>
      <c r="R19" s="34"/>
      <c r="S19" s="34"/>
      <c r="T19" s="32"/>
      <c r="U19" s="34"/>
    </row>
    <row r="20" spans="13:21" x14ac:dyDescent="0.25">
      <c r="M20" s="34"/>
      <c r="N20" s="35"/>
      <c r="O20" s="35"/>
      <c r="P20" s="35"/>
      <c r="Q20" s="35"/>
      <c r="R20" s="34"/>
      <c r="S20" s="34"/>
      <c r="T20" s="32"/>
      <c r="U20" s="34"/>
    </row>
    <row r="21" spans="13:21" x14ac:dyDescent="0.25">
      <c r="M21" s="34"/>
      <c r="N21" s="34"/>
      <c r="O21" s="34"/>
      <c r="P21" s="34"/>
      <c r="Q21" s="34"/>
      <c r="R21" s="34"/>
      <c r="S21" s="34"/>
      <c r="T21" s="34"/>
      <c r="U21" s="34"/>
    </row>
    <row r="22" spans="13:21" x14ac:dyDescent="0.25">
      <c r="M22" s="34"/>
      <c r="N22" s="34"/>
      <c r="O22" s="34"/>
      <c r="P22" s="34"/>
      <c r="Q22" s="34"/>
      <c r="R22" s="34"/>
      <c r="S22" s="34"/>
      <c r="T22" s="34"/>
      <c r="U22" s="3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6"/>
  <sheetViews>
    <sheetView workbookViewId="0">
      <selection activeCell="H3" sqref="H3"/>
    </sheetView>
  </sheetViews>
  <sheetFormatPr defaultRowHeight="15" x14ac:dyDescent="0.25"/>
  <cols>
    <col min="5" max="5" width="20" customWidth="1"/>
    <col min="6" max="6" width="19.28515625" customWidth="1"/>
    <col min="7" max="7" width="20.5703125" customWidth="1"/>
    <col min="8" max="8" width="29.28515625" customWidth="1"/>
    <col min="12" max="12" width="7.42578125" customWidth="1"/>
    <col min="13" max="13" width="2.85546875" customWidth="1"/>
    <col min="14" max="14" width="5.85546875" customWidth="1"/>
    <col min="15" max="15" width="3.28515625" customWidth="1"/>
    <col min="16" max="16" width="5.140625" customWidth="1"/>
    <col min="17" max="17" width="2.5703125" customWidth="1"/>
    <col min="20" max="20" width="7.28515625" customWidth="1"/>
    <col min="21" max="21" width="2.5703125" customWidth="1"/>
    <col min="22" max="22" width="7.85546875" customWidth="1"/>
  </cols>
  <sheetData>
    <row r="2" spans="1:22" x14ac:dyDescent="0.25">
      <c r="A2" s="44" t="s">
        <v>50</v>
      </c>
      <c r="B2" s="44" t="s">
        <v>51</v>
      </c>
      <c r="C2" s="44" t="s">
        <v>52</v>
      </c>
      <c r="E2" s="44" t="s">
        <v>55</v>
      </c>
      <c r="F2" s="44" t="s">
        <v>53</v>
      </c>
      <c r="G2" s="44" t="s">
        <v>54</v>
      </c>
    </row>
    <row r="3" spans="1:22" ht="98.25" customHeight="1" x14ac:dyDescent="0.25">
      <c r="A3" s="2">
        <v>4</v>
      </c>
      <c r="B3" s="2">
        <v>3</v>
      </c>
      <c r="C3" s="2">
        <v>5</v>
      </c>
      <c r="E3" s="2" t="str">
        <f>IF(OR(A3^2 + B3^2 = C3^2, A3^2 + C3^2 = B3^2, B3^2 + C3^2 = A3^2), "Right-angled", "Not right-angled")</f>
        <v>Right-angled</v>
      </c>
      <c r="F3" s="2" t="str">
        <f>IF(A3 = B3, IF(B3 = C3, "Equilateral", "Isosceles"), IF(A3 = C3, "Isosceles", "Scalene"))</f>
        <v>Scalene</v>
      </c>
      <c r="G3" s="2" t="str">
        <f>IF(AND(A3+ B3 &gt; C3, A3 + C3 &gt; B3, B3 + C3 &gt; A3), "Can form a triangle", "Cannot form a triangle")</f>
        <v>Can form a triangle</v>
      </c>
    </row>
    <row r="4" spans="1:22" ht="29.25" customHeight="1" x14ac:dyDescent="0.25">
      <c r="A4" s="2">
        <v>2</v>
      </c>
      <c r="B4" s="2">
        <v>2</v>
      </c>
      <c r="C4" s="2">
        <v>2</v>
      </c>
      <c r="E4" s="2" t="str">
        <f t="shared" ref="E4:E5" si="0">IF(OR(A4^2 + B4^2 = C4^2, A4^2 + C4^2 = B4^2, B4^2 + C4^2 = A4^2), "Right-angled", "Not right-angled")</f>
        <v>Not right-angled</v>
      </c>
      <c r="F4" s="2" t="str">
        <f t="shared" ref="F4:F5" si="1">IF(A4 = B4, IF(B4 = C4, "Equilateral", "Isosceles"), IF(A4 = C4, "Isosceles", "Scalene"))</f>
        <v>Equilateral</v>
      </c>
      <c r="G4" s="2" t="str">
        <f t="shared" ref="G4:G5" si="2">IF(AND(A4+ B4 &gt; C4, A4 + C4 &gt; B4, B4 + C4 &gt; A4), "Can form a triangle", "Cannot form a triangle")</f>
        <v>Can form a triangle</v>
      </c>
    </row>
    <row r="5" spans="1:22" ht="42.75" customHeight="1" x14ac:dyDescent="0.25">
      <c r="A5" s="2">
        <v>6</v>
      </c>
      <c r="B5" s="2">
        <v>6</v>
      </c>
      <c r="C5" s="2">
        <v>8</v>
      </c>
      <c r="E5" s="2" t="str">
        <f t="shared" si="0"/>
        <v>Not right-angled</v>
      </c>
      <c r="F5" s="2" t="str">
        <f t="shared" si="1"/>
        <v>Isosceles</v>
      </c>
      <c r="G5" s="2" t="str">
        <f t="shared" si="2"/>
        <v>Can form a triangle</v>
      </c>
      <c r="H5" s="33"/>
    </row>
    <row r="12" spans="1:22" ht="6" customHeight="1" x14ac:dyDescent="0.25">
      <c r="T12" s="32"/>
      <c r="U12" s="32"/>
      <c r="V12" s="32"/>
    </row>
    <row r="13" spans="1:22" ht="3.75" customHeight="1" x14ac:dyDescent="0.25">
      <c r="V13" s="32"/>
    </row>
    <row r="16" spans="1:22" x14ac:dyDescent="0.25">
      <c r="U16" s="3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"/>
  <sheetViews>
    <sheetView workbookViewId="0">
      <selection activeCell="G6" sqref="G6"/>
    </sheetView>
  </sheetViews>
  <sheetFormatPr defaultRowHeight="15" x14ac:dyDescent="0.25"/>
  <cols>
    <col min="6" max="6" width="16.7109375" customWidth="1"/>
    <col min="7" max="7" width="10.42578125" customWidth="1"/>
  </cols>
  <sheetData>
    <row r="1" spans="2:6" ht="15.75" thickBot="1" x14ac:dyDescent="0.3"/>
    <row r="2" spans="2:6" ht="15.75" thickBot="1" x14ac:dyDescent="0.3">
      <c r="B2" s="41" t="s">
        <v>50</v>
      </c>
      <c r="C2" s="42" t="s">
        <v>51</v>
      </c>
      <c r="D2" s="42" t="s">
        <v>52</v>
      </c>
      <c r="E2" s="42" t="s">
        <v>56</v>
      </c>
      <c r="F2" s="43" t="s">
        <v>57</v>
      </c>
    </row>
    <row r="3" spans="2:6" x14ac:dyDescent="0.25">
      <c r="B3" s="9">
        <v>1</v>
      </c>
      <c r="C3" s="9">
        <v>2</v>
      </c>
      <c r="D3" s="9">
        <v>3</v>
      </c>
      <c r="E3" s="9">
        <f>POWER(C3,2)-4*B3*D3</f>
        <v>-8</v>
      </c>
      <c r="F3" s="9" t="str">
        <f>IF(E3&gt;0, "x1 = " &amp; (-C3+SQRT(E3))/(2*B3) &amp; ", x2 = " &amp; (-C3-SQRT(E3))/(2*B3), IF(E3=0, "x1 = x2 = " &amp; -C3/(2*B3), "No real solutions"))</f>
        <v>No real solutions</v>
      </c>
    </row>
    <row r="4" spans="2:6" x14ac:dyDescent="0.25">
      <c r="B4" s="2">
        <v>1</v>
      </c>
      <c r="C4" s="2">
        <v>2</v>
      </c>
      <c r="D4" s="2">
        <v>1</v>
      </c>
      <c r="E4" s="2">
        <f t="shared" ref="E4:E6" si="0">POWER(C4,2)-4*B4*D4</f>
        <v>0</v>
      </c>
      <c r="F4" s="2" t="str">
        <f t="shared" ref="F4:F6" si="1">IF(E4&gt;0, "x1 = " &amp; (-C4+SQRT(E4))/(2*B4) &amp; ", x2 = " &amp; (-C4-SQRT(E4))/(2*B4), IF(E4=0, "x1 = x2 = " &amp; -C4/(2*B4), "No real solutions"))</f>
        <v>x1 = x2 = -1</v>
      </c>
    </row>
    <row r="5" spans="2:6" x14ac:dyDescent="0.25">
      <c r="B5" s="2">
        <v>1</v>
      </c>
      <c r="C5" s="2">
        <v>-1</v>
      </c>
      <c r="D5" s="2">
        <v>-6</v>
      </c>
      <c r="E5" s="2">
        <f t="shared" si="0"/>
        <v>25</v>
      </c>
      <c r="F5" s="2" t="str">
        <f t="shared" si="1"/>
        <v>x1 = 3, x2 = -2</v>
      </c>
    </row>
    <row r="6" spans="2:6" x14ac:dyDescent="0.25">
      <c r="B6" s="2">
        <v>1</v>
      </c>
      <c r="C6" s="2">
        <v>0</v>
      </c>
      <c r="D6" s="2">
        <v>-1</v>
      </c>
      <c r="E6" s="2">
        <f t="shared" si="0"/>
        <v>4</v>
      </c>
      <c r="F6" s="2" t="str">
        <f t="shared" si="1"/>
        <v>x1 = 1, x2 = 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Situatia 1-2</vt:lpstr>
      <vt:lpstr>Situatia 3</vt:lpstr>
      <vt:lpstr>Situatia 4</vt:lpstr>
      <vt:lpstr>Situatia 5</vt:lpstr>
      <vt:lpstr>Situatia 6</vt:lpstr>
      <vt:lpstr>Situatia 7</vt:lpstr>
      <vt:lpstr>Situatia 8</vt:lpstr>
      <vt:lpstr>Situatia 9</vt:lpstr>
      <vt:lpstr>Situatia 10</vt:lpstr>
      <vt:lpstr>Situatia 11</vt:lpstr>
      <vt:lpstr>Situatia 12</vt:lpstr>
      <vt:lpstr>Situatia 13</vt:lpstr>
      <vt:lpstr>u</vt:lpstr>
      <vt:lpstr>v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2023-11-27T10:34:05Z</dcterms:modified>
</cp:coreProperties>
</file>