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53112b1a58f89f/Desktop/"/>
    </mc:Choice>
  </mc:AlternateContent>
  <xr:revisionPtr revIDLastSave="468" documentId="8_{9DC6F44B-BC79-4220-B97E-3274A3024618}" xr6:coauthVersionLast="47" xr6:coauthVersionMax="47" xr10:uidLastSave="{0E150E11-AF91-4888-92FE-003DDC7BF9E9}"/>
  <bookViews>
    <workbookView xWindow="28680" yWindow="-120" windowWidth="29040" windowHeight="15720" activeTab="5" xr2:uid="{00000000-000D-0000-FFFF-FFFF00000000}"/>
  </bookViews>
  <sheets>
    <sheet name="Crowdfunding" sheetId="1" r:id="rId1"/>
    <sheet name="Stacked-Column Category" sheetId="4" r:id="rId2"/>
    <sheet name="Stacked-Column Sub-Category" sheetId="6" r:id="rId3"/>
    <sheet name="Line Graph" sheetId="9" r:id="rId4"/>
    <sheet name="Crowfunding Goal Analysis" sheetId="10" r:id="rId5"/>
    <sheet name="Statistical Analysis" sheetId="11" r:id="rId6"/>
  </sheets>
  <definedNames>
    <definedName name="_xlnm._FilterDatabase" localSheetId="0" hidden="1">Crowdfunding!$A$1:$T$1002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Analysis'!$C$1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Analysis'!$D$2:$D$566</definedName>
    <definedName name="_xlchart.v1.16" hidden="1">'Statistical Analysis'!$E$1</definedName>
    <definedName name="_xlchart.v1.17" hidden="1">'Statistical Analysis'!$E$2:$E$566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  <definedName name="_xlchart.v1.7" hidden="1">'Statistical Analysis'!$E$1</definedName>
    <definedName name="_xlchart.v1.8" hidden="1">'Statistical Analysis'!$E$2:$E$566</definedName>
    <definedName name="_xlchart.v1.9" hidden="1">'Statistical Analysis'!$A$2:$A$566</definedName>
  </definedNames>
  <calcPr calcId="191029" calcMode="autoNoTable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1" l="1"/>
  <c r="M6" i="11"/>
  <c r="M5" i="11"/>
  <c r="M4" i="11"/>
  <c r="M3" i="11"/>
  <c r="M2" i="11"/>
  <c r="L7" i="11"/>
  <c r="L6" i="11"/>
  <c r="L5" i="11"/>
  <c r="L4" i="11"/>
  <c r="L3" i="11"/>
  <c r="L2" i="11"/>
  <c r="D3" i="10"/>
  <c r="B3" i="10"/>
  <c r="C3" i="10"/>
  <c r="E3" i="10"/>
  <c r="H3" i="10"/>
  <c r="D4" i="10"/>
  <c r="B4" i="10"/>
  <c r="C4" i="10"/>
  <c r="E4" i="10"/>
  <c r="H4" i="10"/>
  <c r="D5" i="10"/>
  <c r="B5" i="10"/>
  <c r="C5" i="10"/>
  <c r="E5" i="10"/>
  <c r="H5" i="10"/>
  <c r="D6" i="10"/>
  <c r="B6" i="10"/>
  <c r="C6" i="10"/>
  <c r="E6" i="10"/>
  <c r="H6" i="10"/>
  <c r="D7" i="10"/>
  <c r="B7" i="10"/>
  <c r="C7" i="10"/>
  <c r="E7" i="10"/>
  <c r="H7" i="10"/>
  <c r="D8" i="10"/>
  <c r="B8" i="10"/>
  <c r="C8" i="10"/>
  <c r="E8" i="10"/>
  <c r="H8" i="10"/>
  <c r="D9" i="10"/>
  <c r="B9" i="10"/>
  <c r="C9" i="10"/>
  <c r="E9" i="10"/>
  <c r="H9" i="10"/>
  <c r="D10" i="10"/>
  <c r="B10" i="10"/>
  <c r="C10" i="10"/>
  <c r="E10" i="10"/>
  <c r="H10" i="10"/>
  <c r="D11" i="10"/>
  <c r="B11" i="10"/>
  <c r="C11" i="10"/>
  <c r="E11" i="10"/>
  <c r="H11" i="10"/>
  <c r="D12" i="10"/>
  <c r="B12" i="10"/>
  <c r="C12" i="10"/>
  <c r="E12" i="10"/>
  <c r="H12" i="10"/>
  <c r="D13" i="10"/>
  <c r="B13" i="10"/>
  <c r="C13" i="10"/>
  <c r="E13" i="10"/>
  <c r="H13" i="10"/>
  <c r="D2" i="10"/>
  <c r="B2" i="10"/>
  <c r="C2" i="10"/>
  <c r="E2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F1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<sst xmlns="http://schemas.openxmlformats.org/spreadsheetml/2006/main" count="7062" uniqueCount="2113">
  <si>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</si>
  <si>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</si>
  <si>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</si>
  <si>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</si>
  <si>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</si>
  <si>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</si>
  <si>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</si>
  <si>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</si>
  <si>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</si>
  <si>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</si>
  <si>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</si>
  <si>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</si>
  <si>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</si>
  <si>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</si>
  <si>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</si>
  <si>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</si>
  <si>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</si>
  <si>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</si>
  <si>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</si>
  <si>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</si>
  <si>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</si>
  <si>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</si>
  <si>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</si>
  <si>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</si>
  <si>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</si>
  <si>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</si>
  <si>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</si>
  <si>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</si>
  <si>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</si>
  <si>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</si>
  <si>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</si>
  <si>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</si>
  <si>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</si>
  <si>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</si>
  <si>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</si>
  <si>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</si>
  <si>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</si>
  <si>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</si>
  <si>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</si>
  <si>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</si>
  <si>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</si>
  <si>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</si>
  <si>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</si>
  <si>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</si>
  <si>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</si>
  <si>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</si>
  <si>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</si>
  <si>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</si>
  <si>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</si>
  <si>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</si>
  <si>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</si>
  <si>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</si>
  <si>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</si>
  <si>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</si>
  <si>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</si>
  <si>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</si>
  <si>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</si>
  <si>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</si>
  <si>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</si>
  <si>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</si>
  <si>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</si>
  <si>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</si>
  <si>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</si>
  <si>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</si>
  <si>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</si>
  <si>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</si>
  <si>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</si>
  <si>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</si>
  <si>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</si>
  <si>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</si>
  <si>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</si>
  <si>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</si>
  <si>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</si>
  <si>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</si>
  <si>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</si>
  <si>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</si>
  <si>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</si>
  <si>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</si>
  <si>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</si>
  <si>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</si>
  <si>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</si>
  <si>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</si>
  <si>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</si>
  <si>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</si>
  <si>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</si>
  <si>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</si>
  <si>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</si>
  <si>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</si>
  <si>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</si>
  <si>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</si>
  <si>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</si>
  <si>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</si>
  <si>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</si>
  <si>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</si>
  <si>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</si>
  <si>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</si>
  <si>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</si>
  <si>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</si>
  <si>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</si>
  <si>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</si>
  <si>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</si>
  <si>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</si>
  <si>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</si>
  <si>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</si>
  <si>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</si>
  <si>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</si>
  <si>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</si>
  <si>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</si>
  <si>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</si>
  <si>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</si>
  <si>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</si>
  <si>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</si>
  <si>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</si>
  <si>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</si>
  <si>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</si>
  <si>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</si>
  <si>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</si>
  <si>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</si>
  <si>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</si>
  <si>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</si>
  <si>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</si>
  <si>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</si>
  <si>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</si>
  <si>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</si>
  <si>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</si>
  <si>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</si>
  <si>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</si>
  <si>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</si>
  <si>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</si>
  <si>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</si>
  <si>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</si>
  <si>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</si>
  <si>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</si>
  <si>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</si>
  <si>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</si>
  <si>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</si>
  <si>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</si>
  <si>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</si>
  <si>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</si>
  <si>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</si>
  <si>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</si>
  <si>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</si>
  <si>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</si>
  <si>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</si>
  <si>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</si>
  <si>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</si>
  <si>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</si>
  <si>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</si>
  <si>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</si>
  <si>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</si>
  <si>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</si>
  <si>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</si>
  <si>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</si>
  <si>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</si>
  <si>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</si>
  <si>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</si>
  <si>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</si>
  <si>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</si>
  <si>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</si>
  <si>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</si>
  <si>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</si>
  <si>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</si>
  <si>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</si>
  <si>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</si>
  <si>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</si>
  <si>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</si>
  <si>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</si>
  <si>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</si>
  <si>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</si>
  <si>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</si>
  <si>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</si>
  <si>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</si>
  <si>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</si>
  <si>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</si>
  <si>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</si>
  <si>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</si>
  <si>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</si>
  <si>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</si>
  <si>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</si>
  <si>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</si>
  <si>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</si>
  <si>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</si>
  <si>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</si>
  <si>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</si>
  <si>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</si>
  <si>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</si>
  <si>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</si>
  <si>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</si>
  <si>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</si>
  <si>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</si>
  <si>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</si>
  <si>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</si>
  <si>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</si>
  <si>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</si>
  <si>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</si>
  <si>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</si>
  <si>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</si>
  <si>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</si>
  <si>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</si>
  <si>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</si>
  <si>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</si>
  <si>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</si>
  <si>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</si>
  <si>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</si>
  <si>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</si>
  <si>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</si>
  <si>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</si>
  <si>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</si>
  <si>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</si>
  <si>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</si>
  <si>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</si>
  <si>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</si>
  <si>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</si>
  <si>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</si>
  <si>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</si>
  <si>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</si>
  <si>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</si>
  <si>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</si>
  <si>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</si>
  <si>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</si>
  <si>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</si>
  <si>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</si>
  <si>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</si>
  <si>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</si>
  <si>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</si>
  <si>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</si>
  <si>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</si>
  <si>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</si>
  <si>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</si>
  <si>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</si>
  <si>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</si>
  <si>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</si>
  <si>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</si>
  <si>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</si>
  <si>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</si>
  <si>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</si>
  <si>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</si>
  <si>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</si>
  <si>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</si>
  <si>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</si>
  <si>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</si>
  <si>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</si>
  <si>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</si>
  <si>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</si>
  <si>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</si>
  <si>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</si>
  <si>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</si>
  <si>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</si>
  <si>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</si>
  <si>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</si>
  <si>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</si>
  <si>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</si>
  <si>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</si>
  <si>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</si>
  <si>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</si>
  <si>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</si>
  <si>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</si>
  <si>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</si>
  <si>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</si>
  <si>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</si>
  <si>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</si>
  <si>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</si>
  <si>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</si>
  <si>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</si>
  <si>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</si>
  <si>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</si>
  <si>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</si>
  <si>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</si>
  <si>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</si>
  <si>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</si>
  <si>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</si>
  <si>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</si>
  <si>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</si>
  <si>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</si>
  <si>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</si>
  <si>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</si>
  <si>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</si>
  <si>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</si>
  <si>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</si>
  <si>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</si>
  <si>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</si>
  <si>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</si>
  <si>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</si>
  <si>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</si>
  <si>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</si>
  <si>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</si>
  <si>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</si>
  <si>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</si>
  <si>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</si>
  <si>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</si>
  <si>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</si>
  <si>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</si>
  <si>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</si>
  <si>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</si>
  <si>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</si>
  <si>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</si>
  <si>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</si>
  <si>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</si>
  <si>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</si>
  <si>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</si>
  <si>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</si>
  <si>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</si>
  <si>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</si>
  <si>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</si>
  <si>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</si>
  <si>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</si>
  <si>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</si>
  <si>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</si>
  <si>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</si>
  <si>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</si>
  <si>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</si>
  <si>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</si>
  <si>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</si>
  <si>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</si>
  <si>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</si>
  <si>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</si>
  <si>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</si>
  <si>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</si>
  <si>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</si>
  <si>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</si>
  <si>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</si>
  <si>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</si>
  <si>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</si>
  <si>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</si>
  <si>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</si>
  <si>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</si>
  <si>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</si>
  <si>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</si>
  <si>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</si>
  <si>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</si>
  <si>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</si>
  <si>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</si>
  <si>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</si>
  <si>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</si>
  <si>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</si>
  <si>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</si>
  <si>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</si>
  <si>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</si>
  <si>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</si>
  <si>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</si>
  <si>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</si>
  <si>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</si>
  <si>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</si>
  <si>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</si>
  <si>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</si>
  <si>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</si>
  <si>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</si>
  <si>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</si>
  <si>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</si>
  <si>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</si>
  <si>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</si>
  <si>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</si>
  <si>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</si>
  <si>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</si>
  <si>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</si>
  <si>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</si>
  <si>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</si>
  <si>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</si>
  <si>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</si>
  <si>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</si>
  <si>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</si>
  <si>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</si>
  <si>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</si>
  <si>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</si>
  <si>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</si>
  <si>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</si>
  <si>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</si>
  <si>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</si>
  <si>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</si>
  <si>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</si>
  <si>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</si>
  <si>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</si>
  <si>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</si>
  <si>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</si>
  <si>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</si>
  <si>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</si>
  <si>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</si>
  <si>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</si>
  <si>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</si>
  <si>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</si>
  <si>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</si>
  <si>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</si>
  <si>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</si>
  <si>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</si>
  <si>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</si>
  <si>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</si>
  <si>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</si>
  <si>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</si>
  <si>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</si>
  <si>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</si>
  <si>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</si>
  <si>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</si>
  <si>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</si>
  <si>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</si>
  <si>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</si>
  <si>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</si>
  <si>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</si>
  <si>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</si>
  <si>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</si>
  <si>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</si>
  <si>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</si>
  <si>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</si>
  <si>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</si>
  <si>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</si>
  <si>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</si>
  <si>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</si>
  <si>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</si>
  <si>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</si>
  <si>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</si>
  <si>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</si>
  <si>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</si>
  <si>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</si>
  <si>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</si>
  <si>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</si>
  <si>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</si>
  <si>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</si>
  <si>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</si>
  <si>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</si>
  <si>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</si>
  <si>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</si>
  <si>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</si>
  <si>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</si>
  <si>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</si>
  <si>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</si>
  <si>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</si>
  <si>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</si>
  <si>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</si>
  <si>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</si>
  <si>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</si>
  <si>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</si>
  <si>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</si>
  <si>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</si>
  <si>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</si>
  <si>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</si>
  <si>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</si>
  <si>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</si>
  <si>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</si>
  <si>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</si>
  <si>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</si>
  <si>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</si>
  <si>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</si>
  <si>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</si>
  <si>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</si>
  <si>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</si>
  <si>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</si>
  <si>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</si>
  <si>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</si>
  <si>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</si>
  <si>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</si>
  <si>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</si>
  <si>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</si>
  <si>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</si>
  <si>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</si>
  <si>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</si>
  <si>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</si>
  <si>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</si>
  <si>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</si>
  <si>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</si>
  <si>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</si>
  <si>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</si>
  <si>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</si>
  <si>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</si>
  <si>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</si>
  <si>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</si>
  <si>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</si>
  <si>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</si>
  <si>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</si>
  <si>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</si>
  <si>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</si>
  <si>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</si>
  <si>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</si>
  <si>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</si>
  <si>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</si>
  <si>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</si>
  <si>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</si>
  <si>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</si>
  <si>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</si>
  <si>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</si>
  <si>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</si>
  <si>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</si>
  <si>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</si>
  <si>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</si>
  <si>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</si>
  <si>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</si>
  <si>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</si>
  <si>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</si>
  <si>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</si>
  <si>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</si>
  <si>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</si>
  <si>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</si>
  <si>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</si>
  <si>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</si>
  <si>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</si>
  <si>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</si>
  <si>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</si>
  <si>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</si>
  <si>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</si>
  <si>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</si>
  <si>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</si>
  <si>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</si>
  <si>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</si>
  <si>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</si>
  <si>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</si>
  <si>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</si>
  <si>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</si>
  <si>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</si>
  <si>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</si>
  <si>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</si>
  <si>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</si>
  <si>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</si>
  <si>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</si>
  <si>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</si>
  <si>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</si>
  <si>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</si>
  <si>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</si>
  <si>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</si>
  <si>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</si>
  <si>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</si>
  <si>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</si>
  <si>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</si>
  <si>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</si>
  <si>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</si>
  <si>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</si>
  <si>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</si>
  <si>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</si>
  <si>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</si>
  <si>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</si>
  <si>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</si>
  <si>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</si>
  <si>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</si>
  <si>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</si>
  <si>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</si>
  <si>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</si>
  <si>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</si>
  <si>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</si>
  <si>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</si>
  <si>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</si>
  <si>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</si>
  <si>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</si>
  <si>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</si>
  <si>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</si>
  <si>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</si>
  <si>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</si>
  <si>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</si>
  <si>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</si>
  <si>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</si>
  <si>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</si>
  <si>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</si>
  <si>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</si>
  <si>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</si>
  <si>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</si>
  <si>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</si>
  <si>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</si>
  <si>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</si>
  <si>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</si>
  <si>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</si>
  <si>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</si>
  <si>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</si>
  <si>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</si>
  <si>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</si>
  <si>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</si>
  <si>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</si>
  <si>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</si>
  <si>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</si>
  <si>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</si>
  <si>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</si>
  <si>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</si>
  <si>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</si>
  <si>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</si>
  <si>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</si>
  <si>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</si>
  <si>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</si>
  <si>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</si>
  <si>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</si>
  <si>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</si>
  <si>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</si>
  <si>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</si>
  <si>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</si>
  <si>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</si>
  <si>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</si>
  <si>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</si>
  <si>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</si>
  <si>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</si>
  <si>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</si>
  <si>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</si>
  <si>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</si>
  <si>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</si>
  <si>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</si>
  <si>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</si>
  <si>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</si>
  <si>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</si>
  <si>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</si>
  <si>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</si>
  <si>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</si>
  <si>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</si>
  <si>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</si>
  <si>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</si>
  <si>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</si>
  <si>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</si>
  <si>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</si>
  <si>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</si>
  <si>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</si>
  <si>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</si>
  <si>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</si>
  <si>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</si>
  <si>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</si>
  <si>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</si>
  <si>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</si>
  <si>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</si>
  <si>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</si>
  <si>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</si>
  <si>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</si>
  <si>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</si>
  <si>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</si>
  <si>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</si>
  <si>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</si>
  <si>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</si>
  <si>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</si>
  <si>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</si>
  <si>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</si>
  <si>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</si>
  <si>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</si>
  <si>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</si>
  <si>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</si>
  <si>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</si>
  <si>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</si>
  <si>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</si>
  <si>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</si>
  <si>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</si>
  <si>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</si>
  <si>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</si>
  <si>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</si>
  <si>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</si>
  <si>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</si>
  <si>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</si>
  <si>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</si>
  <si>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</si>
  <si>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</si>
  <si>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</si>
  <si>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</si>
  <si>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</si>
  <si>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</si>
  <si>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</si>
  <si>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</si>
  <si>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</si>
  <si>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</si>
  <si>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</si>
  <si>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</si>
  <si>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</si>
  <si>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</si>
  <si>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</si>
  <si>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</si>
  <si>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</si>
  <si>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</si>
  <si>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</si>
  <si>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</si>
  <si>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</si>
  <si>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</si>
  <si>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</si>
  <si>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</si>
  <si>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</si>
  <si>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</si>
  <si>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</si>
  <si>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</si>
  <si>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</si>
  <si>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</si>
  <si>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</si>
  <si>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</si>
  <si>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</si>
  <si>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</si>
  <si>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</si>
  <si>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</si>
  <si>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</si>
  <si>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</si>
  <si>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</si>
  <si>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</si>
  <si>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</si>
  <si>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</si>
  <si>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</si>
  <si>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</si>
  <si>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</si>
  <si>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</si>
  <si>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</si>
  <si>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</si>
  <si>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</si>
  <si>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</si>
  <si>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</si>
  <si>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</si>
  <si>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</si>
  <si>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</si>
  <si>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</si>
  <si>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</si>
  <si>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</si>
  <si>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</si>
  <si>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</si>
  <si>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</si>
  <si>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</si>
  <si>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</si>
  <si>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</si>
  <si>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</si>
  <si>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</si>
  <si>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</si>
  <si>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</si>
  <si>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</si>
  <si>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</si>
  <si>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</si>
  <si>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</si>
  <si>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</si>
  <si>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</si>
  <si>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</si>
  <si>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</si>
  <si>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</si>
  <si>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</si>
  <si>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</si>
  <si>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</si>
  <si>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</si>
  <si>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</si>
  <si>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</si>
  <si>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</si>
  <si>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</si>
  <si>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</si>
  <si>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</si>
  <si>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</si>
  <si>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</si>
  <si>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</si>
  <si>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</si>
  <si>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</si>
  <si>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</si>
  <si>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</si>
  <si>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</si>
  <si>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</si>
  <si>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</si>
  <si>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</si>
  <si>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</si>
  <si>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</si>
  <si>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</si>
  <si>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</si>
  <si>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</si>
  <si>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</si>
  <si>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</si>
  <si>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</si>
  <si>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</si>
  <si>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</si>
  <si>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</si>
  <si>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</si>
  <si>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</si>
  <si>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</si>
  <si>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</si>
  <si>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</si>
  <si>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</si>
  <si>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</si>
  <si>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</si>
  <si>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</si>
  <si>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</si>
  <si>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</si>
  <si>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</si>
  <si>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</si>
  <si>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</si>
  <si>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</si>
  <si>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</si>
  <si>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</si>
  <si>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</si>
  <si>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</si>
  <si>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</si>
  <si>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</si>
  <si>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</si>
  <si>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</si>
  <si>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</si>
  <si>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</si>
  <si>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</si>
  <si>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</si>
  <si>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</si>
  <si>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</si>
  <si>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</si>
  <si>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</si>
  <si>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</si>
  <si>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</si>
  <si>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</si>
  <si>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</si>
  <si>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</si>
  <si>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</si>
  <si>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</si>
  <si>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</si>
  <si>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</si>
  <si>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</si>
  <si>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</si>
  <si>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</si>
  <si>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</si>
  <si>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</si>
  <si>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</si>
  <si>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</si>
  <si>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</si>
  <si>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</si>
  <si>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</si>
  <si>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</si>
  <si>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</si>
  <si>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</si>
  <si>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</si>
  <si>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</si>
  <si>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</si>
  <si>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</si>
  <si>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</si>
  <si>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</si>
  <si>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</si>
  <si>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</si>
  <si>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</si>
  <si>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</si>
  <si>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</si>
  <si>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</si>
  <si>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</si>
  <si>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</si>
  <si>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</si>
  <si>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</si>
  <si>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</si>
  <si>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</si>
  <si>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</si>
  <si>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</si>
  <si>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</si>
  <si>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</si>
  <si>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</si>
  <si>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</si>
  <si>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</si>
  <si>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</si>
  <si>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</si>
  <si>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</si>
  <si>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</si>
  <si>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</si>
  <si>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</si>
  <si>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</si>
  <si>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</si>
  <si>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</si>
  <si>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</si>
  <si>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</si>
  <si>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</si>
  <si>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</si>
  <si>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</si>
  <si>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</si>
  <si>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</si>
  <si>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</si>
  <si>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</si>
  <si>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</si>
  <si>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</si>
  <si>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</si>
  <si>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</si>
  <si>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</si>
  <si>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</si>
  <si>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</si>
  <si>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</si>
  <si>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</si>
  <si>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</si>
  <si>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</si>
  <si>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</si>
  <si>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</si>
  <si>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</si>
  <si>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</si>
  <si>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</si>
  <si>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</si>
  <si>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</si>
  <si>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</si>
  <si>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</si>
  <si>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</si>
  <si>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</si>
  <si>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</si>
  <si>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</si>
  <si>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</si>
  <si>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</si>
  <si>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</si>
  <si>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</si>
  <si>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</si>
  <si>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</si>
  <si>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</si>
  <si>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</si>
  <si>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</si>
  <si>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</si>
  <si>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</si>
  <si>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</si>
  <si>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</si>
  <si>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</si>
  <si>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</si>
  <si>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</si>
  <si>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</si>
  <si>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</si>
  <si>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</si>
  <si>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</si>
  <si>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</si>
  <si>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</si>
  <si>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</si>
  <si>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</si>
  <si>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</si>
  <si>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</si>
  <si>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</si>
  <si>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</si>
  <si>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</si>
  <si>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</si>
  <si>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</si>
  <si>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</si>
  <si>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</si>
  <si>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</si>
  <si>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</si>
  <si>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</si>
  <si>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</si>
  <si>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</si>
  <si>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</si>
  <si>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</si>
  <si>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</si>
  <si>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</si>
  <si>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</si>
  <si>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</si>
  <si>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</si>
  <si>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</si>
  <si>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</si>
  <si>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</si>
  <si>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</si>
  <si>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</si>
  <si>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</si>
  <si>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</si>
  <si>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</si>
  <si>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</si>
  <si>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</si>
  <si>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</si>
  <si>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</si>
  <si>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</si>
  <si>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</si>
  <si>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</si>
  <si>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</si>
  <si>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</si>
  <si>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</si>
  <si>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</si>
  <si>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</si>
  <si>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</si>
  <si>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</si>
  <si>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</si>
  <si>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</si>
  <si>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</si>
  <si>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</si>
  <si>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</si>
  <si>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</si>
  <si>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</si>
  <si>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</si>
  <si>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</si>
  <si>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</si>
  <si>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</si>
  <si>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</si>
  <si>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</si>
  <si>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</si>
  <si>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</si>
  <si>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</si>
  <si>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</si>
  <si>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</si>
  <si>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</si>
  <si>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</si>
  <si>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</si>
  <si>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</si>
  <si>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</si>
  <si>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</si>
  <si>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</si>
  <si>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</si>
  <si>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</si>
  <si>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</si>
  <si>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</si>
  <si>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</si>
  <si>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</si>
  <si>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</si>
  <si>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</si>
  <si>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</si>
  <si>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</si>
  <si>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</si>
  <si>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</si>
  <si>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</si>
  <si>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</si>
  <si>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</si>
  <si>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</si>
  <si>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</si>
  <si>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</si>
  <si>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</si>
  <si>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</si>
  <si>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</si>
  <si>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</si>
  <si>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</si>
  <si>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</si>
  <si>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</si>
  <si>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</si>
  <si>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</si>
  <si>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</si>
  <si>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</si>
  <si>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</si>
  <si>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</si>
  <si>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</si>
  <si>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</si>
  <si>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</si>
  <si>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</si>
  <si>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</si>
  <si>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</si>
  <si>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</si>
  <si>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</si>
  <si>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</si>
  <si>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</si>
  <si>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</si>
  <si>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</si>
  <si>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</si>
  <si>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</si>
  <si>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</si>
  <si>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</si>
  <si>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</si>
  <si>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</si>
  <si>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</si>
  <si>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</si>
  <si>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</si>
  <si>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</si>
  <si>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</si>
  <si>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</si>
  <si>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</si>
  <si>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</si>
  <si>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</si>
  <si>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</si>
  <si>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</si>
  <si>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</si>
  <si>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</si>
  <si>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</si>
  <si>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</si>
  <si>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</si>
  <si>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</si>
  <si>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</si>
  <si>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</si>
  <si>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</si>
  <si>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</si>
  <si>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</si>
  <si>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</si>
  <si>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</si>
  <si>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</si>
  <si>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</si>
  <si>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</si>
  <si>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</si>
  <si>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</si>
  <si>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</si>
  <si>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</si>
  <si>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</si>
  <si>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</si>
  <si>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</si>
  <si>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</si>
  <si>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</si>
  <si>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</si>
  <si>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</si>
  <si>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</si>
  <si>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</si>
  <si>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</si>
  <si>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</si>
  <si>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</si>
  <si>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</si>
  <si>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</si>
  <si>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</si>
  <si>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</si>
  <si>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</si>
  <si>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</si>
  <si>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</si>
  <si>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</si>
  <si>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</si>
  <si>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</si>
  <si>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</si>
  <si>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</si>
  <si>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</si>
  <si>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</si>
  <si>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</si>
  <si>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</si>
  <si>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</si>
  <si>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</si>
  <si>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</si>
  <si>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</si>
  <si>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</si>
  <si>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</si>
  <si>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</si>
  <si>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</si>
  <si>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</si>
  <si>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</si>
  <si>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</si>
  <si>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</si>
  <si>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</si>
  <si>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</si>
  <si>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</si>
  <si>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</si>
  <si>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</si>
  <si>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</si>
  <si>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</si>
  <si>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</si>
  <si>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</si>
  <si>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</si>
  <si>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</si>
  <si>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</si>
  <si>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</si>
  <si>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</si>
  <si>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</si>
  <si>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</si>
  <si>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</si>
  <si>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</si>
  <si>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</si>
  <si>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</si>
  <si>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</si>
  <si>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</si>
  <si>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</si>
  <si>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</si>
  <si>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</si>
  <si>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</si>
  <si>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</si>
  <si>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</si>
  <si>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</si>
  <si>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</si>
  <si>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</si>
  <si>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</si>
  <si>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</si>
  <si>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</si>
  <si>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</si>
  <si>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</si>
  <si>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</si>
  <si>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</si>
  <si>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</si>
  <si>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</si>
  <si>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</si>
  <si>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</si>
  <si>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</si>
  <si>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</si>
  <si>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</si>
  <si>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</si>
  <si>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</si>
  <si>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</si>
  <si>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</si>
  <si>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</si>
  <si>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</si>
  <si>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</si>
  <si>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</si>
  <si>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</si>
  <si>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</si>
  <si>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</si>
  <si>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</si>
  <si>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</si>
  <si>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</si>
  <si>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</si>
  <si>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</si>
  <si>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</si>
  <si>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</si>
  <si>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</si>
  <si>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</si>
  <si>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</si>
  <si>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</si>
  <si>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</si>
  <si>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</si>
  <si>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</si>
  <si>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</si>
  <si>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</si>
  <si>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</si>
  <si>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</si>
  <si>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</si>
  <si>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</si>
  <si>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</si>
  <si>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</si>
  <si>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</si>
  <si>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</si>
  <si>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</si>
  <si>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</si>
  <si>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</si>
  <si>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</si>
  <si>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</si>
  <si>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</si>
  <si>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</si>
  <si>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</si>
  <si>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</si>
  <si>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</si>
  <si>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</si>
  <si>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</si>
  <si>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</si>
  <si>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</si>
  <si>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</si>
  <si>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</si>
  <si>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</si>
  <si>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</si>
  <si>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</si>
  <si>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</si>
  <si>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</si>
  <si>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</si>
  <si>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</si>
  <si>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</si>
  <si>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</si>
  <si>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</si>
  <si>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</si>
  <si>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</si>
  <si>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</si>
  <si>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</si>
  <si>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</si>
  <si>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</si>
  <si>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</si>
  <si>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</si>
  <si>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</si>
  <si>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</si>
  <si>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</si>
  <si>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</si>
  <si>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</si>
  <si>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</si>
  <si>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</si>
  <si>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</si>
  <si>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</si>
  <si>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</si>
  <si>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</si>
  <si>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</si>
  <si>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</si>
  <si>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</si>
  <si>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</si>
  <si>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</si>
  <si>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</si>
  <si>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</si>
  <si>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</si>
  <si>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</si>
  <si>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</si>
  <si>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</si>
  <si>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</si>
  <si>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</si>
  <si>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</si>
  <si>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</si>
  <si>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</si>
  <si>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</si>
  <si>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</si>
  <si>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</si>
  <si>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</si>
  <si>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</si>
  <si>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</si>
  <si>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</si>
  <si>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</si>
  <si>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</si>
  <si>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</si>
  <si>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</si>
  <si>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</si>
  <si>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</si>
  <si>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</si>
  <si>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</si>
  <si>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</si>
  <si>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</si>
  <si>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</si>
  <si>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</si>
  <si>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</si>
  <si>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</si>
  <si>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</si>
  <si>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</si>
  <si>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</si>
  <si>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</si>
  <si>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</si>
  <si>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</si>
  <si>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</si>
  <si>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</si>
  <si>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</si>
  <si>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</si>
  <si>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</si>
  <si>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</si>
  <si>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</si>
  <si>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</si>
  <si>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</si>
  <si>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</si>
  <si>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</si>
  <si>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</si>
  <si>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</si>
  <si>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</si>
  <si>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</si>
  <si>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</si>
  <si>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</si>
  <si>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</si>
  <si>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</si>
  <si>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</si>
  <si>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</si>
  <si>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</si>
  <si>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</si>
  <si>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</si>
  <si>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</si>
  <si>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</si>
  <si>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</si>
  <si>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</si>
  <si>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</si>
  <si>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</si>
  <si>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</si>
  <si>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</si>
  <si>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</si>
  <si>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</si>
  <si>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</si>
  <si>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</si>
  <si>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</si>
  <si>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</si>
  <si>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</si>
  <si>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</si>
  <si>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</si>
  <si>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</si>
  <si>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</si>
  <si>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</si>
  <si>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</si>
  <si>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</si>
  <si>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</si>
  <si>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</si>
  <si>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</si>
  <si>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</si>
  <si>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</si>
  <si>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</si>
  <si>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</si>
  <si>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</si>
  <si>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</si>
  <si>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</si>
  <si>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</si>
  <si>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</si>
  <si>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</si>
  <si>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</si>
  <si>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</si>
  <si>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</si>
  <si>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</si>
  <si>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</si>
  <si>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</si>
  <si>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</si>
  <si>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</si>
  <si>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</si>
  <si>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</si>
  <si>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</si>
  <si>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</si>
  <si>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</si>
  <si>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</si>
  <si>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</si>
  <si>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</si>
  <si>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</si>
  <si>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</si>
  <si>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</si>
  <si>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</si>
  <si>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</si>
  <si>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</si>
  <si>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</si>
  <si>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</si>
  <si>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</si>
  <si>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</si>
  <si>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</si>
  <si>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</si>
  <si>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</si>
  <si>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</si>
  <si>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</si>
  <si>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</si>
  <si>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</si>
  <si>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</si>
  <si>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</si>
  <si>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</si>
  <si>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</si>
  <si>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</si>
  <si>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</si>
  <si>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</si>
  <si>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</si>
  <si>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</si>
  <si>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</si>
  <si>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</si>
  <si>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</si>
  <si>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</si>
  <si>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</si>
  <si>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</si>
  <si>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</si>
  <si>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</si>
  <si>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</si>
  <si>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</si>
  <si>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</si>
  <si>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</si>
  <si>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</si>
  <si>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</si>
  <si>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</si>
  <si>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</si>
  <si>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</si>
  <si>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</si>
  <si>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</si>
  <si>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</si>
  <si>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</si>
  <si>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</si>
  <si>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</si>
  <si>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</si>
  <si>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</si>
  <si>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</si>
  <si>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</si>
  <si>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</si>
  <si>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</si>
  <si>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</si>
  <si>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</si>
  <si>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</si>
  <si>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</si>
  <si>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</si>
  <si>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</si>
  <si>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</si>
  <si>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</si>
  <si>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</si>
  <si>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</si>
  <si>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</si>
  <si>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</si>
  <si>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</si>
  <si>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</si>
  <si>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</si>
  <si>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</si>
  <si>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</si>
  <si>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</si>
  <si>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</si>
  <si>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</si>
  <si>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</si>
  <si>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</si>
  <si>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</si>
  <si>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</si>
  <si>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</si>
  <si>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</si>
  <si>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</si>
  <si>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</si>
  <si>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</si>
  <si>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</si>
  <si>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</si>
  <si>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</si>
  <si>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</si>
  <si>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</si>
  <si>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</si>
  <si>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</si>
  <si>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</si>
  <si>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</si>
  <si>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</si>
  <si>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</si>
  <si>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</si>
  <si>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</si>
  <si>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</si>
  <si>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</si>
  <si>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</si>
  <si>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</si>
  <si>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</si>
  <si>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</si>
  <si>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</si>
  <si>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</si>
  <si>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</si>
  <si>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</si>
  <si>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</si>
  <si>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</si>
  <si>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</si>
  <si>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</si>
  <si>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</si>
  <si>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</si>
  <si>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</si>
  <si>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</si>
  <si>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</si>
  <si>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</si>
  <si>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</si>
  <si>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</si>
  <si>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</si>
  <si>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</si>
  <si>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</si>
  <si>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</si>
  <si>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</si>
  <si>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</si>
  <si>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</si>
  <si>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</si>
  <si>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</si>
  <si>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</si>
  <si>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</si>
  <si>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</si>
  <si>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</si>
  <si>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</si>
  <si>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</si>
  <si>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</si>
  <si>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</si>
  <si>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</si>
  <si>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</si>
  <si>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</si>
  <si>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</si>
  <si>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</si>
  <si>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</si>
  <si>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</si>
  <si>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</si>
  <si>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</si>
  <si>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</si>
  <si>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</si>
  <si>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</si>
  <si>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</si>
  <si>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</si>
  <si>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</si>
  <si>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</si>
  <si>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</si>
  <si>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</si>
  <si>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</si>
  <si>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</si>
  <si>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</si>
  <si>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</si>
  <si>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</si>
  <si>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</si>
  <si>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</si>
  <si>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</si>
  <si>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</si>
  <si>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</si>
  <si>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</si>
  <si>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</si>
  <si>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</si>
  <si>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</si>
  <si>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</si>
  <si>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</si>
  <si>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</si>
  <si>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</si>
  <si>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</si>
  <si>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</si>
  <si>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</si>
  <si>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</si>
  <si>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</si>
  <si>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</si>
  <si>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</si>
  <si>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</si>
  <si>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</si>
  <si>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</si>
  <si>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</si>
  <si>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</si>
  <si>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</si>
  <si>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</si>
  <si>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</si>
  <si>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</si>
  <si>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</si>
  <si>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</si>
  <si>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</si>
  <si>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</si>
  <si>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</si>
  <si>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</si>
  <si>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</si>
  <si>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</si>
  <si>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</si>
  <si>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</si>
  <si>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</si>
  <si>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</si>
  <si>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</si>
  <si>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</si>
  <si>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</si>
  <si>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</si>
  <si>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</si>
  <si>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</si>
  <si>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</si>
  <si>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</si>
  <si>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</si>
  <si>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</si>
  <si>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</si>
  <si>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</si>
  <si>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</si>
  <si>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</si>
  <si>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</si>
  <si>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</si>
  <si>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</si>
  <si>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</si>
  <si>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</si>
  <si>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</si>
  <si>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</si>
  <si>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</si>
  <si>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</si>
  <si>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</si>
  <si>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</si>
  <si>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</si>
  <si>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</si>
  <si>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</si>
  <si>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</si>
  <si>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</si>
  <si>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</si>
  <si>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</si>
  <si>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</si>
  <si>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</si>
  <si>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</si>
  <si>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</si>
  <si>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</si>
  <si>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</si>
  <si>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</si>
  <si>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</si>
  <si>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</si>
  <si>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</si>
  <si>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</si>
  <si>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</si>
  <si>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</si>
  <si>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</si>
  <si>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</si>
  <si>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</si>
  <si>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</si>
  <si>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</si>
  <si>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</si>
  <si>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</si>
  <si>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</si>
  <si>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</si>
  <si>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</si>
  <si>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</si>
  <si>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</si>
  <si>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</si>
  <si>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</si>
  <si>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</si>
  <si>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</si>
  <si>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</si>
  <si>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</si>
  <si>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</si>
  <si>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</si>
  <si>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</si>
  <si>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</si>
  <si>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</si>
  <si>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</si>
  <si>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</si>
  <si>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</si>
  <si>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</si>
  <si>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</si>
  <si>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</si>
  <si>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</si>
  <si>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</si>
  <si>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</si>
  <si>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</si>
  <si>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</si>
  <si>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</si>
  <si>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</si>
  <si>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</si>
  <si>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</si>
  <si>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</si>
  <si>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</si>
  <si>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</si>
  <si>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</si>
  <si>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</si>
  <si>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</si>
  <si>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</si>
  <si>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</si>
  <si>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</si>
  <si>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</si>
  <si>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</si>
  <si>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</si>
  <si>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</si>
  <si>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</si>
  <si>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</si>
  <si>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</si>
  <si>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</si>
  <si>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</si>
  <si>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</si>
  <si>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</si>
  <si>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</si>
  <si>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</si>
  <si>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</si>
  <si>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</si>
  <si>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</si>
  <si>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</si>
  <si>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</si>
  <si>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</si>
  <si>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</si>
  <si>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</si>
  <si>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</si>
  <si>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</si>
  <si>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</si>
  <si>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</si>
  <si>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</si>
  <si>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</si>
  <si>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</si>
  <si>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</si>
  <si>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</si>
  <si>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</si>
  <si>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</si>
  <si>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</si>
  <si>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</si>
  <si>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</si>
  <si>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</si>
  <si>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</si>
  <si>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</si>
  <si>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</si>
  <si>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</si>
  <si>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</si>
  <si>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</si>
  <si>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</si>
  <si>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</si>
  <si>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</si>
  <si>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</si>
  <si>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</si>
  <si>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</si>
  <si>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</si>
  <si>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</si>
  <si>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</si>
  <si>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</si>
  <si>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</si>
  <si>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</si>
  <si>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</si>
  <si>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</si>
  <si>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</si>
  <si>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</si>
  <si>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</si>
  <si>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</si>
  <si>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</si>
  <si>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</si>
  <si>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</si>
  <si>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</si>
  <si>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</si>
  <si>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</si>
  <si>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</si>
  <si>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</si>
  <si>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</si>
  <si>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</si>
  <si>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</si>
  <si>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</si>
  <si>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</si>
  <si>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</si>
  <si>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</si>
  <si>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</si>
  <si>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</si>
  <si>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</si>
  <si>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</si>
  <si>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</si>
  <si>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</si>
  <si>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</si>
  <si>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</si>
  <si>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</si>
  <si>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</si>
  <si>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</si>
  <si>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</si>
  <si>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</si>
  <si>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</si>
  <si>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</si>
  <si>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</si>
  <si>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</si>
  <si>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</si>
  <si>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</si>
  <si>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</si>
  <si>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</si>
  <si>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</si>
  <si>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</si>
  <si>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</si>
  <si>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</si>
  <si>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</si>
  <si>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</si>
  <si>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</si>
  <si>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</si>
  <si>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</si>
  <si>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</si>
  <si>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</si>
  <si>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</si>
  <si>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</si>
  <si>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</si>
  <si>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</si>
  <si>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</si>
  <si>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</si>
  <si>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</si>
  <si>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</si>
  <si>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</si>
  <si>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</si>
  <si>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</si>
  <si>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</si>
  <si>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</si>
  <si>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</si>
  <si>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</si>
  <si>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</si>
  <si>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</si>
  <si>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</si>
  <si>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</si>
  <si>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</si>
  <si>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</si>
  <si>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</si>
  <si>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</si>
  <si>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</si>
  <si>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</si>
  <si>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</si>
  <si>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</si>
  <si>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</si>
  <si>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</si>
  <si>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</si>
  <si>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</si>
  <si>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</si>
  <si>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</si>
  <si>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</si>
  <si>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</si>
  <si>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</si>
  <si>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</si>
  <si>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</si>
  <si>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</si>
  <si>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</si>
  <si>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</si>
  <si>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</si>
  <si>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</si>
  <si>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</si>
  <si>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</si>
  <si>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</si>
  <si>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</si>
  <si>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</si>
  <si>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</si>
  <si>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</si>
  <si>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</si>
  <si>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</si>
  <si>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</si>
  <si>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</si>
  <si>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</si>
  <si>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</si>
  <si>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</si>
  <si>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</si>
  <si>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</si>
  <si>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</si>
  <si>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</si>
  <si>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</si>
  <si>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</si>
  <si>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</si>
  <si>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</si>
  <si>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</si>
  <si>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</si>
  <si>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</si>
  <si>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</si>
  <si>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</si>
  <si>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</si>
  <si>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</si>
  <si>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</si>
  <si>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</si>
  <si>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</si>
  <si>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</si>
  <si>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</si>
  <si>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</si>
  <si>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</si>
  <si>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</si>
  <si>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</si>
  <si>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</si>
  <si>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</si>
  <si>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</si>
  <si>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</si>
  <si>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</si>
  <si>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</si>
  <si>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</si>
  <si>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</si>
  <si>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</si>
  <si>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</si>
  <si>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</si>
  <si>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</si>
  <si>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</si>
  <si>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</si>
  <si>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</si>
  <si>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</si>
  <si>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</si>
  <si>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</si>
  <si>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</si>
  <si>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</si>
  <si>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</si>
  <si>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</si>
  <si>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</si>
  <si>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</si>
  <si>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</si>
  <si>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</si>
  <si>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</si>
  <si>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</si>
  <si>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</si>
  <si>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</si>
  <si>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</si>
  <si>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</si>
  <si>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</si>
  <si>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</si>
  <si>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</si>
  <si>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</si>
  <si>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</si>
  <si>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</si>
  <si>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</si>
  <si>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</si>
  <si>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</si>
  <si>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</si>
  <si>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</si>
  <si>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</si>
  <si>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</si>
  <si>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</si>
  <si>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</si>
  <si>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</si>
  <si>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</si>
  <si>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</si>
  <si>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</si>
  <si>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</si>
  <si>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</si>
  <si>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</si>
  <si>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</si>
  <si>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</si>
  <si>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</si>
  <si>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</si>
  <si>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</si>
  <si>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</si>
  <si>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</si>
  <si>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</si>
  <si>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</si>
  <si>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</si>
  <si>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</si>
  <si>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</si>
  <si>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</si>
  <si>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</si>
  <si>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</si>
  <si>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</si>
  <si>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</si>
  <si>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</si>
  <si>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</si>
  <si>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</si>
  <si>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</si>
  <si>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</si>
  <si>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</si>
  <si>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</si>
  <si>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</si>
  <si>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</si>
  <si>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</si>
  <si>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</si>
  <si>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</si>
  <si>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</si>
  <si>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</si>
  <si>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</si>
  <si>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</si>
  <si>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</si>
  <si>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</si>
  <si>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</si>
  <si>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</si>
  <si>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</si>
  <si>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</si>
  <si>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</si>
  <si>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</si>
  <si>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</si>
  <si>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</si>
  <si>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</si>
  <si>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</si>
  <si>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</si>
  <si>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</si>
  <si>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</si>
  <si>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</si>
  <si>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</si>
  <si>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</si>
  <si>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</si>
  <si>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</si>
  <si>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</si>
  <si>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</si>
  <si>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</si>
  <si>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</si>
  <si>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</si>
  <si>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</si>
  <si>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</si>
  <si>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</si>
  <si>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</si>
  <si>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</si>
  <si>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</si>
  <si>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</si>
  <si>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</si>
  <si>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</si>
  <si>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</si>
  <si>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</si>
  <si>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</si>
  <si>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</si>
  <si>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</si>
  <si>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</si>
  <si>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</si>
  <si>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</si>
  <si>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</si>
  <si>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</si>
  <si>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</si>
  <si>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</si>
  <si>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</si>
  <si>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</si>
  <si>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</si>
  <si>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</si>
  <si>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</si>
  <si>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</si>
  <si>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</si>
  <si>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</si>
  <si>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</si>
  <si>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</si>
  <si>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</si>
  <si>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</si>
  <si>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</si>
  <si>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</si>
  <si>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</si>
  <si>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</si>
  <si>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</si>
  <si>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</si>
  <si>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</si>
  <si>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</si>
  <si>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</si>
  <si>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</si>
  <si>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</si>
  <si>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</si>
  <si>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</si>
  <si>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</si>
  <si>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</si>
  <si>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</si>
  <si>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</si>
  <si>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</si>
  <si>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</si>
  <si>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</si>
  <si>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</si>
  <si>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</si>
  <si>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</si>
  <si>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</si>
  <si>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</si>
  <si>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</si>
  <si>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</si>
  <si>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</si>
  <si>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</si>
  <si>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</si>
  <si>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</si>
  <si>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</si>
  <si>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</si>
  <si>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</si>
  <si>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</si>
  <si>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</si>
  <si>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</si>
  <si>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</si>
  <si>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</si>
  <si>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</si>
  <si>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</si>
  <si>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</si>
  <si>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</si>
  <si>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</si>
  <si>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</si>
  <si>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</si>
  <si>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</si>
  <si>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</si>
  <si>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</si>
  <si>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</si>
  <si>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</si>
  <si>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</si>
  <si>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</si>
  <si>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</si>
  <si>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</si>
  <si>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</si>
  <si>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</si>
  <si>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</si>
  <si>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</si>
  <si>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</si>
  <si>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</si>
  <si>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</si>
  <si>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</si>
  <si>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</si>
  <si>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</si>
  <si>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</si>
  <si>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</si>
  <si>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</si>
  <si>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</si>
  <si>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</si>
  <si>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</si>
  <si>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</si>
  <si>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Average Donation</t>
  </si>
  <si>
    <t>ID</t>
  </si>
  <si>
    <t>Parent Category</t>
  </si>
  <si>
    <t>Sub-Category</t>
  </si>
  <si>
    <t>Category &amp; Sub-category</t>
  </si>
  <si>
    <t>Spotlight</t>
  </si>
  <si>
    <t>Staff_Pick</t>
  </si>
  <si>
    <t>Deadline</t>
  </si>
  <si>
    <t>Launched_At</t>
  </si>
  <si>
    <t>Currency</t>
  </si>
  <si>
    <t>Country</t>
  </si>
  <si>
    <t>Backers_Count</t>
  </si>
  <si>
    <t>Outcome</t>
  </si>
  <si>
    <t>Pledged</t>
  </si>
  <si>
    <t>Goal</t>
  </si>
  <si>
    <t>Blurb</t>
  </si>
  <si>
    <t>Name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</si>
  <si>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</si>
  <si>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</si>
  <si>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</si>
  <si>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</si>
  <si>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</si>
  <si>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</si>
  <si>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</si>
  <si>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</si>
  <si>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</si>
  <si>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</si>
  <si>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</si>
  <si>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</si>
  <si>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</si>
  <si>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documentary</t>
  </si>
  <si>
    <t>animation</t>
  </si>
  <si>
    <t>drama</t>
  </si>
  <si>
    <t>television</t>
  </si>
  <si>
    <t>shorts</t>
  </si>
  <si>
    <t>food trucks</t>
  </si>
  <si>
    <t>video games</t>
  </si>
  <si>
    <t>rock</t>
  </si>
  <si>
    <t>jazz</t>
  </si>
  <si>
    <t>indie rock</t>
  </si>
  <si>
    <t>photography books</t>
  </si>
  <si>
    <t>nonfiction</t>
  </si>
  <si>
    <t>fiction</t>
  </si>
  <si>
    <t>web</t>
  </si>
  <si>
    <t>plays</t>
  </si>
  <si>
    <t>(All)</t>
  </si>
  <si>
    <t>audio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</si>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</sst>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Roboto"/>
    </font>
    <font>
      <sz val="10"/>
      <color rgb="FF2B2B2B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9" fontId="20" fillId="0" borderId="0" xfId="0" applyNumberFormat="1" applyFont="1" applyAlignment="1">
      <alignment horizontal="left" vertical="center" wrapText="1"/>
    </xf>
    <xf numFmtId="9" fontId="0" fillId="0" borderId="0" xfId="0" applyNumberFormat="1"/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[Excel-challenge.xlsx]Stacked-Column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ADC-9904-2BFC8F70FDA0}"/>
            </c:ext>
          </c:extLst>
        </c:ser>
        <c:ser>
          <c:idx val="1"/>
          <c:order val="1"/>
          <c:tx>
            <c:strRef>
              <c:f>'Stacked-Column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8-4ADC-9904-2BFC8F70FDA0}"/>
            </c:ext>
          </c:extLst>
        </c:ser>
        <c:ser>
          <c:idx val="2"/>
          <c:order val="2"/>
          <c:tx>
            <c:strRef>
              <c:f>'Stacked-Column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8-4ADC-9904-2BFC8F70FDA0}"/>
            </c:ext>
          </c:extLst>
        </c:ser>
        <c:ser>
          <c:idx val="3"/>
          <c:order val="3"/>
          <c:tx>
            <c:strRef>
              <c:f>'Stacked-Column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'Stacked-Column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8-4ADC-9904-2BFC8F70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658624"/>
        <c:axId val="632467936"/>
      </c:barChart>
      <c:catAx>
        <c:axId val="10096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67936"/>
        <c:crosses val="autoZero"/>
        <c:auto val="1"/>
        <c:lblAlgn val="ctr"/>
        <c:lblOffset val="100"/>
        <c:noMultiLvlLbl val="0"/>
      </c:catAx>
      <c:valAx>
        <c:axId val="6324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[Excel-challenge.xlsx]Stacked-Column Sub-Category!PivotTable1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D-4933-A14E-07C79C002761}"/>
            </c:ext>
          </c:extLst>
        </c:ser>
        <c:ser>
          <c:idx val="1"/>
          <c:order val="1"/>
          <c:tx>
            <c:strRef>
              <c:f>'Stacked-Column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D-4933-A14E-07C79C002761}"/>
            </c:ext>
          </c:extLst>
        </c:ser>
        <c:ser>
          <c:idx val="2"/>
          <c:order val="2"/>
          <c:tx>
            <c:strRef>
              <c:f>'Stacked-Column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1D-4933-A14E-07C79C002761}"/>
            </c:ext>
          </c:extLst>
        </c:ser>
        <c:ser>
          <c:idx val="3"/>
          <c:order val="3"/>
          <c:tx>
            <c:strRef>
              <c:f>'Stacked-Column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1D-4933-A14E-07C79C002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074848"/>
        <c:axId val="1700096896"/>
      </c:barChart>
      <c:catAx>
        <c:axId val="17000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96896"/>
        <c:crosses val="autoZero"/>
        <c:auto val="1"/>
        <c:lblAlgn val="ctr"/>
        <c:lblOffset val="100"/>
        <c:noMultiLvlLbl val="0"/>
      </c:catAx>
      <c:valAx>
        <c:axId val="17000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[Excel-challenge.xlsx]Line Graph!PivotTable3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E-45FA-982B-5688A276CF08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E-45FA-982B-5688A276CF08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E-45FA-982B-5688A276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330976"/>
        <c:axId val="2038331392"/>
      </c:lineChart>
      <c:catAx>
        <c:axId val="20383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31392"/>
        <c:crosses val="autoZero"/>
        <c:auto val="1"/>
        <c:lblAlgn val="ctr"/>
        <c:lblOffset val="100"/>
        <c:noMultiLvlLbl val="0"/>
      </c:catAx>
      <c:valAx>
        <c:axId val="20383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7-4F83-86A0-70BA92465AB9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7-4F83-86A0-70BA92465AB9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7-4F83-86A0-70BA92465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595263"/>
        <c:axId val="1941596927"/>
      </c:lineChart>
      <c:catAx>
        <c:axId val="19415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96927"/>
        <c:crosses val="autoZero"/>
        <c:auto val="1"/>
        <c:lblAlgn val="ctr"/>
        <c:lblOffset val="100"/>
        <c:noMultiLvlLbl val="0"/>
      </c:catAx>
      <c:valAx>
        <c:axId val="19415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_xlchart.v1.8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Statistical Analysis Chart</a:t>
          </a:r>
        </a:p>
      </cx:txPr>
    </cx:title>
    <cx:plotArea>
      <cx:plotAreaRegion>
        <cx:series layoutId="boxWhisker" uniqueId="{2F3AF9F0-0FA8-4BAE-90ED-B128602E5D5F}" formatIdx="0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7B8E292-AD90-4B0B-AD9C-B14A807A1CAB}" formatIdx="1">
          <cx:tx>
            <cx:txData>
              <cx:f>_xlchart.v1.3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B8EF150-DB60-4882-BD5C-860A39639777}" formatIdx="3">
          <cx:tx>
            <cx:txData>
              <cx:f>_xlchart.v1.7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246697</xdr:colOff>
      <xdr:row>2</xdr:row>
      <xdr:rowOff>91440</xdr:rowOff>
    </xdr:from>
    <xdr:to>
      <xdr:col>19</xdr:col>
      <xdr:colOff>622300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188F7-2353-6323-4624-6AB927657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</xdr:colOff>
      <xdr:row>1</xdr:row>
      <xdr:rowOff>0</xdr:rowOff>
    </xdr:from>
    <xdr:to>
      <xdr:col>19</xdr:col>
      <xdr:colOff>428625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7B540-05AF-F0E5-1578-39AE6977B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227646</xdr:colOff>
      <xdr:row>0</xdr:row>
      <xdr:rowOff>186689</xdr:rowOff>
    </xdr:from>
    <xdr:to>
      <xdr:col>15</xdr:col>
      <xdr:colOff>57149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A1F3C-FF16-EFB5-5E6F-61291D102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408622</xdr:colOff>
      <xdr:row>14</xdr:row>
      <xdr:rowOff>125729</xdr:rowOff>
    </xdr:from>
    <xdr:to>
      <xdr:col>15</xdr:col>
      <xdr:colOff>123825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80EC2-B452-AAA9-93AE-5AF06554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430530</xdr:colOff>
      <xdr:row>9</xdr:row>
      <xdr:rowOff>167640</xdr:rowOff>
    </xdr:from>
    <xdr:to>
      <xdr:col>14</xdr:col>
      <xdr:colOff>581025</xdr:colOff>
      <xdr:row>32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72F64B-AA6A-B250-D77C-575CDF6928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9705" y="1967865"/>
              <a:ext cx="8351520" cy="4537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ly Cornett" refreshedDate="44915.782411111111" createdVersion="8" refreshedVersion="8" minRefreshableVersion="3" recordCount="1001" xr:uid="{C9F25725-5A66-4E99-A26A-3F13C956EFFE}">
  <cacheSource type="worksheet">
    <worksheetSource ref="A1:T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unt="10">
        <s v="food"/>
        <s v="music"/>
        <s v="technology"/>
        <s v="theater"/>
        <s v="film &amp; video"/>
        <s v="publishing"/>
        <s v="games"/>
        <s v="photography"/>
        <s v="journalism"/>
        <e v="#VALUE!"/>
      </sharedItems>
    </cacheField>
    <cacheField name="Sub-Category" numFmtId="0">
      <sharedItems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ly Cornett" refreshedDate="44915.84539386574" createdVersion="8" refreshedVersion="8" minRefreshableVersion="3" recordCount="1002" xr:uid="{3064B9CD-7F8F-4696-83F1-864541B7501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1970-01-01T00:00:00" maxDate="2020-01-27T06:00:00" count="881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d v="1970-01-01T00:00:00"/>
        <m/>
      </sharedItems>
      <fieldGroup par="21" base="12">
        <rangePr groupBy="months" startDate="1970-01-01T00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1970-01-01T00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1">
        <s v="food"/>
        <s v="music"/>
        <s v="technology"/>
        <s v="theater"/>
        <s v="film &amp; video"/>
        <s v="publishing"/>
        <s v="games"/>
        <s v="photography"/>
        <s v="journalism"/>
        <e v="#VALUE!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1970-01-01T00:00:00" endDate="2020-01-27T06:00:00"/>
        <groupItems count="6">
          <s v="&lt;1/1/197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1970-01-01T00:00:00" endDate="2020-01-27T06:00:00"/>
        <groupItems count="53">
          <s v="&lt;1/1/19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1614035087719"/>
    <x v="2"/>
    <s v="AUD"/>
    <x v="2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0833333333333"/>
    <x v="1"/>
    <s v="USD"/>
    <x v="3"/>
    <n v="1568955600"/>
    <b v="0"/>
    <b v="0"/>
    <s v="music/rock"/>
    <x v="1"/>
    <x v="1"/>
  </r>
  <r>
    <n v="4"/>
    <x v="4"/>
    <s v="Proactive foreground core"/>
    <n v="7600"/>
    <n v="5265"/>
    <n v="69"/>
    <x v="0"/>
    <n v="53"/>
    <n v="99.339622641509436"/>
    <x v="1"/>
    <s v="USD"/>
    <x v="4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3333333333329"/>
    <x v="3"/>
    <s v="DKK"/>
    <x v="5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55555555555557"/>
    <x v="4"/>
    <s v="GBP"/>
    <x v="6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3832599118943"/>
    <x v="3"/>
    <s v="DKK"/>
    <x v="7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0.997175141242938"/>
    <x v="3"/>
    <s v="DKK"/>
    <x v="8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44"/>
    <n v="72.909090909090907"/>
    <x v="1"/>
    <s v="USD"/>
    <x v="9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222222222223"/>
    <x v="1"/>
    <s v="USD"/>
    <x v="11"/>
    <n v="1285563600"/>
    <b v="0"/>
    <b v="1"/>
    <s v="theater/plays"/>
    <x v="3"/>
    <x v="3"/>
  </r>
  <r>
    <n v="12"/>
    <x v="12"/>
    <s v="Assimilated hybrid intranet"/>
    <n v="6300"/>
    <n v="5629"/>
    <n v="89"/>
    <x v="0"/>
    <n v="55"/>
    <n v="102.34545454545454"/>
    <x v="1"/>
    <s v="USD"/>
    <x v="12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102040816327"/>
    <x v="1"/>
    <s v="USD"/>
    <x v="13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44999999999996"/>
    <x v="1"/>
    <s v="USD"/>
    <x v="14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86725663716811"/>
    <x v="1"/>
    <s v="USD"/>
    <x v="15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236989591674"/>
    <x v="1"/>
    <s v="USD"/>
    <x v="17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03703703703701"/>
    <x v="1"/>
    <s v="USD"/>
    <x v="18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674"/>
    <n v="45.001483679525222"/>
    <x v="1"/>
    <s v="USD"/>
    <x v="19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134670487107"/>
    <x v="1"/>
    <s v="USD"/>
    <x v="2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55555555555557"/>
    <x v="1"/>
    <s v="USD"/>
    <x v="21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4943820224717"/>
    <x v="1"/>
    <s v="USD"/>
    <x v="22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2535211267606"/>
    <x v="4"/>
    <s v="GBP"/>
    <x v="23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.003741114852225"/>
    <x v="1"/>
    <s v="USD"/>
    <x v="24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0674846625772"/>
    <x v="1"/>
    <s v="USD"/>
    <x v="25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09459459459457"/>
    <x v="1"/>
    <s v="USD"/>
    <x v="26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1.997747747747745"/>
    <x v="1"/>
    <s v="USD"/>
    <x v="28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.000622665006233"/>
    <x v="5"/>
    <s v="CHF"/>
    <x v="29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426356589147"/>
    <x v="1"/>
    <s v="USD"/>
    <x v="3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.004334633723452"/>
    <x v="6"/>
    <s v="EUR"/>
    <x v="32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.000184535892231"/>
    <x v="1"/>
    <s v="USD"/>
    <x v="33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3893129770996"/>
    <x v="3"/>
    <s v="DKK"/>
    <x v="35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25"/>
    <x v="1"/>
    <s v="USD"/>
    <x v="36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196261682242"/>
    <x v="1"/>
    <s v="USD"/>
    <x v="37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1194029850742"/>
    <x v="1"/>
    <s v="USD"/>
    <x v="38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25"/>
    <x v="3"/>
    <s v="DKK"/>
    <x v="39"/>
    <n v="1362978000"/>
    <b v="0"/>
    <b v="0"/>
    <s v="theater/plays"/>
    <x v="3"/>
    <x v="3"/>
  </r>
  <r>
    <n v="40"/>
    <x v="40"/>
    <s v="Reduced stable middleware"/>
    <n v="8800"/>
    <n v="14878"/>
    <n v="169"/>
    <x v="1"/>
    <n v="198"/>
    <n v="75.141414141414145"/>
    <x v="1"/>
    <s v="USD"/>
    <x v="4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342342342343"/>
    <x v="6"/>
    <s v="EUR"/>
    <x v="41"/>
    <n v="1348981200"/>
    <b v="0"/>
    <b v="1"/>
    <s v="music/rock"/>
    <x v="1"/>
    <x v="1"/>
  </r>
  <r>
    <n v="42"/>
    <x v="42"/>
    <s v="Virtual uniform frame"/>
    <n v="1800"/>
    <n v="7991"/>
    <n v="444"/>
    <x v="1"/>
    <n v="222"/>
    <n v="35.995495495495497"/>
    <x v="1"/>
    <s v="USD"/>
    <x v="42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122448979592"/>
    <x v="3"/>
    <s v="DKK"/>
    <x v="44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75"/>
    <x v="1"/>
    <s v="USD"/>
    <x v="45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3043478260867"/>
    <x v="1"/>
    <s v="USD"/>
    <x v="46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45637583892618"/>
    <x v="1"/>
    <s v="USD"/>
    <x v="47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07815713698065"/>
    <x v="1"/>
    <s v="USD"/>
    <x v="48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303"/>
    <n v="45.059405940594061"/>
    <x v="1"/>
    <s v="USD"/>
    <x v="49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06816632583508"/>
    <x v="4"/>
    <s v="GBP"/>
    <x v="51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86666666666669"/>
    <x v="1"/>
    <s v="USD"/>
    <x v="52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19617224880386"/>
    <x v="1"/>
    <s v="USD"/>
    <x v="53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333333333333"/>
    <x v="1"/>
    <s v="USD"/>
    <x v="54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4122137404576"/>
    <x v="1"/>
    <s v="USD"/>
    <x v="55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79268292682926"/>
    <x v="1"/>
    <s v="USD"/>
    <x v="56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59701492537314"/>
    <x v="1"/>
    <s v="USD"/>
    <x v="57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1611374407583"/>
    <x v="1"/>
    <s v="USD"/>
    <x v="58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859375"/>
    <x v="1"/>
    <s v="USD"/>
    <x v="59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4.998125000000002"/>
    <x v="0"/>
    <s v="CAD"/>
    <x v="6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.001775410563695"/>
    <x v="0"/>
    <s v="CAD"/>
    <x v="61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0160642570278"/>
    <x v="1"/>
    <s v="USD"/>
    <x v="62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4736842105263"/>
    <x v="1"/>
    <s v="USD"/>
    <x v="64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38135593220339"/>
    <x v="1"/>
    <s v="USD"/>
    <x v="65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1666666666667"/>
    <x v="1"/>
    <s v="USD"/>
    <x v="66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.001722017220171"/>
    <x v="4"/>
    <s v="GBP"/>
    <x v="67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75609756097562"/>
    <x v="6"/>
    <s v="EUR"/>
    <x v="68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352941176471"/>
    <x v="1"/>
    <s v="USD"/>
    <x v="69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3.995555555555555"/>
    <x v="6"/>
    <s v="EUR"/>
    <x v="7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15789473684205"/>
    <x v="1"/>
    <s v="USD"/>
    <x v="71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54"/>
    <n v="74.481481481481481"/>
    <x v="1"/>
    <s v="USD"/>
    <x v="72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4772727272727"/>
    <x v="1"/>
    <s v="USD"/>
    <x v="73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85"/>
    <n v="56.188235294117646"/>
    <x v="4"/>
    <s v="GBP"/>
    <x v="74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17647058823533"/>
    <x v="1"/>
    <s v="USD"/>
    <x v="75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.00296912114014"/>
    <x v="1"/>
    <s v="USD"/>
    <x v="76"/>
    <n v="1426222800"/>
    <b v="1"/>
    <b v="1"/>
    <s v="theater/plays"/>
    <x v="3"/>
    <x v="3"/>
  </r>
  <r>
    <n v="77"/>
    <x v="77"/>
    <s v="Pre-emptive impactful model"/>
    <n v="9500"/>
    <n v="4460"/>
    <n v="47"/>
    <x v="0"/>
    <n v="56"/>
    <n v="79.642857142857139"/>
    <x v="1"/>
    <s v="USD"/>
    <x v="77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18181818181816"/>
    <x v="1"/>
    <s v="USD"/>
    <x v="78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.004773269689736"/>
    <x v="1"/>
    <s v="USD"/>
    <x v="79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2598425196852"/>
    <x v="1"/>
    <s v="USD"/>
    <x v="8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09489051094897"/>
    <x v="1"/>
    <s v="USD"/>
    <x v="81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3333333333337"/>
    <x v="4"/>
    <s v="GBP"/>
    <x v="82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39.996000000000002"/>
    <x v="1"/>
    <s v="USD"/>
    <x v="83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36898395722"/>
    <x v="1"/>
    <s v="USD"/>
    <x v="84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3380281690144"/>
    <x v="2"/>
    <s v="AUD"/>
    <x v="85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08374384236456"/>
    <x v="1"/>
    <s v="USD"/>
    <x v="86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2941970310384"/>
    <x v="2"/>
    <s v="AUD"/>
    <x v="87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106194690266"/>
    <x v="1"/>
    <s v="USD"/>
    <x v="88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58333333333329"/>
    <x v="1"/>
    <s v="USD"/>
    <x v="89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49056603773583"/>
    <x v="1"/>
    <s v="USD"/>
    <x v="9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679"/>
    <n v="109.99705449189985"/>
    <x v="6"/>
    <s v="EUR"/>
    <x v="91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6586345381526"/>
    <x v="5"/>
    <s v="CHF"/>
    <x v="92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7.99508196721311"/>
    <x v="1"/>
    <s v="USD"/>
    <x v="93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27777777777777"/>
    <x v="4"/>
    <s v="GBP"/>
    <x v="94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66666666666664"/>
    <x v="1"/>
    <s v="USD"/>
    <x v="95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4.999141999141997"/>
    <x v="1"/>
    <s v="USD"/>
    <x v="96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061946902655"/>
    <x v="1"/>
    <s v="USD"/>
    <x v="48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09016393442622"/>
    <x v="2"/>
    <s v="AUD"/>
    <x v="97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463414634147"/>
    <x v="1"/>
    <s v="USD"/>
    <x v="98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4878048780488"/>
    <x v="1"/>
    <s v="USD"/>
    <x v="1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17857142857142"/>
    <x v="1"/>
    <s v="USD"/>
    <x v="101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3513513513516"/>
    <x v="6"/>
    <s v="EUR"/>
    <x v="102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05216484089729"/>
    <x v="1"/>
    <s v="USD"/>
    <x v="103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315789473684"/>
    <x v="1"/>
    <s v="USD"/>
    <x v="104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78911564625844"/>
    <x v="1"/>
    <s v="USD"/>
    <x v="105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895348837209298"/>
    <x v="1"/>
    <s v="USD"/>
    <x v="106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7831325301204"/>
    <x v="1"/>
    <s v="USD"/>
    <x v="107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1666666666667"/>
    <x v="1"/>
    <s v="USD"/>
    <x v="108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3108108108112"/>
    <x v="1"/>
    <s v="USD"/>
    <x v="109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38931297709928"/>
    <x v="1"/>
    <s v="USD"/>
    <x v="112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079365079364"/>
    <x v="1"/>
    <s v="USD"/>
    <x v="113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.001815980629537"/>
    <x v="6"/>
    <s v="EUR"/>
    <x v="114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2727272727272"/>
    <x v="1"/>
    <s v="USD"/>
    <x v="116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1044776119406"/>
    <x v="1"/>
    <s v="USD"/>
    <x v="117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220779220779"/>
    <x v="1"/>
    <s v="USD"/>
    <x v="118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.003367003367003"/>
    <x v="1"/>
    <s v="USD"/>
    <x v="119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43300110742"/>
    <x v="1"/>
    <s v="USD"/>
    <x v="33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5.997933274284026"/>
    <x v="1"/>
    <s v="USD"/>
    <x v="12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87915407854985"/>
    <x v="0"/>
    <s v="CAD"/>
    <x v="121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340425531915"/>
    <x v="6"/>
    <s v="EUR"/>
    <x v="122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3333333333336"/>
    <x v="1"/>
    <s v="USD"/>
    <x v="123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4444444444443"/>
    <x v="1"/>
    <s v="USD"/>
    <x v="124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6875"/>
    <x v="0"/>
    <s v="CAD"/>
    <x v="125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7669172932327"/>
    <x v="1"/>
    <s v="USD"/>
    <x v="126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2727272727269"/>
    <x v="2"/>
    <s v="AUD"/>
    <x v="127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.001876172607879"/>
    <x v="3"/>
    <s v="DKK"/>
    <x v="128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7.996725337699544"/>
    <x v="4"/>
    <s v="GBP"/>
    <x v="129"/>
    <n v="1386828000"/>
    <b v="0"/>
    <b v="0"/>
    <s v="technology/web"/>
    <x v="2"/>
    <x v="2"/>
  </r>
  <r>
    <n v="132"/>
    <x v="132"/>
    <s v="Virtual static core"/>
    <n v="3300"/>
    <n v="3834"/>
    <n v="116"/>
    <x v="1"/>
    <n v="89"/>
    <n v="43.078651685393261"/>
    <x v="1"/>
    <s v="USD"/>
    <x v="13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5597484276729"/>
    <x v="1"/>
    <s v="USD"/>
    <x v="131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87234042553197"/>
    <x v="5"/>
    <s v="CHF"/>
    <x v="132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05982905982903"/>
    <x v="1"/>
    <s v="USD"/>
    <x v="133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3793103448278"/>
    <x v="1"/>
    <s v="USD"/>
    <x v="134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36809815950917"/>
    <x v="1"/>
    <s v="USD"/>
    <x v="137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247311827953"/>
    <x v="1"/>
    <s v="USD"/>
    <x v="138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2530345471522"/>
    <x v="1"/>
    <s v="USD"/>
    <x v="139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07692307692307"/>
    <x v="1"/>
    <s v="USD"/>
    <x v="107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66666666666663"/>
    <x v="1"/>
    <s v="USD"/>
    <x v="141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583333333329"/>
    <x v="5"/>
    <s v="CHF"/>
    <x v="142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4705882352942"/>
    <x v="1"/>
    <s v="USD"/>
    <x v="143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1959798994975"/>
    <x v="1"/>
    <s v="USD"/>
    <x v="144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8691588785046"/>
    <x v="1"/>
    <s v="USD"/>
    <x v="145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07692307692301"/>
    <x v="1"/>
    <s v="USD"/>
    <x v="146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1588275391958"/>
    <x v="1"/>
    <s v="USD"/>
    <x v="148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06220379146917"/>
    <x v="1"/>
    <s v="USD"/>
    <x v="149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.000176025347649"/>
    <x v="1"/>
    <s v="USD"/>
    <x v="15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2492917847028"/>
    <x v="1"/>
    <s v="USD"/>
    <x v="151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68174204355108"/>
    <x v="1"/>
    <s v="USD"/>
    <x v="152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3192612137203"/>
    <x v="2"/>
    <s v="AUD"/>
    <x v="153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3333333333334"/>
    <x v="2"/>
    <s v="AUD"/>
    <x v="154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073170731707"/>
    <x v="1"/>
    <s v="USD"/>
    <x v="155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0933552992861"/>
    <x v="1"/>
    <s v="USD"/>
    <x v="156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76829268292678"/>
    <x v="1"/>
    <s v="USD"/>
    <x v="157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3333333333336"/>
    <x v="1"/>
    <s v="USD"/>
    <x v="158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78343949044589"/>
    <x v="5"/>
    <s v="CHF"/>
    <x v="159"/>
    <n v="1546840800"/>
    <b v="0"/>
    <b v="0"/>
    <s v="music/rock"/>
    <x v="1"/>
    <x v="1"/>
  </r>
  <r>
    <n v="163"/>
    <x v="163"/>
    <s v="Extended reciprocal circuit"/>
    <n v="3500"/>
    <n v="8864"/>
    <n v="253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068767908309"/>
    <x v="1"/>
    <s v="USD"/>
    <x v="161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05985634477256"/>
    <x v="1"/>
    <s v="USD"/>
    <x v="162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1.996858638743454"/>
    <x v="3"/>
    <s v="DKK"/>
    <x v="165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8161010260455"/>
    <x v="1"/>
    <s v="USD"/>
    <x v="166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07462686567166"/>
    <x v="1"/>
    <s v="USD"/>
    <x v="167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334401024984"/>
    <x v="1"/>
    <s v="USD"/>
    <x v="17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333333333333"/>
    <x v="1"/>
    <s v="USD"/>
    <x v="171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1.999115044247787"/>
    <x v="1"/>
    <s v="USD"/>
    <x v="172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115089514067"/>
    <x v="1"/>
    <s v="USD"/>
    <x v="173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8.997079225994888"/>
    <x v="1"/>
    <s v="USD"/>
    <x v="174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85714285714288"/>
    <x v="1"/>
    <s v="USD"/>
    <x v="175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05654509471306"/>
    <x v="0"/>
    <s v="CAD"/>
    <x v="176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196487897485"/>
    <x v="2"/>
    <s v="AUD"/>
    <x v="177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0882352941174"/>
    <x v="1"/>
    <s v="USD"/>
    <x v="178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8.996383363471971"/>
    <x v="3"/>
    <s v="DKK"/>
    <x v="179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88372093023258"/>
    <x v="0"/>
    <s v="CAD"/>
    <x v="18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29411764705884"/>
    <x v="1"/>
    <s v="USD"/>
    <x v="181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89473684210527"/>
    <x v="1"/>
    <s v="USD"/>
    <x v="182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06772009029348"/>
    <x v="1"/>
    <s v="USD"/>
    <x v="183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66712898751737"/>
    <x v="0"/>
    <s v="CAD"/>
    <x v="184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498866213152"/>
    <x v="1"/>
    <s v="USD"/>
    <x v="186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69767441860463"/>
    <x v="6"/>
    <s v="EUR"/>
    <x v="188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382716049379"/>
    <x v="1"/>
    <s v="USD"/>
    <x v="189"/>
    <n v="1404190800"/>
    <b v="0"/>
    <b v="0"/>
    <s v="music/rock"/>
    <x v="1"/>
    <x v="1"/>
  </r>
  <r>
    <n v="193"/>
    <x v="193"/>
    <s v="Progressive discrete hub"/>
    <n v="6600"/>
    <n v="3012"/>
    <n v="46"/>
    <x v="0"/>
    <n v="65"/>
    <n v="46.338461538461537"/>
    <x v="1"/>
    <s v="USD"/>
    <x v="19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4603174603178"/>
    <x v="1"/>
    <s v="USD"/>
    <x v="191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7824427480917"/>
    <x v="1"/>
    <s v="USD"/>
    <x v="192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0055304172951"/>
    <x v="1"/>
    <s v="USD"/>
    <x v="193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58333333333336"/>
    <x v="1"/>
    <s v="USD"/>
    <x v="194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61538461538467"/>
    <x v="1"/>
    <s v="USD"/>
    <x v="195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4649681528661"/>
    <x v="1"/>
    <s v="USD"/>
    <x v="196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2682926829272"/>
    <x v="1"/>
    <s v="USD"/>
    <x v="197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2.999777678968428"/>
    <x v="2"/>
    <s v="AUD"/>
    <x v="198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25000000000001"/>
    <x v="1"/>
    <s v="USD"/>
    <x v="199"/>
    <n v="1302670800"/>
    <b v="0"/>
    <b v="0"/>
    <s v="music/jazz"/>
    <x v="1"/>
    <x v="17"/>
  </r>
  <r>
    <n v="205"/>
    <x v="205"/>
    <s v="Focused analyzing circuit"/>
    <n v="1300"/>
    <n v="5614"/>
    <n v="432"/>
    <x v="1"/>
    <n v="80"/>
    <n v="70.174999999999997"/>
    <x v="1"/>
    <s v="USD"/>
    <x v="2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3333333333336"/>
    <x v="1"/>
    <s v="USD"/>
    <x v="201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.004950495049506"/>
    <x v="2"/>
    <s v="AUD"/>
    <x v="204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4615384615381"/>
    <x v="1"/>
    <s v="USD"/>
    <x v="206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14285714285708"/>
    <x v="1"/>
    <s v="USD"/>
    <x v="207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39.997435299603637"/>
    <x v="1"/>
    <s v="USD"/>
    <x v="208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2121212121212"/>
    <x v="1"/>
    <s v="USD"/>
    <x v="209"/>
    <n v="1282712400"/>
    <b v="0"/>
    <b v="0"/>
    <s v="music/rock"/>
    <x v="1"/>
    <x v="1"/>
  </r>
  <r>
    <n v="215"/>
    <x v="215"/>
    <s v="Extended 24/7 implementation"/>
    <n v="156800"/>
    <n v="6024"/>
    <n v="4"/>
    <x v="0"/>
    <n v="143"/>
    <n v="42.125874125874127"/>
    <x v="1"/>
    <s v="USD"/>
    <x v="21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7851239669421"/>
    <x v="1"/>
    <s v="USD"/>
    <x v="211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05037783375315"/>
    <x v="4"/>
    <s v="GBP"/>
    <x v="213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1552956465242"/>
    <x v="1"/>
    <s v="USD"/>
    <x v="214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35294117647058"/>
    <x v="1"/>
    <s v="USD"/>
    <x v="215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3116108306566"/>
    <x v="1"/>
    <s v="USD"/>
    <x v="216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66702470461868"/>
    <x v="1"/>
    <s v="USD"/>
    <x v="218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29.999659863945578"/>
    <x v="1"/>
    <s v="USD"/>
    <x v="22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182396606575"/>
    <x v="1"/>
    <s v="USD"/>
    <x v="222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6.998379254457049"/>
    <x v="1"/>
    <s v="USD"/>
    <x v="172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9333594668758"/>
    <x v="1"/>
    <s v="USD"/>
    <x v="223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1584158415841"/>
    <x v="1"/>
    <s v="USD"/>
    <x v="224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2835820895519"/>
    <x v="1"/>
    <s v="USD"/>
    <x v="225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3478260869563"/>
    <x v="1"/>
    <s v="USD"/>
    <x v="226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4193548387103"/>
    <x v="1"/>
    <s v="USD"/>
    <x v="227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06040268456373"/>
    <x v="6"/>
    <s v="EUR"/>
    <x v="228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0869565217391"/>
    <x v="1"/>
    <s v="USD"/>
    <x v="229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210526315789"/>
    <x v="2"/>
    <s v="AUD"/>
    <x v="23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1671732522799"/>
    <x v="1"/>
    <s v="USD"/>
    <x v="231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1546391752578"/>
    <x v="3"/>
    <s v="DKK"/>
    <x v="232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68292682926827"/>
    <x v="1"/>
    <s v="USD"/>
    <x v="233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15695067264573"/>
    <x v="1"/>
    <s v="USD"/>
    <x v="194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7684085510689"/>
    <x v="2"/>
    <s v="AUD"/>
    <x v="234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15999999999997"/>
    <x v="1"/>
    <s v="USD"/>
    <x v="235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25210084033617"/>
    <x v="1"/>
    <s v="USD"/>
    <x v="236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45283018867923"/>
    <x v="1"/>
    <s v="USD"/>
    <x v="237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3364485981304"/>
    <x v="1"/>
    <s v="USD"/>
    <x v="238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6486486486484"/>
    <x v="1"/>
    <s v="USD"/>
    <x v="239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3800424628457"/>
    <x v="1"/>
    <s v="USD"/>
    <x v="24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05504587155963"/>
    <x v="2"/>
    <s v="AUD"/>
    <x v="241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.000773395204948"/>
    <x v="1"/>
    <s v="USD"/>
    <x v="242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x v="250"/>
    <s v="Enhanced user-facing function"/>
    <n v="7100"/>
    <n v="3840"/>
    <n v="54"/>
    <x v="0"/>
    <n v="101"/>
    <n v="38.019801980198018"/>
    <x v="1"/>
    <s v="USD"/>
    <x v="243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254237288136"/>
    <x v="1"/>
    <s v="USD"/>
    <x v="244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19475655430711"/>
    <x v="0"/>
    <s v="CAD"/>
    <x v="245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47727272727266"/>
    <x v="1"/>
    <s v="USD"/>
    <x v="246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.003535651149086"/>
    <x v="1"/>
    <s v="USD"/>
    <x v="247"/>
    <n v="1298268000"/>
    <b v="0"/>
    <b v="1"/>
    <s v="music/rock"/>
    <x v="1"/>
    <x v="1"/>
  </r>
  <r>
    <n v="256"/>
    <x v="255"/>
    <s v="Optimized actuating toolset"/>
    <n v="4100"/>
    <n v="959"/>
    <n v="23"/>
    <x v="0"/>
    <n v="15"/>
    <n v="63.93333333333333"/>
    <x v="4"/>
    <s v="GBP"/>
    <x v="248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2043010752688"/>
    <x v="1"/>
    <s v="USD"/>
    <x v="25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65134099616856"/>
    <x v="1"/>
    <s v="USD"/>
    <x v="136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36123348017624"/>
    <x v="1"/>
    <s v="USD"/>
    <x v="252"/>
    <n v="1283058000"/>
    <b v="0"/>
    <b v="1"/>
    <s v="music/rock"/>
    <x v="1"/>
    <x v="1"/>
  </r>
  <r>
    <n v="262"/>
    <x v="261"/>
    <s v="Compatible multimedia hub"/>
    <n v="1700"/>
    <n v="5328"/>
    <n v="313"/>
    <x v="1"/>
    <n v="107"/>
    <n v="49.794392523364486"/>
    <x v="1"/>
    <s v="USD"/>
    <x v="253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.002721335268504"/>
    <x v="1"/>
    <s v="USD"/>
    <x v="255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27906976744185"/>
    <x v="1"/>
    <s v="USD"/>
    <x v="256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6.996228786926462"/>
    <x v="6"/>
    <s v="EUR"/>
    <x v="257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0606936416185"/>
    <x v="2"/>
    <s v="AUD"/>
    <x v="258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16666666666664"/>
    <x v="1"/>
    <s v="USD"/>
    <x v="259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218390804597"/>
    <x v="1"/>
    <s v="USD"/>
    <x v="26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05291005291006"/>
    <x v="1"/>
    <s v="USD"/>
    <x v="261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16393442622949"/>
    <x v="1"/>
    <s v="USD"/>
    <x v="262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1647307286173"/>
    <x v="1"/>
    <s v="USD"/>
    <x v="263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57446808510639"/>
    <x v="0"/>
    <s v="CAD"/>
    <x v="264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3333333333331"/>
    <x v="1"/>
    <s v="USD"/>
    <x v="265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198275862068968"/>
    <x v="1"/>
    <s v="USD"/>
    <x v="266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0075187969928"/>
    <x v="1"/>
    <s v="USD"/>
    <x v="267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39759036144579"/>
    <x v="1"/>
    <s v="USD"/>
    <x v="268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2307692307693"/>
    <x v="1"/>
    <s v="USD"/>
    <x v="269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0989010989011"/>
    <x v="1"/>
    <s v="USD"/>
    <x v="27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87277353689571"/>
    <x v="1"/>
    <s v="USD"/>
    <x v="271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2609117361791"/>
    <x v="1"/>
    <s v="USD"/>
    <x v="272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40601503759393"/>
    <x v="1"/>
    <s v="USD"/>
    <x v="73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0344827586206"/>
    <x v="3"/>
    <s v="DKK"/>
    <x v="273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65151515151516"/>
    <x v="1"/>
    <s v="USD"/>
    <x v="274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27559055118111"/>
    <x v="1"/>
    <s v="USD"/>
    <x v="275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8804347826087"/>
    <x v="1"/>
    <s v="USD"/>
    <x v="276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7386363636364"/>
    <x v="1"/>
    <s v="USD"/>
    <x v="277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0802919708028"/>
    <x v="3"/>
    <s v="DKK"/>
    <x v="278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82195845697326"/>
    <x v="0"/>
    <s v="CAD"/>
    <x v="279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1541850220265"/>
    <x v="1"/>
    <s v="USD"/>
    <x v="28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3084112149539"/>
    <x v="1"/>
    <s v="USD"/>
    <x v="281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125"/>
    <x v="6"/>
    <s v="EUR"/>
    <x v="283"/>
    <n v="1287032400"/>
    <b v="0"/>
    <b v="0"/>
    <s v="theater/plays"/>
    <x v="3"/>
    <x v="3"/>
  </r>
  <r>
    <n v="294"/>
    <x v="293"/>
    <s v="Automated local emulation"/>
    <n v="600"/>
    <n v="8038"/>
    <n v="1340"/>
    <x v="1"/>
    <n v="183"/>
    <n v="43.923497267759565"/>
    <x v="1"/>
    <s v="USD"/>
    <x v="284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.004712041884815"/>
    <x v="5"/>
    <s v="CHF"/>
    <x v="285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052631578948"/>
    <x v="2"/>
    <s v="AUD"/>
    <x v="286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40384615384613"/>
    <x v="2"/>
    <s v="AUD"/>
    <x v="287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8333333333329"/>
    <x v="1"/>
    <s v="USD"/>
    <x v="288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77551020408163"/>
    <x v="1"/>
    <s v="USD"/>
    <x v="289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3728813559323"/>
    <x v="1"/>
    <s v="USD"/>
    <x v="291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4285714285711"/>
    <x v="1"/>
    <s v="USD"/>
    <x v="292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125"/>
    <x v="1"/>
    <s v="USD"/>
    <x v="293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67605633802816"/>
    <x v="1"/>
    <s v="USD"/>
    <x v="294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235294117647"/>
    <x v="1"/>
    <s v="USD"/>
    <x v="295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28571428571431"/>
    <x v="1"/>
    <s v="USD"/>
    <x v="296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68133535660087"/>
    <x v="3"/>
    <s v="DKK"/>
    <x v="297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109589041096"/>
    <x v="1"/>
    <s v="USD"/>
    <x v="298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25"/>
    <x v="1"/>
    <s v="USD"/>
    <x v="3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429752066116"/>
    <x v="1"/>
    <s v="USD"/>
    <x v="247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3742"/>
    <n v="48.996525921966864"/>
    <x v="1"/>
    <s v="USD"/>
    <x v="244"/>
    <n v="13832820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2556390977442"/>
    <x v="1"/>
    <s v="USD"/>
    <x v="188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096774193549"/>
    <x v="1"/>
    <s v="USD"/>
    <x v="302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68518518518519"/>
    <x v="6"/>
    <s v="EUR"/>
    <x v="303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17647058823529"/>
    <x v="1"/>
    <s v="USD"/>
    <x v="305"/>
    <n v="1392530400"/>
    <b v="0"/>
    <b v="0"/>
    <s v="music/rock"/>
    <x v="1"/>
    <x v="1"/>
  </r>
  <r>
    <n v="319"/>
    <x v="318"/>
    <s v="Advanced empowering matrix"/>
    <n v="8400"/>
    <n v="3251"/>
    <n v="39"/>
    <x v="3"/>
    <n v="64"/>
    <n v="50.796875"/>
    <x v="1"/>
    <s v="USD"/>
    <x v="306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.000810372771468"/>
    <x v="1"/>
    <s v="USD"/>
    <x v="308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7.998645510835914"/>
    <x v="1"/>
    <s v="USD"/>
    <x v="309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15384615384613"/>
    <x v="4"/>
    <s v="GBP"/>
    <x v="31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1368078175898"/>
    <x v="1"/>
    <s v="USD"/>
    <x v="311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0821917808225"/>
    <x v="1"/>
    <s v="USD"/>
    <x v="79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4375"/>
    <x v="1"/>
    <s v="USD"/>
    <x v="312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3636363636363"/>
    <x v="1"/>
    <s v="USD"/>
    <x v="313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.004916018025398"/>
    <x v="1"/>
    <s v="USD"/>
    <x v="314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8672985781991"/>
    <x v="1"/>
    <s v="USD"/>
    <x v="315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.003610108303249"/>
    <x v="4"/>
    <s v="GBP"/>
    <x v="316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8421052631578"/>
    <x v="1"/>
    <s v="USD"/>
    <x v="317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76595744680844"/>
    <x v="1"/>
    <s v="USD"/>
    <x v="318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35573122529641"/>
    <x v="1"/>
    <s v="USD"/>
    <x v="319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0.99550763701707"/>
    <x v="1"/>
    <s v="USD"/>
    <x v="32"/>
    <n v="1516168800"/>
    <b v="0"/>
    <b v="0"/>
    <s v="music/rock"/>
    <x v="1"/>
    <x v="1"/>
  </r>
  <r>
    <n v="335"/>
    <x v="334"/>
    <s v="Operative uniform hub"/>
    <n v="173800"/>
    <n v="198628"/>
    <n v="114"/>
    <x v="1"/>
    <n v="2283"/>
    <n v="87.003066141042481"/>
    <x v="1"/>
    <s v="USD"/>
    <x v="32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4402985074629"/>
    <x v="1"/>
    <s v="USD"/>
    <x v="321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45205479452"/>
    <x v="1"/>
    <s v="USD"/>
    <x v="322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349112426041"/>
    <x v="1"/>
    <s v="USD"/>
    <x v="323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004626060139"/>
    <x v="0"/>
    <s v="CAD"/>
    <x v="324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90453460620529"/>
    <x v="1"/>
    <s v="USD"/>
    <x v="326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46341463414629"/>
    <x v="1"/>
    <s v="USD"/>
    <x v="327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3605442176868"/>
    <x v="1"/>
    <s v="USD"/>
    <x v="328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0602409638549"/>
    <x v="1"/>
    <s v="USD"/>
    <x v="329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66767371601208"/>
    <x v="4"/>
    <s v="GBP"/>
    <x v="33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05235602094245"/>
    <x v="1"/>
    <s v="USD"/>
    <x v="332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05742176284812"/>
    <x v="1"/>
    <s v="USD"/>
    <x v="333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316359696641"/>
    <x v="1"/>
    <s v="USD"/>
    <x v="296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09935419771487"/>
    <x v="1"/>
    <s v="USD"/>
    <x v="335"/>
    <n v="1441602000"/>
    <b v="0"/>
    <b v="0"/>
    <s v="music/rock"/>
    <x v="1"/>
    <x v="1"/>
  </r>
  <r>
    <n v="352"/>
    <x v="351"/>
    <s v="Expanded hybrid hardware"/>
    <n v="2800"/>
    <n v="977"/>
    <n v="35"/>
    <x v="0"/>
    <n v="33"/>
    <n v="29.606060606060606"/>
    <x v="0"/>
    <s v="CAD"/>
    <x v="336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569583088667"/>
    <x v="1"/>
    <s v="USD"/>
    <x v="337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58139534883722"/>
    <x v="1"/>
    <s v="USD"/>
    <x v="339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75000000000006"/>
    <x v="6"/>
    <s v="EUR"/>
    <x v="34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170731707317"/>
    <x v="1"/>
    <s v="USD"/>
    <x v="341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3048128342244"/>
    <x v="1"/>
    <s v="USD"/>
    <x v="343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.002434782608695"/>
    <x v="4"/>
    <s v="GBP"/>
    <x v="344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7727272727273"/>
    <x v="1"/>
    <s v="USD"/>
    <x v="345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15706806282722"/>
    <x v="1"/>
    <s v="USD"/>
    <x v="65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28057553956833"/>
    <x v="1"/>
    <s v="USD"/>
    <x v="346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677419354833"/>
    <x v="1"/>
    <s v="USD"/>
    <x v="347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7678571428571"/>
    <x v="2"/>
    <s v="AUD"/>
    <x v="348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475247524752"/>
    <x v="1"/>
    <s v="USD"/>
    <x v="349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3333333333334"/>
    <x v="1"/>
    <s v="USD"/>
    <x v="35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3786407766985"/>
    <x v="4"/>
    <s v="GBP"/>
    <x v="351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3766233766232"/>
    <x v="1"/>
    <s v="USD"/>
    <x v="352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29.997485752598056"/>
    <x v="1"/>
    <s v="USD"/>
    <x v="353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1948529411768"/>
    <x v="1"/>
    <s v="USD"/>
    <x v="354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57396449704146"/>
    <x v="1"/>
    <s v="USD"/>
    <x v="355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921177587846"/>
    <x v="1"/>
    <s v="USD"/>
    <x v="356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215419501134"/>
    <x v="1"/>
    <s v="USD"/>
    <x v="357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02290076335885"/>
    <x v="1"/>
    <s v="USD"/>
    <x v="359"/>
    <n v="1405141200"/>
    <b v="0"/>
    <b v="0"/>
    <s v="music/rock"/>
    <x v="1"/>
    <x v="1"/>
  </r>
  <r>
    <n v="377"/>
    <x v="376"/>
    <s v="Phased methodical initiative"/>
    <n v="49700"/>
    <n v="5098"/>
    <n v="10"/>
    <x v="0"/>
    <n v="127"/>
    <n v="40.14173228346457"/>
    <x v="1"/>
    <s v="USD"/>
    <x v="12"/>
    <n v="1572933600"/>
    <b v="0"/>
    <b v="0"/>
    <s v="theater/plays"/>
    <x v="3"/>
    <x v="3"/>
  </r>
  <r>
    <n v="378"/>
    <x v="377"/>
    <s v="Managed stable function"/>
    <n v="178200"/>
    <n v="24882"/>
    <n v="14"/>
    <x v="0"/>
    <n v="355"/>
    <n v="70.090140845070422"/>
    <x v="1"/>
    <s v="USD"/>
    <x v="36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1818181818187"/>
    <x v="4"/>
    <s v="GBP"/>
    <x v="361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4285714285715"/>
    <x v="1"/>
    <s v="USD"/>
    <x v="362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896774193548389"/>
    <x v="1"/>
    <s v="USD"/>
    <x v="363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1940298507463"/>
    <x v="1"/>
    <s v="USD"/>
    <x v="364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26984126984127"/>
    <x v="1"/>
    <s v="USD"/>
    <x v="21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.004167534903104"/>
    <x v="1"/>
    <s v="USD"/>
    <x v="365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07915567282325"/>
    <x v="1"/>
    <s v="USD"/>
    <x v="366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0674157303373"/>
    <x v="1"/>
    <s v="USD"/>
    <x v="367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160377358491"/>
    <x v="1"/>
    <s v="USD"/>
    <x v="368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27586206896547"/>
    <x v="5"/>
    <s v="CHF"/>
    <x v="369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79166666666671"/>
    <x v="1"/>
    <s v="USD"/>
    <x v="37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271523178808"/>
    <x v="1"/>
    <s v="USD"/>
    <x v="287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06218905472636"/>
    <x v="1"/>
    <s v="USD"/>
    <x v="372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.004903563255965"/>
    <x v="0"/>
    <s v="CAD"/>
    <x v="373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117647058823"/>
    <x v="1"/>
    <s v="USD"/>
    <x v="374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0909090909092"/>
    <x v="1"/>
    <s v="USD"/>
    <x v="375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2468827930178"/>
    <x v="2"/>
    <s v="AUD"/>
    <x v="376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19823788546255"/>
    <x v="1"/>
    <s v="USD"/>
    <x v="377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03252032520325"/>
    <x v="6"/>
    <s v="EUR"/>
    <x v="378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2316684378325"/>
    <x v="1"/>
    <s v="USD"/>
    <x v="379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0200668896321"/>
    <x v="1"/>
    <s v="USD"/>
    <x v="381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336650082919"/>
    <x v="0"/>
    <s v="CAD"/>
    <x v="125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5695127402778"/>
    <x v="1"/>
    <s v="USD"/>
    <x v="383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1609195402299"/>
    <x v="1"/>
    <s v="USD"/>
    <x v="384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139534883721"/>
    <x v="1"/>
    <s v="USD"/>
    <x v="385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59740259740255"/>
    <x v="0"/>
    <s v="CAD"/>
    <x v="387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0784313725483"/>
    <x v="1"/>
    <s v="USD"/>
    <x v="388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87398739873989"/>
    <x v="1"/>
    <s v="USD"/>
    <x v="277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4390243902445"/>
    <x v="1"/>
    <s v="USD"/>
    <x v="389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089552238806"/>
    <x v="1"/>
    <s v="USD"/>
    <x v="39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469237832875"/>
    <x v="1"/>
    <s v="USD"/>
    <x v="391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8.998544660724033"/>
    <x v="1"/>
    <s v="USD"/>
    <x v="392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28708133971293"/>
    <x v="1"/>
    <s v="USD"/>
    <x v="393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05559416261292"/>
    <x v="1"/>
    <s v="USD"/>
    <x v="394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66666666666667"/>
    <x v="1"/>
    <s v="USD"/>
    <x v="395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05002501250623"/>
    <x v="0"/>
    <s v="CAD"/>
    <x v="396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6.997693638285604"/>
    <x v="1"/>
    <s v="USD"/>
    <x v="397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29787234042556"/>
    <x v="1"/>
    <s v="USD"/>
    <x v="398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4576271186443"/>
    <x v="1"/>
    <s v="USD"/>
    <x v="399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4390243902438"/>
    <x v="1"/>
    <s v="USD"/>
    <x v="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55555555555557"/>
    <x v="1"/>
    <s v="USD"/>
    <x v="116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67469879518072"/>
    <x v="1"/>
    <s v="USD"/>
    <x v="401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3913043478265"/>
    <x v="1"/>
    <s v="USD"/>
    <x v="402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1324200913242"/>
    <x v="1"/>
    <s v="USD"/>
    <x v="403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7.996041171813147"/>
    <x v="1"/>
    <s v="USD"/>
    <x v="404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67871485943775"/>
    <x v="1"/>
    <s v="USD"/>
    <x v="405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21428571428569"/>
    <x v="1"/>
    <s v="USD"/>
    <x v="407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3617021276596"/>
    <x v="1"/>
    <s v="USD"/>
    <x v="408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010989010993"/>
    <x v="1"/>
    <s v="USD"/>
    <x v="409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3989898989896"/>
    <x v="1"/>
    <s v="USD"/>
    <x v="41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131932282546"/>
    <x v="6"/>
    <s v="EUR"/>
    <x v="412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1726907630519"/>
    <x v="1"/>
    <s v="USD"/>
    <x v="413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1875"/>
    <x v="1"/>
    <s v="USD"/>
    <x v="414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2834008097166"/>
    <x v="1"/>
    <s v="USD"/>
    <x v="415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.003513254551258"/>
    <x v="1"/>
    <s v="USD"/>
    <x v="417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195804195804"/>
    <x v="6"/>
    <s v="EUR"/>
    <x v="419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11111111111111"/>
    <x v="1"/>
    <s v="USD"/>
    <x v="42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2702702702702"/>
    <x v="1"/>
    <s v="USD"/>
    <x v="421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0588235294119"/>
    <x v="1"/>
    <s v="USD"/>
    <x v="422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462365591398"/>
    <x v="1"/>
    <s v="USD"/>
    <x v="423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4876033057845"/>
    <x v="1"/>
    <s v="USD"/>
    <x v="425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.001272669424118"/>
    <x v="1"/>
    <s v="USD"/>
    <x v="428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25806451612897"/>
    <x v="1"/>
    <s v="USD"/>
    <x v="429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05128205128204"/>
    <x v="1"/>
    <s v="USD"/>
    <x v="43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.001341561577675"/>
    <x v="1"/>
    <s v="USD"/>
    <x v="431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76947040498445"/>
    <x v="1"/>
    <s v="USD"/>
    <x v="432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56521739130434"/>
    <x v="1"/>
    <s v="USD"/>
    <x v="433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3396226415094"/>
    <x v="1"/>
    <s v="USD"/>
    <x v="434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38095238095238"/>
    <x v="1"/>
    <s v="USD"/>
    <x v="435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6.997115384615384"/>
    <x v="1"/>
    <s v="USD"/>
    <x v="436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401869158878"/>
    <x v="1"/>
    <s v="USD"/>
    <x v="385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09501187648453"/>
    <x v="1"/>
    <s v="USD"/>
    <x v="437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06568144499177"/>
    <x v="1"/>
    <s v="USD"/>
    <x v="438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25"/>
    <x v="1"/>
    <s v="USD"/>
    <x v="439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35251798561154"/>
    <x v="0"/>
    <s v="CAD"/>
    <x v="441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597484276729"/>
    <x v="1"/>
    <s v="USD"/>
    <x v="443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0524934383202"/>
    <x v="1"/>
    <s v="USD"/>
    <x v="315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260869565217"/>
    <x v="1"/>
    <s v="USD"/>
    <x v="445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28301886792448"/>
    <x v="1"/>
    <s v="USD"/>
    <x v="446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5915492957747"/>
    <x v="1"/>
    <s v="USD"/>
    <x v="447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2085308056871"/>
    <x v="1"/>
    <s v="USD"/>
    <x v="448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.001785714285717"/>
    <x v="1"/>
    <s v="USD"/>
    <x v="342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8.999637155297535"/>
    <x v="1"/>
    <s v="USD"/>
    <x v="45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56069364161851"/>
    <x v="4"/>
    <s v="GBP"/>
    <x v="451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4252873563212"/>
    <x v="1"/>
    <s v="USD"/>
    <x v="452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8634590377114"/>
    <x v="1"/>
    <s v="USD"/>
    <x v="453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55555555555557"/>
    <x v="1"/>
    <s v="USD"/>
    <x v="454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68592057761734"/>
    <x v="1"/>
    <s v="USD"/>
    <x v="455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8.99554707379135"/>
    <x v="4"/>
    <s v="GBP"/>
    <x v="456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69135802469133"/>
    <x v="4"/>
    <s v="GBP"/>
    <x v="457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28571428571431"/>
    <x v="4"/>
    <s v="GBP"/>
    <x v="458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2949701619773"/>
    <x v="1"/>
    <s v="USD"/>
    <x v="459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1739130434783"/>
    <x v="1"/>
    <s v="USD"/>
    <x v="46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058823529412"/>
    <x v="6"/>
    <s v="EUR"/>
    <x v="461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16666666666668"/>
    <x v="1"/>
    <s v="USD"/>
    <x v="462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93450675399103"/>
    <x v="1"/>
    <s v="USD"/>
    <x v="463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26890756302521"/>
    <x v="1"/>
    <s v="USD"/>
    <x v="464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125"/>
    <x v="1"/>
    <s v="USD"/>
    <x v="465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59701492537314"/>
    <x v="1"/>
    <s v="USD"/>
    <x v="466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051282051282"/>
    <x v="3"/>
    <s v="DKK"/>
    <x v="467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037037037037"/>
    <x v="1"/>
    <s v="USD"/>
    <x v="468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08333333333335"/>
    <x v="1"/>
    <s v="USD"/>
    <x v="469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94818652849744"/>
    <x v="3"/>
    <s v="DKK"/>
    <x v="47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.003378378378379"/>
    <x v="1"/>
    <s v="USD"/>
    <x v="471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0534521158132"/>
    <x v="1"/>
    <s v="USD"/>
    <x v="473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37634408602152"/>
    <x v="2"/>
    <s v="AUD"/>
    <x v="474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3043478260872"/>
    <x v="1"/>
    <s v="USD"/>
    <x v="72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774193548387"/>
    <x v="6"/>
    <s v="EUR"/>
    <x v="443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284810126578"/>
    <x v="1"/>
    <s v="USD"/>
    <x v="81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263157894737"/>
    <x v="1"/>
    <s v="USD"/>
    <x v="476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2.999726551818434"/>
    <x v="1"/>
    <s v="USD"/>
    <x v="192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08396946564892"/>
    <x v="2"/>
    <s v="AUD"/>
    <x v="478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0773480662988"/>
    <x v="1"/>
    <s v="USD"/>
    <x v="479"/>
    <n v="1564894800"/>
    <b v="0"/>
    <b v="0"/>
    <s v="theater/plays"/>
    <x v="3"/>
    <x v="3"/>
  </r>
  <r>
    <n v="512"/>
    <x v="504"/>
    <s v="Organized explicit core"/>
    <n v="9100"/>
    <n v="12678"/>
    <n v="139"/>
    <x v="1"/>
    <n v="239"/>
    <n v="53.046025104602514"/>
    <x v="1"/>
    <s v="USD"/>
    <x v="48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2857142857139"/>
    <x v="1"/>
    <s v="USD"/>
    <x v="18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45075757575758"/>
    <x v="5"/>
    <s v="CHF"/>
    <x v="481"/>
    <n v="1386741600"/>
    <b v="0"/>
    <b v="1"/>
    <s v="music/rock"/>
    <x v="1"/>
    <x v="1"/>
  </r>
  <r>
    <n v="515"/>
    <x v="507"/>
    <s v="Phased 24hour flexibility"/>
    <n v="8600"/>
    <n v="4797"/>
    <n v="56"/>
    <x v="0"/>
    <n v="133"/>
    <n v="36.067669172932334"/>
    <x v="0"/>
    <s v="CAD"/>
    <x v="482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0732860520096"/>
    <x v="1"/>
    <s v="USD"/>
    <x v="194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17948717948715"/>
    <x v="1"/>
    <s v="USD"/>
    <x v="483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7518330513255"/>
    <x v="1"/>
    <s v="USD"/>
    <x v="355"/>
    <n v="1421906400"/>
    <b v="0"/>
    <b v="1"/>
    <s v="music/rock"/>
    <x v="1"/>
    <x v="1"/>
  </r>
  <r>
    <n v="520"/>
    <x v="512"/>
    <s v="Organic radical collaboration"/>
    <n v="800"/>
    <n v="3406"/>
    <n v="426"/>
    <x v="1"/>
    <n v="32"/>
    <n v="106.4375"/>
    <x v="1"/>
    <s v="USD"/>
    <x v="485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75609756097562"/>
    <x v="1"/>
    <s v="USD"/>
    <x v="486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06282722513089"/>
    <x v="1"/>
    <s v="USD"/>
    <x v="487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2022471910112"/>
    <x v="1"/>
    <s v="USD"/>
    <x v="488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0.998484082870135"/>
    <x v="1"/>
    <s v="USD"/>
    <x v="489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3492063492063"/>
    <x v="1"/>
    <s v="USD"/>
    <x v="49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4421768707485"/>
    <x v="1"/>
    <s v="USD"/>
    <x v="312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37500000000006"/>
    <x v="4"/>
    <s v="GBP"/>
    <x v="492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77777777777779"/>
    <x v="1"/>
    <s v="USD"/>
    <x v="493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3.995515695067262"/>
    <x v="1"/>
    <s v="USD"/>
    <x v="494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3956043956047"/>
    <x v="5"/>
    <s v="CHF"/>
    <x v="495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57142857142854"/>
    <x v="0"/>
    <s v="CAD"/>
    <x v="496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2.996393146979258"/>
    <x v="4"/>
    <s v="GBP"/>
    <x v="497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230452674897"/>
    <x v="1"/>
    <s v="USD"/>
    <x v="498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4554455445542"/>
    <x v="6"/>
    <s v="EUR"/>
    <x v="499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7857142857143"/>
    <x v="6"/>
    <s v="EUR"/>
    <x v="5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4676806083643"/>
    <x v="3"/>
    <s v="DKK"/>
    <x v="501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07716049382715"/>
    <x v="1"/>
    <s v="USD"/>
    <x v="502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67532467532465"/>
    <x v="1"/>
    <s v="USD"/>
    <x v="503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7848101265823"/>
    <x v="6"/>
    <s v="EUR"/>
    <x v="505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87755102040813"/>
    <x v="4"/>
    <s v="GBP"/>
    <x v="506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2222222222226"/>
    <x v="1"/>
    <s v="USD"/>
    <x v="507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66666666666671"/>
    <x v="1"/>
    <s v="USD"/>
    <x v="508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07063197026021"/>
    <x v="1"/>
    <s v="USD"/>
    <x v="509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8181818181813"/>
    <x v="1"/>
    <s v="USD"/>
    <x v="51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1289782244557"/>
    <x v="1"/>
    <s v="USD"/>
    <x v="512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018372703411"/>
    <x v="1"/>
    <s v="USD"/>
    <x v="513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7.99856063332134"/>
    <x v="2"/>
    <s v="AUD"/>
    <x v="515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69565217391298"/>
    <x v="1"/>
    <s v="USD"/>
    <x v="516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78599221789878"/>
    <x v="1"/>
    <s v="USD"/>
    <x v="517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07220216606498"/>
    <x v="0"/>
    <s v="CAD"/>
    <x v="518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296296296297"/>
    <x v="3"/>
    <s v="DKK"/>
    <x v="519"/>
    <n v="1399093200"/>
    <b v="0"/>
    <b v="0"/>
    <s v="music/rock"/>
    <x v="1"/>
    <x v="1"/>
  </r>
  <r>
    <n v="556"/>
    <x v="195"/>
    <s v="Grass-roots 24/7 attitude"/>
    <n v="5200"/>
    <n v="12467"/>
    <n v="240"/>
    <x v="1"/>
    <n v="122"/>
    <n v="102.18852459016394"/>
    <x v="1"/>
    <s v="USD"/>
    <x v="52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2222222222221"/>
    <x v="1"/>
    <s v="USD"/>
    <x v="522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228962818004"/>
    <x v="1"/>
    <s v="USD"/>
    <x v="523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4334277620396"/>
    <x v="1"/>
    <s v="USD"/>
    <x v="524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15151515151516"/>
    <x v="5"/>
    <s v="CHF"/>
    <x v="525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07692307692307"/>
    <x v="5"/>
    <s v="CHF"/>
    <x v="188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2352941176474"/>
    <x v="2"/>
    <s v="AUD"/>
    <x v="526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90502793296088"/>
    <x v="1"/>
    <s v="USD"/>
    <x v="527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499443826474"/>
    <x v="1"/>
    <s v="USD"/>
    <x v="528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5945945945945"/>
    <x v="1"/>
    <s v="USD"/>
    <x v="522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2131147540981"/>
    <x v="1"/>
    <s v="USD"/>
    <x v="529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.0015444015444"/>
    <x v="1"/>
    <s v="USD"/>
    <x v="53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93208828522924"/>
    <x v="6"/>
    <s v="EUR"/>
    <x v="531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4.995963302752294"/>
    <x v="1"/>
    <s v="USD"/>
    <x v="515"/>
    <n v="1419573600"/>
    <b v="0"/>
    <b v="1"/>
    <s v="music/rock"/>
    <x v="1"/>
    <x v="1"/>
  </r>
  <r>
    <n v="571"/>
    <x v="562"/>
    <s v="Monitored grid-enabled model"/>
    <n v="3500"/>
    <n v="3295"/>
    <n v="94"/>
    <x v="0"/>
    <n v="35"/>
    <n v="94.142857142857139"/>
    <x v="6"/>
    <s v="EUR"/>
    <x v="532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85106382978722"/>
    <x v="1"/>
    <s v="USD"/>
    <x v="533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86666666666668"/>
    <x v="1"/>
    <s v="USD"/>
    <x v="409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15277777777771"/>
    <x v="1"/>
    <s v="USD"/>
    <x v="534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4444444444443"/>
    <x v="1"/>
    <s v="USD"/>
    <x v="53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0625"/>
    <x v="1"/>
    <s v="USD"/>
    <x v="535"/>
    <n v="1510984800"/>
    <b v="0"/>
    <b v="0"/>
    <s v="theater/plays"/>
    <x v="3"/>
    <x v="3"/>
  </r>
  <r>
    <n v="577"/>
    <x v="568"/>
    <s v="Adaptive 24hour projection"/>
    <n v="8200"/>
    <n v="1546"/>
    <n v="19"/>
    <x v="3"/>
    <n v="37"/>
    <n v="41.783783783783782"/>
    <x v="1"/>
    <s v="USD"/>
    <x v="536"/>
    <n v="1302066000"/>
    <b v="0"/>
    <b v="0"/>
    <s v="music/jazz"/>
    <x v="1"/>
    <x v="17"/>
  </r>
  <r>
    <n v="578"/>
    <x v="569"/>
    <s v="Sharable radical toolset"/>
    <n v="96500"/>
    <n v="16168"/>
    <n v="17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5747126436782"/>
    <x v="1"/>
    <s v="USD"/>
    <x v="538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.003209242618745"/>
    <x v="1"/>
    <s v="USD"/>
    <x v="539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71"/>
    <n v="54.098591549295776"/>
    <x v="1"/>
    <s v="USD"/>
    <x v="54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095238095238"/>
    <x v="1"/>
    <s v="USD"/>
    <x v="505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4103410341032"/>
    <x v="1"/>
    <s v="USD"/>
    <x v="541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425914445133"/>
    <x v="1"/>
    <s v="USD"/>
    <x v="542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66176470588232"/>
    <x v="1"/>
    <s v="USD"/>
    <x v="543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4615384615384"/>
    <x v="1"/>
    <s v="USD"/>
    <x v="544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307692307692"/>
    <x v="0"/>
    <s v="CAD"/>
    <x v="35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1198830409361"/>
    <x v="4"/>
    <s v="GBP"/>
    <x v="152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27450980392155"/>
    <x v="1"/>
    <s v="USD"/>
    <x v="545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3921568627451"/>
    <x v="1"/>
    <s v="USD"/>
    <x v="547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1857707509876"/>
    <x v="1"/>
    <s v="USD"/>
    <x v="548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.001497753369947"/>
    <x v="1"/>
    <s v="USD"/>
    <x v="549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27388535031841"/>
    <x v="1"/>
    <s v="USD"/>
    <x v="55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079189686924"/>
    <x v="1"/>
    <s v="USD"/>
    <x v="551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2786885245905"/>
    <x v="1"/>
    <s v="USD"/>
    <x v="552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7.997714808043881"/>
    <x v="1"/>
    <s v="USD"/>
    <x v="462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.004566210045667"/>
    <x v="6"/>
    <s v="EUR"/>
    <x v="553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1463414634148"/>
    <x v="3"/>
    <s v="DKK"/>
    <x v="554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103092783505161"/>
    <x v="1"/>
    <s v="USD"/>
    <x v="548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78947368421046"/>
    <x v="1"/>
    <s v="USD"/>
    <x v="62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76470588235297"/>
    <x v="1"/>
    <s v="USD"/>
    <x v="556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05950297514879"/>
    <x v="1"/>
    <s v="USD"/>
    <x v="557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38317757009348"/>
    <x v="1"/>
    <s v="USD"/>
    <x v="27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125"/>
    <x v="4"/>
    <s v="GBP"/>
    <x v="558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16591928251117"/>
    <x v="1"/>
    <s v="USD"/>
    <x v="559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7468354430379"/>
    <x v="1"/>
    <s v="USD"/>
    <x v="426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7.998126756166094"/>
    <x v="1"/>
    <s v="USD"/>
    <x v="561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3333333333334"/>
    <x v="1"/>
    <s v="USD"/>
    <x v="562"/>
    <n v="1375765200"/>
    <b v="0"/>
    <b v="0"/>
    <s v="theater/plays"/>
    <x v="3"/>
    <x v="3"/>
  </r>
  <r>
    <n v="612"/>
    <x v="601"/>
    <s v="Innovative holistic hub"/>
    <n v="6200"/>
    <n v="8645"/>
    <n v="139"/>
    <x v="1"/>
    <n v="192"/>
    <n v="45.026041666666664"/>
    <x v="1"/>
    <s v="USD"/>
    <x v="563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1701244813278"/>
    <x v="1"/>
    <s v="USD"/>
    <x v="565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3529411764702"/>
    <x v="6"/>
    <s v="EUR"/>
    <x v="566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2184873949582"/>
    <x v="4"/>
    <s v="GBP"/>
    <x v="567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3636363636363"/>
    <x v="1"/>
    <s v="USD"/>
    <x v="568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0.999165275459092"/>
    <x v="1"/>
    <s v="USD"/>
    <x v="569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4753086419746"/>
    <x v="1"/>
    <s v="USD"/>
    <x v="57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390625"/>
    <x v="2"/>
    <s v="AUD"/>
    <x v="571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06063432835816"/>
    <x v="1"/>
    <s v="USD"/>
    <x v="572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375"/>
    <x v="1"/>
    <s v="USD"/>
    <x v="573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5.999257333828446"/>
    <x v="4"/>
    <s v="GBP"/>
    <x v="574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596774193548384"/>
    <x v="1"/>
    <s v="USD"/>
    <x v="575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67724867724874"/>
    <x v="1"/>
    <s v="USD"/>
    <x v="576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29870129870127"/>
    <x v="4"/>
    <s v="GBP"/>
    <x v="577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1666666666668"/>
    <x v="1"/>
    <s v="USD"/>
    <x v="578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68000000000004"/>
    <x v="1"/>
    <s v="USD"/>
    <x v="579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5517241379311"/>
    <x v="1"/>
    <s v="USD"/>
    <x v="58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2164544564154"/>
    <x v="1"/>
    <s v="USD"/>
    <x v="581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5827338129496"/>
    <x v="1"/>
    <s v="USD"/>
    <x v="582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38095238095238"/>
    <x v="1"/>
    <s v="USD"/>
    <x v="336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85524728588658"/>
    <x v="1"/>
    <s v="USD"/>
    <x v="583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6760812003524"/>
    <x v="1"/>
    <s v="USD"/>
    <x v="584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8.998079877112133"/>
    <x v="3"/>
    <s v="DKK"/>
    <x v="585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4615384615384"/>
    <x v="1"/>
    <s v="USD"/>
    <x v="586"/>
    <n v="1479794400"/>
    <b v="0"/>
    <b v="0"/>
    <s v="theater/plays"/>
    <x v="3"/>
    <x v="3"/>
  </r>
  <r>
    <n v="638"/>
    <x v="627"/>
    <s v="Monitored 24/7 approach"/>
    <n v="81600"/>
    <n v="9318"/>
    <n v="11"/>
    <x v="0"/>
    <n v="94"/>
    <n v="99.127659574468083"/>
    <x v="1"/>
    <s v="USD"/>
    <x v="587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7777777777778"/>
    <x v="1"/>
    <s v="USD"/>
    <x v="588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2178988326849"/>
    <x v="1"/>
    <s v="USD"/>
    <x v="589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28865979381445"/>
    <x v="5"/>
    <s v="CHF"/>
    <x v="59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3643410852713"/>
    <x v="0"/>
    <s v="CAD"/>
    <x v="591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2666666666664"/>
    <x v="1"/>
    <s v="USD"/>
    <x v="592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7.999361294443261"/>
    <x v="1"/>
    <s v="USD"/>
    <x v="594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29.999313893653515"/>
    <x v="1"/>
    <s v="USD"/>
    <x v="595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4467496542185"/>
    <x v="1"/>
    <s v="USD"/>
    <x v="597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1627906976742"/>
    <x v="5"/>
    <s v="CHF"/>
    <x v="598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4570837642193"/>
    <x v="6"/>
    <s v="EUR"/>
    <x v="6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2224938875306"/>
    <x v="1"/>
    <s v="USD"/>
    <x v="601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0085470085472"/>
    <x v="1"/>
    <s v="USD"/>
    <x v="602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8.9973474801061"/>
    <x v="1"/>
    <s v="USD"/>
    <x v="335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66269841269835"/>
    <x v="2"/>
    <s v="AUD"/>
    <x v="604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256410256417"/>
    <x v="1"/>
    <s v="USD"/>
    <x v="606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3333333333335"/>
    <x v="4"/>
    <s v="GBP"/>
    <x v="65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597402597402592"/>
    <x v="1"/>
    <s v="USD"/>
    <x v="607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7446808510639"/>
    <x v="3"/>
    <s v="DKK"/>
    <x v="608"/>
    <n v="1335502800"/>
    <b v="0"/>
    <b v="0"/>
    <s v="music/jazz"/>
    <x v="1"/>
    <x v="17"/>
  </r>
  <r>
    <n v="662"/>
    <x v="651"/>
    <s v="Implemented exuding software"/>
    <n v="9100"/>
    <n v="8906"/>
    <n v="98"/>
    <x v="0"/>
    <n v="131"/>
    <n v="67.984732824427482"/>
    <x v="1"/>
    <s v="USD"/>
    <x v="609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7"/>
    <n v="88.781609195402297"/>
    <x v="1"/>
    <s v="USD"/>
    <x v="61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1063"/>
    <n v="24.99623706491063"/>
    <x v="1"/>
    <s v="USD"/>
    <x v="541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2794117647058"/>
    <x v="1"/>
    <s v="USD"/>
    <x v="611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09546539379475"/>
    <x v="1"/>
    <s v="USD"/>
    <x v="613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210526315789"/>
    <x v="1"/>
    <s v="USD"/>
    <x v="614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038864898211"/>
    <x v="6"/>
    <s v="EUR"/>
    <x v="615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7284287011803"/>
    <x v="1"/>
    <s v="USD"/>
    <x v="9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236719478098"/>
    <x v="1"/>
    <s v="USD"/>
    <x v="616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4.997515808491418"/>
    <x v="2"/>
    <s v="AUD"/>
    <x v="617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55172413793103"/>
    <x v="6"/>
    <s v="EUR"/>
    <x v="618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392749244713"/>
    <x v="1"/>
    <s v="USD"/>
    <x v="62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27927927927925"/>
    <x v="1"/>
    <s v="USD"/>
    <x v="622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58139534883716"/>
    <x v="1"/>
    <s v="USD"/>
    <x v="35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520661157025"/>
    <x v="1"/>
    <s v="USD"/>
    <x v="623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3908629441627"/>
    <x v="1"/>
    <s v="USD"/>
    <x v="624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78877489438744"/>
    <x v="1"/>
    <s v="USD"/>
    <x v="625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28155339805824"/>
    <x v="1"/>
    <s v="USD"/>
    <x v="626"/>
    <n v="1387519200"/>
    <b v="0"/>
    <b v="0"/>
    <s v="theater/plays"/>
    <x v="3"/>
    <x v="3"/>
  </r>
  <r>
    <n v="683"/>
    <x v="669"/>
    <s v="Virtual systemic intranet"/>
    <n v="2300"/>
    <n v="8244"/>
    <n v="358"/>
    <x v="1"/>
    <n v="147"/>
    <n v="56.081632653061227"/>
    <x v="1"/>
    <s v="USD"/>
    <x v="627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0909090909093"/>
    <x v="0"/>
    <s v="CAD"/>
    <x v="628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291576673866"/>
    <x v="0"/>
    <s v="CAD"/>
    <x v="629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089552238806"/>
    <x v="1"/>
    <s v="USD"/>
    <x v="63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37142857142862"/>
    <x v="1"/>
    <s v="USD"/>
    <x v="632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275362318841"/>
    <x v="1"/>
    <s v="USD"/>
    <x v="633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3684210526316"/>
    <x v="1"/>
    <s v="USD"/>
    <x v="634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37974683544302"/>
    <x v="1"/>
    <s v="USD"/>
    <x v="635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3376623376629"/>
    <x v="4"/>
    <s v="GBP"/>
    <x v="636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16018306636155"/>
    <x v="1"/>
    <s v="USD"/>
    <x v="637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1392405063296"/>
    <x v="1"/>
    <s v="USD"/>
    <x v="638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67346938775512"/>
    <x v="6"/>
    <s v="EUR"/>
    <x v="639"/>
    <n v="1448863200"/>
    <b v="1"/>
    <b v="0"/>
    <s v="music/rock"/>
    <x v="1"/>
    <x v="1"/>
  </r>
  <r>
    <n v="696"/>
    <x v="682"/>
    <s v="Total real-time hardware"/>
    <n v="164100"/>
    <n v="96888"/>
    <n v="59"/>
    <x v="0"/>
    <n v="889"/>
    <n v="108.98537682789652"/>
    <x v="1"/>
    <s v="USD"/>
    <x v="64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6.999314599040439"/>
    <x v="1"/>
    <s v="USD"/>
    <x v="641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.004147943311438"/>
    <x v="0"/>
    <s v="CAD"/>
    <x v="642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1785714285714"/>
    <x v="1"/>
    <s v="USD"/>
    <x v="23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268292682927"/>
    <x v="1"/>
    <s v="USD"/>
    <x v="643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46987951807228"/>
    <x v="1"/>
    <s v="USD"/>
    <x v="644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0608439646708"/>
    <x v="1"/>
    <s v="USD"/>
    <x v="645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8620689655173"/>
    <x v="1"/>
    <s v="USD"/>
    <x v="646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86666666666665"/>
    <x v="4"/>
    <s v="GBP"/>
    <x v="626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3791821561339"/>
    <x v="2"/>
    <s v="AUD"/>
    <x v="647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2619047619051"/>
    <x v="1"/>
    <s v="USD"/>
    <x v="159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37226277372258"/>
    <x v="5"/>
    <s v="CHF"/>
    <x v="648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1505376344081"/>
    <x v="6"/>
    <s v="EUR"/>
    <x v="267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3999999999997"/>
    <x v="1"/>
    <s v="USD"/>
    <x v="649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896039603960389"/>
    <x v="1"/>
    <s v="USD"/>
    <x v="571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095238095237"/>
    <x v="1"/>
    <s v="USD"/>
    <x v="1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656"/>
    <n v="44.009146341463413"/>
    <x v="1"/>
    <s v="USD"/>
    <x v="651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2675159235662"/>
    <x v="1"/>
    <s v="USD"/>
    <x v="652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87387387387386"/>
    <x v="1"/>
    <s v="USD"/>
    <x v="653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.003367003367003"/>
    <x v="1"/>
    <s v="USD"/>
    <x v="654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1052631578945"/>
    <x v="3"/>
    <s v="DKK"/>
    <x v="656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3333333333334"/>
    <x v="1"/>
    <s v="USD"/>
    <x v="657"/>
    <n v="1523336400"/>
    <b v="0"/>
    <b v="0"/>
    <s v="music/rock"/>
    <x v="1"/>
    <x v="1"/>
  </r>
  <r>
    <n v="722"/>
    <x v="707"/>
    <s v="Proactive 24hour frame"/>
    <n v="48500"/>
    <n v="75906"/>
    <n v="157"/>
    <x v="1"/>
    <n v="3036"/>
    <n v="25.00197628458498"/>
    <x v="1"/>
    <s v="USD"/>
    <x v="265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3888888888886"/>
    <x v="2"/>
    <s v="AUD"/>
    <x v="658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66115702479337"/>
    <x v="4"/>
    <s v="GBP"/>
    <x v="659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08145363408524"/>
    <x v="1"/>
    <s v="USD"/>
    <x v="66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36259541984734"/>
    <x v="1"/>
    <s v="USD"/>
    <x v="661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1311475409834"/>
    <x v="1"/>
    <s v="USD"/>
    <x v="663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6825396825396"/>
    <x v="0"/>
    <s v="CAD"/>
    <x v="664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68036529680369"/>
    <x v="1"/>
    <s v="USD"/>
    <x v="665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05352363960753"/>
    <x v="1"/>
    <s v="USD"/>
    <x v="666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6632653061225"/>
    <x v="1"/>
    <s v="USD"/>
    <x v="43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07462686567163"/>
    <x v="1"/>
    <s v="USD"/>
    <x v="667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482758620689"/>
    <x v="1"/>
    <s v="USD"/>
    <x v="669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3333333333334"/>
    <x v="1"/>
    <s v="USD"/>
    <x v="67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4615384615384"/>
    <x v="1"/>
    <s v="USD"/>
    <x v="674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229508196721"/>
    <x v="1"/>
    <s v="USD"/>
    <x v="675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47058823529413"/>
    <x v="1"/>
    <s v="USD"/>
    <x v="676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231270358306"/>
    <x v="1"/>
    <s v="USD"/>
    <x v="68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59016393442624"/>
    <x v="6"/>
    <s v="EUR"/>
    <x v="681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4074074074075"/>
    <x v="1"/>
    <s v="USD"/>
    <x v="683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35087719298247"/>
    <x v="1"/>
    <s v="USD"/>
    <x v="684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05616224648989"/>
    <x v="1"/>
    <s v="USD"/>
    <x v="685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27777777777779"/>
    <x v="3"/>
    <s v="DKK"/>
    <x v="605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7567567567565"/>
    <x v="1"/>
    <s v="USD"/>
    <x v="686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4912280701753"/>
    <x v="1"/>
    <s v="USD"/>
    <x v="687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1646903820817"/>
    <x v="0"/>
    <s v="CAD"/>
    <x v="688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4678178963894"/>
    <x v="1"/>
    <s v="USD"/>
    <x v="689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09523809523813"/>
    <x v="6"/>
    <s v="EUR"/>
    <x v="69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67469879518069"/>
    <x v="1"/>
    <s v="USD"/>
    <x v="691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0212765957445"/>
    <x v="1"/>
    <s v="USD"/>
    <x v="693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1621621621621"/>
    <x v="1"/>
    <s v="USD"/>
    <x v="694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35353535353536"/>
    <x v="1"/>
    <s v="USD"/>
    <x v="695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3762183235867"/>
    <x v="1"/>
    <s v="USD"/>
    <x v="696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410"/>
    <n v="31.995894428152493"/>
    <x v="1"/>
    <s v="USD"/>
    <x v="697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898148148148145"/>
    <x v="6"/>
    <s v="EUR"/>
    <x v="698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2.999805409612762"/>
    <x v="1"/>
    <s v="USD"/>
    <x v="7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.00254993625159"/>
    <x v="1"/>
    <s v="USD"/>
    <x v="701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58974358974365"/>
    <x v="6"/>
    <s v="EUR"/>
    <x v="702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2201"/>
    <n v="32.995456610631528"/>
    <x v="1"/>
    <s v="USD"/>
    <x v="704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28106508875737"/>
    <x v="1"/>
    <s v="USD"/>
    <x v="431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67816091954026"/>
    <x v="5"/>
    <s v="CHF"/>
    <x v="705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4572803850782"/>
    <x v="1"/>
    <s v="USD"/>
    <x v="706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54878048780488"/>
    <x v="1"/>
    <s v="USD"/>
    <x v="707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21428571428569"/>
    <x v="5"/>
    <s v="CHF"/>
    <x v="708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04968944099377"/>
    <x v="1"/>
    <s v="USD"/>
    <x v="709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1884057971016"/>
    <x v="1"/>
    <s v="USD"/>
    <x v="71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0.996070133010882"/>
    <x v="1"/>
    <s v="USD"/>
    <x v="711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188976377953"/>
    <x v="2"/>
    <s v="AUD"/>
    <x v="157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79227053140099"/>
    <x v="6"/>
    <s v="EUR"/>
    <x v="63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05820721769496"/>
    <x v="0"/>
    <s v="CAD"/>
    <x v="712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8709677419355"/>
    <x v="1"/>
    <s v="USD"/>
    <x v="93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66666666666669"/>
    <x v="1"/>
    <s v="USD"/>
    <x v="713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09883198562441"/>
    <x v="1"/>
    <s v="USD"/>
    <x v="714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71823204419886"/>
    <x v="5"/>
    <s v="CHF"/>
    <x v="448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6363636363635"/>
    <x v="1"/>
    <s v="USD"/>
    <x v="717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67741935483872"/>
    <x v="1"/>
    <s v="USD"/>
    <x v="718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07692307692307"/>
    <x v="1"/>
    <s v="USD"/>
    <x v="719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37837837837834"/>
    <x v="1"/>
    <s v="USD"/>
    <x v="72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58677685950413"/>
    <x v="1"/>
    <s v="USD"/>
    <x v="721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17959183673469"/>
    <x v="4"/>
    <s v="GBP"/>
    <x v="722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50458715596328"/>
    <x v="1"/>
    <s v="USD"/>
    <x v="725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1940298507463"/>
    <x v="2"/>
    <s v="AUD"/>
    <x v="66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052631578948"/>
    <x v="1"/>
    <s v="USD"/>
    <x v="726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15789473684205"/>
    <x v="1"/>
    <s v="USD"/>
    <x v="728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27601809954751"/>
    <x v="1"/>
    <s v="USD"/>
    <x v="73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3681885125184"/>
    <x v="1"/>
    <s v="USD"/>
    <x v="731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176470588235"/>
    <x v="1"/>
    <s v="USD"/>
    <x v="732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4444444444443"/>
    <x v="3"/>
    <s v="DKK"/>
    <x v="733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49180327868854"/>
    <x v="0"/>
    <s v="CAD"/>
    <x v="734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097744360902"/>
    <x v="1"/>
    <s v="USD"/>
    <x v="406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1249497790274"/>
    <x v="6"/>
    <s v="EUR"/>
    <x v="735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246376811594"/>
    <x v="1"/>
    <s v="USD"/>
    <x v="736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36170212765958"/>
    <x v="1"/>
    <s v="USD"/>
    <x v="737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3010752688176"/>
    <x v="4"/>
    <s v="GBP"/>
    <x v="192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66666666666669"/>
    <x v="1"/>
    <s v="USD"/>
    <x v="738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1428571428571"/>
    <x v="1"/>
    <s v="USD"/>
    <x v="739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095238095238095"/>
    <x v="1"/>
    <s v="USD"/>
    <x v="613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3.996875000000003"/>
    <x v="1"/>
    <s v="USD"/>
    <x v="74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3503184713375"/>
    <x v="4"/>
    <s v="GBP"/>
    <x v="145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63917525773198"/>
    <x v="1"/>
    <s v="USD"/>
    <x v="741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04878048780495"/>
    <x v="2"/>
    <s v="AUD"/>
    <x v="742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06493506493506"/>
    <x v="1"/>
    <s v="USD"/>
    <x v="743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27272727272734"/>
    <x v="1"/>
    <s v="USD"/>
    <x v="744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7764070932922"/>
    <x v="3"/>
    <s v="DKK"/>
    <x v="746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7878787878785"/>
    <x v="3"/>
    <s v="DKK"/>
    <x v="747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2941176470594"/>
    <x v="1"/>
    <s v="USD"/>
    <x v="362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.001706484641637"/>
    <x v="1"/>
    <s v="USD"/>
    <x v="748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94"/>
    <n v="64.744680851063833"/>
    <x v="1"/>
    <s v="USD"/>
    <x v="749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0667779632721"/>
    <x v="1"/>
    <s v="USD"/>
    <x v="643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1302681992338"/>
    <x v="1"/>
    <s v="USD"/>
    <x v="75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3885350318466"/>
    <x v="1"/>
    <s v="USD"/>
    <x v="751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2.998301726577978"/>
    <x v="1"/>
    <s v="USD"/>
    <x v="752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2903225806451"/>
    <x v="1"/>
    <s v="USD"/>
    <x v="753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2424242424242"/>
    <x v="6"/>
    <s v="EUR"/>
    <x v="754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09090909090907"/>
    <x v="1"/>
    <s v="USD"/>
    <x v="755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3191489361708"/>
    <x v="1"/>
    <s v="USD"/>
    <x v="756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449039881831"/>
    <x v="4"/>
    <s v="GBP"/>
    <x v="757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48"/>
    <n v="105.9375"/>
    <x v="1"/>
    <s v="USD"/>
    <x v="758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181818181818"/>
    <x v="1"/>
    <s v="USD"/>
    <x v="759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0930232558139"/>
    <x v="1"/>
    <s v="USD"/>
    <x v="76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45602605863191"/>
    <x v="1"/>
    <s v="USD"/>
    <x v="761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24999999999997"/>
    <x v="1"/>
    <s v="USD"/>
    <x v="444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06451612903231"/>
    <x v="1"/>
    <s v="USD"/>
    <x v="763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06816632583508"/>
    <x v="0"/>
    <s v="CAD"/>
    <x v="764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93613824192337"/>
    <x v="0"/>
    <s v="CAD"/>
    <x v="765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x v="764"/>
    <s v="Profound composite core"/>
    <n v="2400"/>
    <n v="8558"/>
    <n v="357"/>
    <x v="1"/>
    <n v="158"/>
    <n v="54.164556962025316"/>
    <x v="1"/>
    <s v="USD"/>
    <x v="767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46666666666665"/>
    <x v="5"/>
    <s v="CHF"/>
    <x v="768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1428571428567"/>
    <x v="1"/>
    <s v="USD"/>
    <x v="769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4603174603178"/>
    <x v="1"/>
    <s v="USD"/>
    <x v="77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769230769229"/>
    <x v="1"/>
    <s v="USD"/>
    <x v="771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59509202453989"/>
    <x v="1"/>
    <s v="USD"/>
    <x v="772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7647058823529"/>
    <x v="1"/>
    <s v="USD"/>
    <x v="773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3917050691246"/>
    <x v="1"/>
    <s v="USD"/>
    <x v="774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.000916870415651"/>
    <x v="1"/>
    <s v="USD"/>
    <x v="776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047619047619"/>
    <x v="1"/>
    <s v="USD"/>
    <x v="779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8174904942965"/>
    <x v="1"/>
    <s v="USD"/>
    <x v="78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0082644628099"/>
    <x v="1"/>
    <s v="USD"/>
    <x v="335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3793103448279"/>
    <x v="1"/>
    <s v="USD"/>
    <x v="535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7164179104481"/>
    <x v="1"/>
    <s v="USD"/>
    <x v="783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35087719298247"/>
    <x v="0"/>
    <s v="CAD"/>
    <x v="784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3360455655"/>
    <x v="1"/>
    <s v="USD"/>
    <x v="785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3333333333329"/>
    <x v="6"/>
    <s v="EUR"/>
    <x v="786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0377358490567"/>
    <x v="1"/>
    <s v="USD"/>
    <x v="787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92129246064621"/>
    <x v="1"/>
    <s v="USD"/>
    <x v="788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55309734513273"/>
    <x v="1"/>
    <s v="USD"/>
    <x v="33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1917098445599"/>
    <x v="1"/>
    <s v="USD"/>
    <x v="79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2576882290564"/>
    <x v="1"/>
    <s v="USD"/>
    <x v="791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2307692307693"/>
    <x v="1"/>
    <s v="USD"/>
    <x v="792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69.9972602739726"/>
    <x v="1"/>
    <s v="USD"/>
    <x v="793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38709677419359"/>
    <x v="1"/>
    <s v="USD"/>
    <x v="794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79310344827589"/>
    <x v="1"/>
    <s v="USD"/>
    <x v="795"/>
    <n v="1493528400"/>
    <b v="0"/>
    <b v="0"/>
    <s v="theater/plays"/>
    <x v="3"/>
    <x v="3"/>
  </r>
  <r>
    <n v="889"/>
    <x v="868"/>
    <s v="Secured dynamic capacity"/>
    <n v="5600"/>
    <n v="9508"/>
    <n v="170"/>
    <x v="1"/>
    <n v="122"/>
    <n v="77.93442622950819"/>
    <x v="1"/>
    <s v="USD"/>
    <x v="796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1972789115646"/>
    <x v="1"/>
    <s v="USD"/>
    <x v="797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18181818181816"/>
    <x v="0"/>
    <s v="CAD"/>
    <x v="798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16483516483518"/>
    <x v="1"/>
    <s v="USD"/>
    <x v="799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0603015075375"/>
    <x v="6"/>
    <s v="EUR"/>
    <x v="8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85714285714285"/>
    <x v="4"/>
    <s v="GBP"/>
    <x v="801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308411214954"/>
    <x v="1"/>
    <s v="USD"/>
    <x v="802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2602739726028"/>
    <x v="2"/>
    <s v="AUD"/>
    <x v="803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59259259259252"/>
    <x v="1"/>
    <s v="USD"/>
    <x v="212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78705978705975"/>
    <x v="1"/>
    <s v="USD"/>
    <x v="804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0162601626017"/>
    <x v="5"/>
    <s v="CHF"/>
    <x v="805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062893081761"/>
    <x v="1"/>
    <s v="USD"/>
    <x v="807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27272727272725"/>
    <x v="1"/>
    <s v="USD"/>
    <x v="722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2857142857146"/>
    <x v="1"/>
    <s v="USD"/>
    <x v="477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875"/>
    <x v="1"/>
    <s v="USD"/>
    <x v="259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4067796610166"/>
    <x v="1"/>
    <s v="USD"/>
    <x v="9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1937172774866"/>
    <x v="1"/>
    <s v="USD"/>
    <x v="808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1219512195124"/>
    <x v="1"/>
    <s v="USD"/>
    <x v="809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0.99898322318251"/>
    <x v="1"/>
    <s v="USD"/>
    <x v="444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25"/>
    <x v="0"/>
    <s v="CAD"/>
    <x v="384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7770270270271"/>
    <x v="1"/>
    <s v="USD"/>
    <x v="81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76190476190474"/>
    <x v="1"/>
    <s v="USD"/>
    <x v="811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46462715105156"/>
    <x v="2"/>
    <s v="AUD"/>
    <x v="813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0921985815602"/>
    <x v="4"/>
    <s v="GBP"/>
    <x v="814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.0032154340836"/>
    <x v="4"/>
    <s v="GBP"/>
    <x v="8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26923076923077"/>
    <x v="1"/>
    <s v="USD"/>
    <x v="815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66666666666671"/>
    <x v="4"/>
    <s v="GBP"/>
    <x v="816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55555555555549"/>
    <x v="2"/>
    <s v="AUD"/>
    <x v="817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45098039215686"/>
    <x v="1"/>
    <s v="USD"/>
    <x v="818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2105263157894"/>
    <x v="1"/>
    <s v="USD"/>
    <x v="819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06989951944078"/>
    <x v="6"/>
    <s v="EUR"/>
    <x v="82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1538461538461"/>
    <x v="1"/>
    <s v="USD"/>
    <x v="821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333333333334"/>
    <x v="1"/>
    <s v="USD"/>
    <x v="151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1621621621621"/>
    <x v="1"/>
    <s v="USD"/>
    <x v="822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1.995234312946785"/>
    <x v="6"/>
    <s v="EUR"/>
    <x v="823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6521739130437"/>
    <x v="4"/>
    <s v="GBP"/>
    <x v="824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35294117647058"/>
    <x v="1"/>
    <s v="USD"/>
    <x v="825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1785714285715"/>
    <x v="1"/>
    <s v="USD"/>
    <x v="826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722222222221"/>
    <x v="1"/>
    <s v="USD"/>
    <x v="827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16298633017882"/>
    <x v="1"/>
    <s v="USD"/>
    <x v="828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2857142857143"/>
    <x v="1"/>
    <s v="USD"/>
    <x v="829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8484848484844"/>
    <x v="1"/>
    <s v="USD"/>
    <x v="83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76190476190482"/>
    <x v="1"/>
    <s v="USD"/>
    <x v="831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78483606557376"/>
    <x v="1"/>
    <s v="USD"/>
    <x v="832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3541666666667"/>
    <x v="1"/>
    <s v="USD"/>
    <x v="833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298507462686565"/>
    <x v="1"/>
    <s v="USD"/>
    <x v="834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48484848484844"/>
    <x v="0"/>
    <s v="CAD"/>
    <x v="835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7179487179489"/>
    <x v="1"/>
    <s v="USD"/>
    <x v="836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67"/>
    <n v="92.611940298507463"/>
    <x v="2"/>
    <s v="AUD"/>
    <x v="837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122807017544"/>
    <x v="1"/>
    <s v="USD"/>
    <x v="219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87845303867405"/>
    <x v="1"/>
    <s v="USD"/>
    <x v="839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307692307692"/>
    <x v="1"/>
    <s v="USD"/>
    <x v="84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87499999999997"/>
    <x v="1"/>
    <s v="USD"/>
    <x v="841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896551724137929"/>
    <x v="1"/>
    <s v="USD"/>
    <x v="842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437459910199"/>
    <x v="1"/>
    <s v="USD"/>
    <x v="844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07502206531335"/>
    <x v="1"/>
    <s v="USD"/>
    <x v="845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325581395348"/>
    <x v="2"/>
    <s v="AUD"/>
    <x v="11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16030534351151"/>
    <x v="1"/>
    <s v="USD"/>
    <x v="849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1785714285708"/>
    <x v="1"/>
    <s v="USD"/>
    <x v="78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07692307692309"/>
    <x v="1"/>
    <s v="USD"/>
    <x v="14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4545454545448"/>
    <x v="1"/>
    <s v="USD"/>
    <x v="85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096774193548"/>
    <x v="1"/>
    <s v="USD"/>
    <x v="851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3909774436091"/>
    <x v="1"/>
    <s v="USD"/>
    <x v="852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2903225806451"/>
    <x v="1"/>
    <s v="USD"/>
    <x v="854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67632850241544"/>
    <x v="4"/>
    <s v="GBP"/>
    <x v="67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1428571428568"/>
    <x v="1"/>
    <s v="USD"/>
    <x v="855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807374443743"/>
    <x v="1"/>
    <s v="USD"/>
    <x v="107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01754385964918"/>
    <x v="1"/>
    <s v="USD"/>
    <x v="344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35483870967744"/>
    <x v="1"/>
    <s v="USD"/>
    <x v="856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69023569023571"/>
    <x v="1"/>
    <s v="USD"/>
    <x v="857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24"/>
    <n v="58.916666666666664"/>
    <x v="1"/>
    <s v="USD"/>
    <x v="858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15466983938133"/>
    <x v="1"/>
    <s v="USD"/>
    <x v="859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301587301587"/>
    <x v="1"/>
    <s v="USD"/>
    <x v="86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6875"/>
    <x v="1"/>
    <s v="USD"/>
    <x v="17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0370370370368"/>
    <x v="1"/>
    <s v="USD"/>
    <x v="861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2857142857144"/>
    <x v="1"/>
    <s v="USD"/>
    <x v="862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68656716417908"/>
    <x v="1"/>
    <s v="USD"/>
    <x v="863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3913043478265"/>
    <x v="1"/>
    <s v="USD"/>
    <x v="864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69458128078813"/>
    <x v="4"/>
    <s v="GBP"/>
    <x v="527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035040431267"/>
    <x v="1"/>
    <s v="USD"/>
    <x v="865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69040247678016"/>
    <x v="1"/>
    <s v="USD"/>
    <x v="866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3333333333331"/>
    <x v="1"/>
    <s v="USD"/>
    <x v="867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0.999140154772135"/>
    <x v="1"/>
    <s v="USD"/>
    <x v="868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0498687664043"/>
    <x v="1"/>
    <s v="USD"/>
    <x v="105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4405"/>
    <n v="25.998410896708286"/>
    <x v="1"/>
    <s v="USD"/>
    <x v="481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3913043478258"/>
    <x v="1"/>
    <s v="USD"/>
    <x v="253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46875"/>
    <x v="1"/>
    <s v="USD"/>
    <x v="864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3097345132741"/>
    <x v="1"/>
    <s v="USD"/>
    <x v="843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59375"/>
    <x v="1"/>
    <s v="USD"/>
    <x v="289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0746887966808"/>
    <x v="1"/>
    <s v="USD"/>
    <x v="87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32"/>
    <n v="100.17424242424242"/>
    <x v="1"/>
    <s v="USD"/>
    <x v="871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2684085510693"/>
    <x v="1"/>
    <s v="USD"/>
    <x v="873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4.995594713656388"/>
    <x v="1"/>
    <s v="USD"/>
    <x v="874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2142857142854"/>
    <x v="1"/>
    <s v="USD"/>
    <x v="875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5107913669064"/>
    <x v="6"/>
    <s v="EUR"/>
    <x v="876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101604278074"/>
    <x v="1"/>
    <s v="USD"/>
    <x v="877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8841354723708"/>
    <x v="1"/>
    <s v="USD"/>
    <x v="878"/>
    <n v="1467781200"/>
    <b v="0"/>
    <b v="0"/>
    <s v="food/food trucks"/>
    <x v="0"/>
    <x v="0"/>
  </r>
  <r>
    <m/>
    <x v="974"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d v="1970-01-01T00:00:00"/>
    <m/>
    <m/>
    <m/>
    <x v="9"/>
    <e v="#VALUE!"/>
  </r>
  <r>
    <m/>
    <m/>
    <m/>
    <m/>
    <m/>
    <m/>
    <x v="4"/>
    <m/>
    <m/>
    <m/>
    <m/>
    <m/>
    <x v="880"/>
    <m/>
    <m/>
    <m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1115F-8654-4785-9C08-7397C0DD8CA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ED47D-569D-4589-8CDF-5058E6781F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545B2-0F43-4844-BC64-B5689DA3FF8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2">
        <item x="4"/>
        <item x="0"/>
        <item x="6"/>
        <item x="8"/>
        <item x="1"/>
        <item x="7"/>
        <item x="5"/>
        <item x="2"/>
        <item x="3"/>
        <item x="9"/>
        <item x="1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2"/>
  <sheetViews>
    <sheetView workbookViewId="0">
      <selection activeCell="B53" sqref="B5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8984375" customWidth="1"/>
    <col min="8" max="8" width="13.8984375" customWidth="1"/>
    <col min="9" max="9" width="17.19921875" style="5" customWidth="1"/>
    <col min="12" max="12" width="12.5" customWidth="1"/>
    <col min="13" max="13" width="22.796875" style="10" customWidth="1"/>
    <col min="14" max="14" width="11.19921875" customWidth="1"/>
    <col min="15" max="15" width="20.5" style="10" customWidth="1"/>
    <col min="18" max="18" width="28" bestFit="1" customWidth="1"/>
    <col min="19" max="19" width="20.69921875" customWidth="1"/>
    <col min="20" max="20" width="14.69921875" customWidth="1"/>
  </cols>
  <sheetData>
    <row r="1" spans="1:20" s="1" customFormat="1" x14ac:dyDescent="0.3">
      <c r="A1" s="1" t="s">
        <v>2017</v>
      </c>
      <c r="B1" s="1" t="s">
        <v>2032</v>
      </c>
      <c r="C1" s="2" t="s">
        <v>2031</v>
      </c>
      <c r="D1" s="1" t="s">
        <v>2030</v>
      </c>
      <c r="E1" s="1" t="s">
        <v>2029</v>
      </c>
      <c r="F1" s="1" t="s">
        <v>2015</v>
      </c>
      <c r="G1" s="1" t="s">
        <v>2028</v>
      </c>
      <c r="H1" s="1" t="s">
        <v>2027</v>
      </c>
      <c r="I1" s="6" t="s">
        <v>2016</v>
      </c>
      <c r="J1" s="1" t="s">
        <v>2026</v>
      </c>
      <c r="K1" s="1" t="s">
        <v>2025</v>
      </c>
      <c r="L1" s="1" t="s">
        <v>2024</v>
      </c>
      <c r="M1" s="9" t="s">
        <v>2071</v>
      </c>
      <c r="N1" s="1" t="s">
        <v>2023</v>
      </c>
      <c r="O1" s="9" t="s">
        <v>2072</v>
      </c>
      <c r="P1" s="1" t="s">
        <v>2022</v>
      </c>
      <c r="Q1" s="1" t="s">
        <v>2021</v>
      </c>
      <c r="R1" s="1" t="s">
        <v>2020</v>
      </c>
      <c r="S1" s="1" t="s">
        <v>2018</v>
      </c>
      <c r="T1" s="1" t="s">
        <v>2019</v>
      </c>
    </row>
    <row r="2" spans="1:20" x14ac:dyDescent="0.3">
      <c r="A2">
        <v>0</v>
      </c>
      <c r="B2" t="s">
        <v>0</v>
      </c>
      <c r="C2" s="3" t="s">
        <v>1</v>
      </c>
      <c r="D2">
        <v>100</v>
      </c>
      <c r="E2">
        <v>0</v>
      </c>
      <c r="F2">
        <f>ROUND((E2/D2)*100,0)</f>
        <v>0</v>
      </c>
      <c r="G2" t="s">
        <v>2</v>
      </c>
      <c r="H2">
        <v>0</v>
      </c>
      <c r="I2" s="5">
        <f>IF(H2=0,0,E2/H2)</f>
        <v>0</v>
      </c>
      <c r="J2" t="s">
        <v>3</v>
      </c>
      <c r="K2" t="s">
        <v>4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5</v>
      </c>
      <c r="S2" t="str">
        <f>LEFT(R2,SEARCH("/",R2)-1)</f>
        <v>food</v>
      </c>
      <c r="T2" t="str">
        <f>RIGHT(R2,LEN(R2)-SEARCH("/",R2))</f>
        <v>food trucks</v>
      </c>
    </row>
    <row r="3" spans="1:20" hidden="1" x14ac:dyDescent="0.3">
      <c r="A3">
        <v>1</v>
      </c>
      <c r="B3" t="s">
        <v>6</v>
      </c>
      <c r="C3" s="3" t="s">
        <v>7</v>
      </c>
      <c r="D3">
        <v>1400</v>
      </c>
      <c r="E3">
        <v>14560</v>
      </c>
      <c r="F3">
        <f t="shared" ref="F3:F66" si="0">ROUND((E3/D3)*100,0)</f>
        <v>1040</v>
      </c>
      <c r="G3" t="s">
        <v>8</v>
      </c>
      <c r="H3">
        <v>158</v>
      </c>
      <c r="I3" s="5">
        <f t="shared" ref="I3:I66" si="1">IF(H3=0,0,E3/H3)</f>
        <v>92.151898734177209</v>
      </c>
      <c r="J3" t="s">
        <v>9</v>
      </c>
      <c r="K3" t="s">
        <v>10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11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hidden="1" x14ac:dyDescent="0.3">
      <c r="A4">
        <v>2</v>
      </c>
      <c r="B4" t="s">
        <v>12</v>
      </c>
      <c r="C4" s="3" t="s">
        <v>13</v>
      </c>
      <c r="D4">
        <v>108400</v>
      </c>
      <c r="E4">
        <v>142523</v>
      </c>
      <c r="F4">
        <f t="shared" si="0"/>
        <v>131</v>
      </c>
      <c r="G4" t="s">
        <v>8</v>
      </c>
      <c r="H4">
        <v>1425</v>
      </c>
      <c r="I4" s="5">
        <f t="shared" si="1"/>
        <v>100.01614035087719</v>
      </c>
      <c r="J4" t="s">
        <v>14</v>
      </c>
      <c r="K4" t="s">
        <v>15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16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17</v>
      </c>
      <c r="C5" s="3" t="s">
        <v>18</v>
      </c>
      <c r="D5">
        <v>4200</v>
      </c>
      <c r="E5">
        <v>2477</v>
      </c>
      <c r="F5">
        <f t="shared" si="0"/>
        <v>59</v>
      </c>
      <c r="G5" t="s">
        <v>2</v>
      </c>
      <c r="H5">
        <v>24</v>
      </c>
      <c r="I5" s="5">
        <f t="shared" si="1"/>
        <v>103.20833333333333</v>
      </c>
      <c r="J5" t="s">
        <v>9</v>
      </c>
      <c r="K5" t="s">
        <v>10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11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19</v>
      </c>
      <c r="C6" s="3" t="s">
        <v>20</v>
      </c>
      <c r="D6">
        <v>7600</v>
      </c>
      <c r="E6">
        <v>5265</v>
      </c>
      <c r="F6">
        <f t="shared" si="0"/>
        <v>69</v>
      </c>
      <c r="G6" t="s">
        <v>2</v>
      </c>
      <c r="H6">
        <v>53</v>
      </c>
      <c r="I6" s="5">
        <f t="shared" si="1"/>
        <v>99.339622641509436</v>
      </c>
      <c r="J6" t="s">
        <v>9</v>
      </c>
      <c r="K6" t="s">
        <v>10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21</v>
      </c>
      <c r="S6" t="str">
        <f t="shared" si="4"/>
        <v>theater</v>
      </c>
      <c r="T6" t="str">
        <f t="shared" si="5"/>
        <v>plays</v>
      </c>
    </row>
    <row r="7" spans="1:20" hidden="1" x14ac:dyDescent="0.3">
      <c r="A7">
        <v>5</v>
      </c>
      <c r="B7" t="s">
        <v>22</v>
      </c>
      <c r="C7" s="3" t="s">
        <v>23</v>
      </c>
      <c r="D7">
        <v>7600</v>
      </c>
      <c r="E7">
        <v>13195</v>
      </c>
      <c r="F7">
        <f t="shared" si="0"/>
        <v>174</v>
      </c>
      <c r="G7" t="s">
        <v>8</v>
      </c>
      <c r="H7">
        <v>174</v>
      </c>
      <c r="I7" s="5">
        <f t="shared" si="1"/>
        <v>75.833333333333329</v>
      </c>
      <c r="J7" t="s">
        <v>24</v>
      </c>
      <c r="K7" t="s">
        <v>25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21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26</v>
      </c>
      <c r="C8" s="3" t="s">
        <v>27</v>
      </c>
      <c r="D8">
        <v>5200</v>
      </c>
      <c r="E8">
        <v>1090</v>
      </c>
      <c r="F8">
        <f t="shared" si="0"/>
        <v>21</v>
      </c>
      <c r="G8" t="s">
        <v>2</v>
      </c>
      <c r="H8">
        <v>18</v>
      </c>
      <c r="I8" s="5">
        <f t="shared" si="1"/>
        <v>60.555555555555557</v>
      </c>
      <c r="J8" t="s">
        <v>28</v>
      </c>
      <c r="K8" t="s">
        <v>29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30</v>
      </c>
      <c r="S8" t="str">
        <f t="shared" si="4"/>
        <v>film &amp; video</v>
      </c>
      <c r="T8" t="str">
        <f t="shared" si="5"/>
        <v>documentary</v>
      </c>
    </row>
    <row r="9" spans="1:20" hidden="1" x14ac:dyDescent="0.3">
      <c r="A9">
        <v>7</v>
      </c>
      <c r="B9" t="s">
        <v>31</v>
      </c>
      <c r="C9" s="3" t="s">
        <v>32</v>
      </c>
      <c r="D9">
        <v>4500</v>
      </c>
      <c r="E9">
        <v>14741</v>
      </c>
      <c r="F9">
        <f t="shared" si="0"/>
        <v>328</v>
      </c>
      <c r="G9" t="s">
        <v>8</v>
      </c>
      <c r="H9">
        <v>227</v>
      </c>
      <c r="I9" s="5">
        <f t="shared" si="1"/>
        <v>64.93832599118943</v>
      </c>
      <c r="J9" t="s">
        <v>24</v>
      </c>
      <c r="K9" t="s">
        <v>25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21</v>
      </c>
      <c r="S9" t="str">
        <f t="shared" si="4"/>
        <v>theater</v>
      </c>
      <c r="T9" t="str">
        <f t="shared" si="5"/>
        <v>plays</v>
      </c>
    </row>
    <row r="10" spans="1:20" hidden="1" x14ac:dyDescent="0.3">
      <c r="A10">
        <v>8</v>
      </c>
      <c r="B10" t="s">
        <v>33</v>
      </c>
      <c r="C10" s="3" t="s">
        <v>34</v>
      </c>
      <c r="D10">
        <v>110100</v>
      </c>
      <c r="E10">
        <v>21946</v>
      </c>
      <c r="F10">
        <f t="shared" si="0"/>
        <v>20</v>
      </c>
      <c r="G10" t="s">
        <v>35</v>
      </c>
      <c r="H10">
        <v>708</v>
      </c>
      <c r="I10" s="5">
        <f t="shared" si="1"/>
        <v>30.997175141242938</v>
      </c>
      <c r="J10" t="s">
        <v>24</v>
      </c>
      <c r="K10" t="s">
        <v>25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21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36</v>
      </c>
      <c r="C11" s="3" t="s">
        <v>37</v>
      </c>
      <c r="D11">
        <v>6200</v>
      </c>
      <c r="E11">
        <v>3208</v>
      </c>
      <c r="F11">
        <f t="shared" si="0"/>
        <v>52</v>
      </c>
      <c r="G11" t="s">
        <v>2</v>
      </c>
      <c r="H11">
        <v>44</v>
      </c>
      <c r="I11" s="5">
        <f t="shared" si="1"/>
        <v>72.909090909090907</v>
      </c>
      <c r="J11" t="s">
        <v>9</v>
      </c>
      <c r="K11" t="s">
        <v>10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38</v>
      </c>
      <c r="S11" t="str">
        <f t="shared" si="4"/>
        <v>music</v>
      </c>
      <c r="T11" t="str">
        <f t="shared" si="5"/>
        <v>electric music</v>
      </c>
    </row>
    <row r="12" spans="1:20" hidden="1" x14ac:dyDescent="0.3">
      <c r="A12">
        <v>10</v>
      </c>
      <c r="B12" t="s">
        <v>39</v>
      </c>
      <c r="C12" s="3" t="s">
        <v>40</v>
      </c>
      <c r="D12">
        <v>5200</v>
      </c>
      <c r="E12">
        <v>13838</v>
      </c>
      <c r="F12">
        <f t="shared" si="0"/>
        <v>266</v>
      </c>
      <c r="G12" t="s">
        <v>8</v>
      </c>
      <c r="H12">
        <v>220</v>
      </c>
      <c r="I12" s="5">
        <f t="shared" si="1"/>
        <v>62.9</v>
      </c>
      <c r="J12" t="s">
        <v>9</v>
      </c>
      <c r="K12" t="s">
        <v>10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41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42</v>
      </c>
      <c r="C13" s="3" t="s">
        <v>43</v>
      </c>
      <c r="D13">
        <v>6300</v>
      </c>
      <c r="E13">
        <v>3030</v>
      </c>
      <c r="F13">
        <f t="shared" si="0"/>
        <v>48</v>
      </c>
      <c r="G13" t="s">
        <v>2</v>
      </c>
      <c r="H13">
        <v>27</v>
      </c>
      <c r="I13" s="5">
        <f t="shared" si="1"/>
        <v>112.22222222222223</v>
      </c>
      <c r="J13" t="s">
        <v>9</v>
      </c>
      <c r="K13" t="s">
        <v>10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21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44</v>
      </c>
      <c r="C14" s="3" t="s">
        <v>45</v>
      </c>
      <c r="D14">
        <v>6300</v>
      </c>
      <c r="E14">
        <v>5629</v>
      </c>
      <c r="F14">
        <f t="shared" si="0"/>
        <v>89</v>
      </c>
      <c r="G14" t="s">
        <v>2</v>
      </c>
      <c r="H14">
        <v>55</v>
      </c>
      <c r="I14" s="5">
        <f t="shared" si="1"/>
        <v>102.34545454545454</v>
      </c>
      <c r="J14" t="s">
        <v>9</v>
      </c>
      <c r="K14" t="s">
        <v>10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41</v>
      </c>
      <c r="S14" t="str">
        <f t="shared" si="4"/>
        <v>film &amp; video</v>
      </c>
      <c r="T14" t="str">
        <f t="shared" si="5"/>
        <v>drama</v>
      </c>
    </row>
    <row r="15" spans="1:20" ht="31.2" hidden="1" x14ac:dyDescent="0.3">
      <c r="A15">
        <v>13</v>
      </c>
      <c r="B15" t="s">
        <v>46</v>
      </c>
      <c r="C15" s="3" t="s">
        <v>47</v>
      </c>
      <c r="D15">
        <v>4200</v>
      </c>
      <c r="E15">
        <v>10295</v>
      </c>
      <c r="F15">
        <f t="shared" si="0"/>
        <v>245</v>
      </c>
      <c r="G15" t="s">
        <v>8</v>
      </c>
      <c r="H15">
        <v>98</v>
      </c>
      <c r="I15" s="5">
        <f t="shared" si="1"/>
        <v>105.05102040816327</v>
      </c>
      <c r="J15" t="s">
        <v>9</v>
      </c>
      <c r="K15" t="s">
        <v>10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48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49</v>
      </c>
      <c r="C16" s="3" t="s">
        <v>50</v>
      </c>
      <c r="D16">
        <v>28200</v>
      </c>
      <c r="E16">
        <v>18829</v>
      </c>
      <c r="F16">
        <f t="shared" si="0"/>
        <v>67</v>
      </c>
      <c r="G16" t="s">
        <v>2</v>
      </c>
      <c r="H16">
        <v>200</v>
      </c>
      <c r="I16" s="5">
        <f t="shared" si="1"/>
        <v>94.144999999999996</v>
      </c>
      <c r="J16" t="s">
        <v>9</v>
      </c>
      <c r="K16" t="s">
        <v>10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48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51</v>
      </c>
      <c r="C17" s="3" t="s">
        <v>52</v>
      </c>
      <c r="D17">
        <v>81200</v>
      </c>
      <c r="E17">
        <v>38414</v>
      </c>
      <c r="F17">
        <f t="shared" si="0"/>
        <v>47</v>
      </c>
      <c r="G17" t="s">
        <v>2</v>
      </c>
      <c r="H17">
        <v>452</v>
      </c>
      <c r="I17" s="5">
        <f t="shared" si="1"/>
        <v>84.986725663716811</v>
      </c>
      <c r="J17" t="s">
        <v>9</v>
      </c>
      <c r="K17" t="s">
        <v>10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53</v>
      </c>
      <c r="S17" t="str">
        <f t="shared" si="4"/>
        <v>technology</v>
      </c>
      <c r="T17" t="str">
        <f t="shared" si="5"/>
        <v>wearables</v>
      </c>
    </row>
    <row r="18" spans="1:20" hidden="1" x14ac:dyDescent="0.3">
      <c r="A18">
        <v>16</v>
      </c>
      <c r="B18" t="s">
        <v>54</v>
      </c>
      <c r="C18" s="3" t="s">
        <v>55</v>
      </c>
      <c r="D18">
        <v>1700</v>
      </c>
      <c r="E18">
        <v>11041</v>
      </c>
      <c r="F18">
        <f t="shared" si="0"/>
        <v>649</v>
      </c>
      <c r="G18" t="s">
        <v>8</v>
      </c>
      <c r="H18">
        <v>100</v>
      </c>
      <c r="I18" s="5">
        <f t="shared" si="1"/>
        <v>110.41</v>
      </c>
      <c r="J18" t="s">
        <v>9</v>
      </c>
      <c r="K18" t="s">
        <v>10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56</v>
      </c>
      <c r="S18" t="str">
        <f t="shared" si="4"/>
        <v>publishing</v>
      </c>
      <c r="T18" t="str">
        <f t="shared" si="5"/>
        <v>nonfiction</v>
      </c>
    </row>
    <row r="19" spans="1:20" hidden="1" x14ac:dyDescent="0.3">
      <c r="A19">
        <v>17</v>
      </c>
      <c r="B19" t="s">
        <v>57</v>
      </c>
      <c r="C19" s="3" t="s">
        <v>58</v>
      </c>
      <c r="D19">
        <v>84600</v>
      </c>
      <c r="E19">
        <v>134845</v>
      </c>
      <c r="F19">
        <f t="shared" si="0"/>
        <v>159</v>
      </c>
      <c r="G19" t="s">
        <v>8</v>
      </c>
      <c r="H19">
        <v>1249</v>
      </c>
      <c r="I19" s="5">
        <f t="shared" si="1"/>
        <v>107.96236989591674</v>
      </c>
      <c r="J19" t="s">
        <v>9</v>
      </c>
      <c r="K19" t="s">
        <v>10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59</v>
      </c>
      <c r="S19" t="str">
        <f t="shared" si="4"/>
        <v>film &amp; video</v>
      </c>
      <c r="T19" t="str">
        <f t="shared" si="5"/>
        <v>animation</v>
      </c>
    </row>
    <row r="20" spans="1:20" hidden="1" x14ac:dyDescent="0.3">
      <c r="A20">
        <v>18</v>
      </c>
      <c r="B20" t="s">
        <v>60</v>
      </c>
      <c r="C20" s="3" t="s">
        <v>61</v>
      </c>
      <c r="D20">
        <v>9100</v>
      </c>
      <c r="E20">
        <v>6089</v>
      </c>
      <c r="F20">
        <f t="shared" si="0"/>
        <v>67</v>
      </c>
      <c r="G20" t="s">
        <v>62</v>
      </c>
      <c r="H20">
        <v>135</v>
      </c>
      <c r="I20" s="5">
        <f t="shared" si="1"/>
        <v>45.103703703703701</v>
      </c>
      <c r="J20" t="s">
        <v>9</v>
      </c>
      <c r="K20" t="s">
        <v>10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21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63</v>
      </c>
      <c r="C21" s="3" t="s">
        <v>64</v>
      </c>
      <c r="D21">
        <v>62500</v>
      </c>
      <c r="E21">
        <v>30331</v>
      </c>
      <c r="F21">
        <f t="shared" si="0"/>
        <v>49</v>
      </c>
      <c r="G21" t="s">
        <v>2</v>
      </c>
      <c r="H21">
        <v>674</v>
      </c>
      <c r="I21" s="5">
        <f t="shared" si="1"/>
        <v>45.001483679525222</v>
      </c>
      <c r="J21" t="s">
        <v>9</v>
      </c>
      <c r="K21" t="s">
        <v>10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21</v>
      </c>
      <c r="S21" t="str">
        <f t="shared" si="4"/>
        <v>theater</v>
      </c>
      <c r="T21" t="str">
        <f t="shared" si="5"/>
        <v>plays</v>
      </c>
    </row>
    <row r="22" spans="1:20" hidden="1" x14ac:dyDescent="0.3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>
        <f t="shared" si="0"/>
        <v>112</v>
      </c>
      <c r="G22" t="s">
        <v>8</v>
      </c>
      <c r="H22">
        <v>1396</v>
      </c>
      <c r="I22" s="5">
        <f t="shared" si="1"/>
        <v>105.97134670487107</v>
      </c>
      <c r="J22" t="s">
        <v>9</v>
      </c>
      <c r="K22" t="s">
        <v>10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41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67</v>
      </c>
      <c r="C23" s="3" t="s">
        <v>68</v>
      </c>
      <c r="D23">
        <v>94000</v>
      </c>
      <c r="E23">
        <v>38533</v>
      </c>
      <c r="F23">
        <f t="shared" si="0"/>
        <v>41</v>
      </c>
      <c r="G23" t="s">
        <v>2</v>
      </c>
      <c r="H23">
        <v>558</v>
      </c>
      <c r="I23" s="5">
        <f t="shared" si="1"/>
        <v>69.055555555555557</v>
      </c>
      <c r="J23" t="s">
        <v>9</v>
      </c>
      <c r="K23" t="s">
        <v>10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21</v>
      </c>
      <c r="S23" t="str">
        <f t="shared" si="4"/>
        <v>theater</v>
      </c>
      <c r="T23" t="str">
        <f t="shared" si="5"/>
        <v>plays</v>
      </c>
    </row>
    <row r="24" spans="1:20" hidden="1" x14ac:dyDescent="0.3">
      <c r="A24">
        <v>22</v>
      </c>
      <c r="B24" t="s">
        <v>69</v>
      </c>
      <c r="C24" s="3" t="s">
        <v>70</v>
      </c>
      <c r="D24">
        <v>59100</v>
      </c>
      <c r="E24">
        <v>75690</v>
      </c>
      <c r="F24">
        <f t="shared" si="0"/>
        <v>128</v>
      </c>
      <c r="G24" t="s">
        <v>8</v>
      </c>
      <c r="H24">
        <v>890</v>
      </c>
      <c r="I24" s="5">
        <f t="shared" si="1"/>
        <v>85.044943820224717</v>
      </c>
      <c r="J24" t="s">
        <v>9</v>
      </c>
      <c r="K24" t="s">
        <v>10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21</v>
      </c>
      <c r="S24" t="str">
        <f t="shared" si="4"/>
        <v>theater</v>
      </c>
      <c r="T24" t="str">
        <f t="shared" si="5"/>
        <v>plays</v>
      </c>
    </row>
    <row r="25" spans="1:20" hidden="1" x14ac:dyDescent="0.3">
      <c r="A25">
        <v>23</v>
      </c>
      <c r="B25" t="s">
        <v>71</v>
      </c>
      <c r="C25" s="3" t="s">
        <v>72</v>
      </c>
      <c r="D25">
        <v>4500</v>
      </c>
      <c r="E25">
        <v>14942</v>
      </c>
      <c r="F25">
        <f t="shared" si="0"/>
        <v>332</v>
      </c>
      <c r="G25" t="s">
        <v>8</v>
      </c>
      <c r="H25">
        <v>142</v>
      </c>
      <c r="I25" s="5">
        <f t="shared" si="1"/>
        <v>105.22535211267606</v>
      </c>
      <c r="J25" t="s">
        <v>28</v>
      </c>
      <c r="K25" t="s">
        <v>29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30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3">
      <c r="A26">
        <v>24</v>
      </c>
      <c r="B26" t="s">
        <v>73</v>
      </c>
      <c r="C26" s="3" t="s">
        <v>74</v>
      </c>
      <c r="D26">
        <v>92400</v>
      </c>
      <c r="E26">
        <v>104257</v>
      </c>
      <c r="F26">
        <f t="shared" si="0"/>
        <v>113</v>
      </c>
      <c r="G26" t="s">
        <v>8</v>
      </c>
      <c r="H26">
        <v>2673</v>
      </c>
      <c r="I26" s="5">
        <f t="shared" si="1"/>
        <v>39.003741114852225</v>
      </c>
      <c r="J26" t="s">
        <v>9</v>
      </c>
      <c r="K26" t="s">
        <v>10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53</v>
      </c>
      <c r="S26" t="str">
        <f t="shared" si="4"/>
        <v>technology</v>
      </c>
      <c r="T26" t="str">
        <f t="shared" si="5"/>
        <v>wearables</v>
      </c>
    </row>
    <row r="27" spans="1:20" hidden="1" x14ac:dyDescent="0.3">
      <c r="A27">
        <v>25</v>
      </c>
      <c r="B27" t="s">
        <v>75</v>
      </c>
      <c r="C27" s="3" t="s">
        <v>76</v>
      </c>
      <c r="D27">
        <v>5500</v>
      </c>
      <c r="E27">
        <v>11904</v>
      </c>
      <c r="F27">
        <f t="shared" si="0"/>
        <v>216</v>
      </c>
      <c r="G27" t="s">
        <v>8</v>
      </c>
      <c r="H27">
        <v>163</v>
      </c>
      <c r="I27" s="5">
        <f t="shared" si="1"/>
        <v>73.030674846625772</v>
      </c>
      <c r="J27" t="s">
        <v>9</v>
      </c>
      <c r="K27" t="s">
        <v>10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77</v>
      </c>
      <c r="S27" t="str">
        <f t="shared" si="4"/>
        <v>games</v>
      </c>
      <c r="T27" t="str">
        <f t="shared" si="5"/>
        <v>video games</v>
      </c>
    </row>
    <row r="28" spans="1:20" hidden="1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0"/>
        <v>48</v>
      </c>
      <c r="G28" t="s">
        <v>62</v>
      </c>
      <c r="H28">
        <v>1480</v>
      </c>
      <c r="I28" s="5">
        <f t="shared" si="1"/>
        <v>35.009459459459457</v>
      </c>
      <c r="J28" t="s">
        <v>9</v>
      </c>
      <c r="K28" t="s">
        <v>10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21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0"/>
        <v>80</v>
      </c>
      <c r="G29" t="s">
        <v>2</v>
      </c>
      <c r="H29">
        <v>15</v>
      </c>
      <c r="I29" s="5">
        <f t="shared" si="1"/>
        <v>106.6</v>
      </c>
      <c r="J29" t="s">
        <v>9</v>
      </c>
      <c r="K29" t="s">
        <v>10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11</v>
      </c>
      <c r="S29" t="str">
        <f t="shared" si="4"/>
        <v>music</v>
      </c>
      <c r="T29" t="str">
        <f t="shared" si="5"/>
        <v>rock</v>
      </c>
    </row>
    <row r="30" spans="1:20" hidden="1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0"/>
        <v>105</v>
      </c>
      <c r="G30" t="s">
        <v>8</v>
      </c>
      <c r="H30">
        <v>2220</v>
      </c>
      <c r="I30" s="5">
        <f t="shared" si="1"/>
        <v>61.997747747747745</v>
      </c>
      <c r="J30" t="s">
        <v>9</v>
      </c>
      <c r="K30" t="s">
        <v>10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21</v>
      </c>
      <c r="S30" t="str">
        <f t="shared" si="4"/>
        <v>theater</v>
      </c>
      <c r="T30" t="str">
        <f t="shared" si="5"/>
        <v>plays</v>
      </c>
    </row>
    <row r="31" spans="1:20" hidden="1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0"/>
        <v>329</v>
      </c>
      <c r="G31" t="s">
        <v>8</v>
      </c>
      <c r="H31">
        <v>1606</v>
      </c>
      <c r="I31" s="5">
        <f t="shared" si="1"/>
        <v>94.000622665006233</v>
      </c>
      <c r="J31" t="s">
        <v>86</v>
      </c>
      <c r="K31" t="s">
        <v>87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88</v>
      </c>
      <c r="S31" t="str">
        <f t="shared" si="4"/>
        <v>film &amp; video</v>
      </c>
      <c r="T31" t="str">
        <f t="shared" si="5"/>
        <v>shorts</v>
      </c>
    </row>
    <row r="32" spans="1:20" hidden="1" x14ac:dyDescent="0.3">
      <c r="A32">
        <v>30</v>
      </c>
      <c r="B32" t="s">
        <v>89</v>
      </c>
      <c r="C32" s="3" t="s">
        <v>90</v>
      </c>
      <c r="D32">
        <v>9000</v>
      </c>
      <c r="E32">
        <v>14455</v>
      </c>
      <c r="F32">
        <f t="shared" si="0"/>
        <v>161</v>
      </c>
      <c r="G32" t="s">
        <v>8</v>
      </c>
      <c r="H32">
        <v>129</v>
      </c>
      <c r="I32" s="5">
        <f t="shared" si="1"/>
        <v>112.05426356589147</v>
      </c>
      <c r="J32" t="s">
        <v>9</v>
      </c>
      <c r="K32" t="s">
        <v>10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59</v>
      </c>
      <c r="S32" t="str">
        <f t="shared" si="4"/>
        <v>film &amp; video</v>
      </c>
      <c r="T32" t="str">
        <f t="shared" si="5"/>
        <v>animation</v>
      </c>
    </row>
    <row r="33" spans="1:20" hidden="1" x14ac:dyDescent="0.3">
      <c r="A33">
        <v>31</v>
      </c>
      <c r="B33" t="s">
        <v>91</v>
      </c>
      <c r="C33" s="3" t="s">
        <v>92</v>
      </c>
      <c r="D33">
        <v>3500</v>
      </c>
      <c r="E33">
        <v>10850</v>
      </c>
      <c r="F33">
        <f t="shared" si="0"/>
        <v>310</v>
      </c>
      <c r="G33" t="s">
        <v>8</v>
      </c>
      <c r="H33">
        <v>226</v>
      </c>
      <c r="I33" s="5">
        <f t="shared" si="1"/>
        <v>48.008849557522126</v>
      </c>
      <c r="J33" t="s">
        <v>28</v>
      </c>
      <c r="K33" t="s">
        <v>29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77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93</v>
      </c>
      <c r="C34" s="3" t="s">
        <v>94</v>
      </c>
      <c r="D34">
        <v>101000</v>
      </c>
      <c r="E34">
        <v>87676</v>
      </c>
      <c r="F34">
        <f t="shared" si="0"/>
        <v>87</v>
      </c>
      <c r="G34" t="s">
        <v>2</v>
      </c>
      <c r="H34">
        <v>2307</v>
      </c>
      <c r="I34" s="5">
        <f t="shared" si="1"/>
        <v>38.004334633723452</v>
      </c>
      <c r="J34" t="s">
        <v>95</v>
      </c>
      <c r="K34" t="s">
        <v>96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30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3">
      <c r="A35">
        <v>33</v>
      </c>
      <c r="B35" t="s">
        <v>97</v>
      </c>
      <c r="C35" s="3" t="s">
        <v>98</v>
      </c>
      <c r="D35">
        <v>50200</v>
      </c>
      <c r="E35">
        <v>189666</v>
      </c>
      <c r="F35">
        <f t="shared" si="0"/>
        <v>378</v>
      </c>
      <c r="G35" t="s">
        <v>8</v>
      </c>
      <c r="H35">
        <v>5419</v>
      </c>
      <c r="I35" s="5">
        <f t="shared" si="1"/>
        <v>35.000184535892231</v>
      </c>
      <c r="J35" t="s">
        <v>9</v>
      </c>
      <c r="K35" t="s">
        <v>10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21</v>
      </c>
      <c r="S35" t="str">
        <f t="shared" si="4"/>
        <v>theater</v>
      </c>
      <c r="T35" t="str">
        <f t="shared" si="5"/>
        <v>plays</v>
      </c>
    </row>
    <row r="36" spans="1:20" ht="31.2" hidden="1" x14ac:dyDescent="0.3">
      <c r="A36">
        <v>34</v>
      </c>
      <c r="B36" t="s">
        <v>99</v>
      </c>
      <c r="C36" s="3" t="s">
        <v>100</v>
      </c>
      <c r="D36">
        <v>9300</v>
      </c>
      <c r="E36">
        <v>14025</v>
      </c>
      <c r="F36">
        <f t="shared" si="0"/>
        <v>151</v>
      </c>
      <c r="G36" t="s">
        <v>8</v>
      </c>
      <c r="H36">
        <v>165</v>
      </c>
      <c r="I36" s="5">
        <f t="shared" si="1"/>
        <v>85</v>
      </c>
      <c r="J36" t="s">
        <v>9</v>
      </c>
      <c r="K36" t="s">
        <v>10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30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3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>
        <f t="shared" si="0"/>
        <v>150</v>
      </c>
      <c r="G37" t="s">
        <v>8</v>
      </c>
      <c r="H37">
        <v>1965</v>
      </c>
      <c r="I37" s="5">
        <f t="shared" si="1"/>
        <v>95.993893129770996</v>
      </c>
      <c r="J37" t="s">
        <v>24</v>
      </c>
      <c r="K37" t="s">
        <v>25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41</v>
      </c>
      <c r="S37" t="str">
        <f t="shared" si="4"/>
        <v>film &amp; video</v>
      </c>
      <c r="T37" t="str">
        <f t="shared" si="5"/>
        <v>drama</v>
      </c>
    </row>
    <row r="38" spans="1:20" hidden="1" x14ac:dyDescent="0.3">
      <c r="A38">
        <v>36</v>
      </c>
      <c r="B38" t="s">
        <v>103</v>
      </c>
      <c r="C38" s="3" t="s">
        <v>104</v>
      </c>
      <c r="D38">
        <v>700</v>
      </c>
      <c r="E38">
        <v>1101</v>
      </c>
      <c r="F38">
        <f t="shared" si="0"/>
        <v>157</v>
      </c>
      <c r="G38" t="s">
        <v>8</v>
      </c>
      <c r="H38">
        <v>16</v>
      </c>
      <c r="I38" s="5">
        <f t="shared" si="1"/>
        <v>68.8125</v>
      </c>
      <c r="J38" t="s">
        <v>9</v>
      </c>
      <c r="K38" t="s">
        <v>10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21</v>
      </c>
      <c r="S38" t="str">
        <f t="shared" si="4"/>
        <v>theater</v>
      </c>
      <c r="T38" t="str">
        <f t="shared" si="5"/>
        <v>plays</v>
      </c>
    </row>
    <row r="39" spans="1:20" ht="31.2" hidden="1" x14ac:dyDescent="0.3">
      <c r="A39">
        <v>37</v>
      </c>
      <c r="B39" t="s">
        <v>105</v>
      </c>
      <c r="C39" s="3" t="s">
        <v>106</v>
      </c>
      <c r="D39">
        <v>8100</v>
      </c>
      <c r="E39">
        <v>11339</v>
      </c>
      <c r="F39">
        <f t="shared" si="0"/>
        <v>140</v>
      </c>
      <c r="G39" t="s">
        <v>8</v>
      </c>
      <c r="H39">
        <v>107</v>
      </c>
      <c r="I39" s="5">
        <f t="shared" si="1"/>
        <v>105.97196261682242</v>
      </c>
      <c r="J39" t="s">
        <v>9</v>
      </c>
      <c r="K39" t="s">
        <v>10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107</v>
      </c>
      <c r="S39" t="str">
        <f t="shared" si="4"/>
        <v>publishing</v>
      </c>
      <c r="T39" t="str">
        <f t="shared" si="5"/>
        <v>fiction</v>
      </c>
    </row>
    <row r="40" spans="1:20" hidden="1" x14ac:dyDescent="0.3">
      <c r="A40">
        <v>38</v>
      </c>
      <c r="B40" t="s">
        <v>108</v>
      </c>
      <c r="C40" s="3" t="s">
        <v>109</v>
      </c>
      <c r="D40">
        <v>3100</v>
      </c>
      <c r="E40">
        <v>10085</v>
      </c>
      <c r="F40">
        <f t="shared" si="0"/>
        <v>325</v>
      </c>
      <c r="G40" t="s">
        <v>8</v>
      </c>
      <c r="H40">
        <v>134</v>
      </c>
      <c r="I40" s="5">
        <f t="shared" si="1"/>
        <v>75.261194029850742</v>
      </c>
      <c r="J40" t="s">
        <v>9</v>
      </c>
      <c r="K40" t="s">
        <v>10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110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111</v>
      </c>
      <c r="C41" s="3" t="s">
        <v>112</v>
      </c>
      <c r="D41">
        <v>9900</v>
      </c>
      <c r="E41">
        <v>5027</v>
      </c>
      <c r="F41">
        <f t="shared" si="0"/>
        <v>51</v>
      </c>
      <c r="G41" t="s">
        <v>2</v>
      </c>
      <c r="H41">
        <v>88</v>
      </c>
      <c r="I41" s="5">
        <f t="shared" si="1"/>
        <v>57.125</v>
      </c>
      <c r="J41" t="s">
        <v>24</v>
      </c>
      <c r="K41" t="s">
        <v>25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21</v>
      </c>
      <c r="S41" t="str">
        <f t="shared" si="4"/>
        <v>theater</v>
      </c>
      <c r="T41" t="str">
        <f t="shared" si="5"/>
        <v>plays</v>
      </c>
    </row>
    <row r="42" spans="1:20" hidden="1" x14ac:dyDescent="0.3">
      <c r="A42">
        <v>40</v>
      </c>
      <c r="B42" t="s">
        <v>113</v>
      </c>
      <c r="C42" s="3" t="s">
        <v>114</v>
      </c>
      <c r="D42">
        <v>8800</v>
      </c>
      <c r="E42">
        <v>14878</v>
      </c>
      <c r="F42">
        <f t="shared" si="0"/>
        <v>169</v>
      </c>
      <c r="G42" t="s">
        <v>8</v>
      </c>
      <c r="H42">
        <v>198</v>
      </c>
      <c r="I42" s="5">
        <f t="shared" si="1"/>
        <v>75.141414141414145</v>
      </c>
      <c r="J42" t="s">
        <v>9</v>
      </c>
      <c r="K42" t="s">
        <v>10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53</v>
      </c>
      <c r="S42" t="str">
        <f t="shared" si="4"/>
        <v>technology</v>
      </c>
      <c r="T42" t="str">
        <f t="shared" si="5"/>
        <v>wearables</v>
      </c>
    </row>
    <row r="43" spans="1:20" hidden="1" x14ac:dyDescent="0.3">
      <c r="A43">
        <v>41</v>
      </c>
      <c r="B43" t="s">
        <v>115</v>
      </c>
      <c r="C43" s="3" t="s">
        <v>116</v>
      </c>
      <c r="D43">
        <v>5600</v>
      </c>
      <c r="E43">
        <v>11924</v>
      </c>
      <c r="F43">
        <f t="shared" si="0"/>
        <v>213</v>
      </c>
      <c r="G43" t="s">
        <v>8</v>
      </c>
      <c r="H43">
        <v>111</v>
      </c>
      <c r="I43" s="5">
        <f t="shared" si="1"/>
        <v>107.42342342342343</v>
      </c>
      <c r="J43" t="s">
        <v>95</v>
      </c>
      <c r="K43" t="s">
        <v>96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11</v>
      </c>
      <c r="S43" t="str">
        <f t="shared" si="4"/>
        <v>music</v>
      </c>
      <c r="T43" t="str">
        <f t="shared" si="5"/>
        <v>rock</v>
      </c>
    </row>
    <row r="44" spans="1:20" hidden="1" x14ac:dyDescent="0.3">
      <c r="A44">
        <v>42</v>
      </c>
      <c r="B44" t="s">
        <v>117</v>
      </c>
      <c r="C44" s="3" t="s">
        <v>118</v>
      </c>
      <c r="D44">
        <v>1800</v>
      </c>
      <c r="E44">
        <v>7991</v>
      </c>
      <c r="F44">
        <f t="shared" si="0"/>
        <v>444</v>
      </c>
      <c r="G44" t="s">
        <v>8</v>
      </c>
      <c r="H44">
        <v>222</v>
      </c>
      <c r="I44" s="5">
        <f t="shared" si="1"/>
        <v>35.995495495495497</v>
      </c>
      <c r="J44" t="s">
        <v>9</v>
      </c>
      <c r="K44" t="s">
        <v>10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5</v>
      </c>
      <c r="S44" t="str">
        <f t="shared" si="4"/>
        <v>food</v>
      </c>
      <c r="T44" t="str">
        <f t="shared" si="5"/>
        <v>food trucks</v>
      </c>
    </row>
    <row r="45" spans="1:20" hidden="1" x14ac:dyDescent="0.3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>
        <f t="shared" si="0"/>
        <v>186</v>
      </c>
      <c r="G45" t="s">
        <v>8</v>
      </c>
      <c r="H45">
        <v>6212</v>
      </c>
      <c r="I45" s="5">
        <f t="shared" si="1"/>
        <v>26.998873148744366</v>
      </c>
      <c r="J45" t="s">
        <v>9</v>
      </c>
      <c r="K45" t="s">
        <v>10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121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3">
      <c r="A46">
        <v>44</v>
      </c>
      <c r="B46" t="s">
        <v>122</v>
      </c>
      <c r="C46" s="3" t="s">
        <v>123</v>
      </c>
      <c r="D46">
        <v>1600</v>
      </c>
      <c r="E46">
        <v>10541</v>
      </c>
      <c r="F46">
        <f t="shared" si="0"/>
        <v>659</v>
      </c>
      <c r="G46" t="s">
        <v>8</v>
      </c>
      <c r="H46">
        <v>98</v>
      </c>
      <c r="I46" s="5">
        <f t="shared" si="1"/>
        <v>107.56122448979592</v>
      </c>
      <c r="J46" t="s">
        <v>24</v>
      </c>
      <c r="K46" t="s">
        <v>25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107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124</v>
      </c>
      <c r="C47" s="3" t="s">
        <v>125</v>
      </c>
      <c r="D47">
        <v>9500</v>
      </c>
      <c r="E47">
        <v>4530</v>
      </c>
      <c r="F47">
        <f t="shared" si="0"/>
        <v>48</v>
      </c>
      <c r="G47" t="s">
        <v>2</v>
      </c>
      <c r="H47">
        <v>48</v>
      </c>
      <c r="I47" s="5">
        <f t="shared" si="1"/>
        <v>94.375</v>
      </c>
      <c r="J47" t="s">
        <v>9</v>
      </c>
      <c r="K47" t="s">
        <v>10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21</v>
      </c>
      <c r="S47" t="str">
        <f t="shared" si="4"/>
        <v>theater</v>
      </c>
      <c r="T47" t="str">
        <f t="shared" si="5"/>
        <v>plays</v>
      </c>
    </row>
    <row r="48" spans="1:20" hidden="1" x14ac:dyDescent="0.3">
      <c r="A48">
        <v>46</v>
      </c>
      <c r="B48" t="s">
        <v>126</v>
      </c>
      <c r="C48" s="3" t="s">
        <v>127</v>
      </c>
      <c r="D48">
        <v>3700</v>
      </c>
      <c r="E48">
        <v>4247</v>
      </c>
      <c r="F48">
        <f t="shared" si="0"/>
        <v>115</v>
      </c>
      <c r="G48" t="s">
        <v>8</v>
      </c>
      <c r="H48">
        <v>92</v>
      </c>
      <c r="I48" s="5">
        <f t="shared" si="1"/>
        <v>46.163043478260867</v>
      </c>
      <c r="J48" t="s">
        <v>9</v>
      </c>
      <c r="K48" t="s">
        <v>10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11</v>
      </c>
      <c r="S48" t="str">
        <f t="shared" si="4"/>
        <v>music</v>
      </c>
      <c r="T48" t="str">
        <f t="shared" si="5"/>
        <v>rock</v>
      </c>
    </row>
    <row r="49" spans="1:20" hidden="1" x14ac:dyDescent="0.3">
      <c r="A49">
        <v>47</v>
      </c>
      <c r="B49" t="s">
        <v>128</v>
      </c>
      <c r="C49" s="3" t="s">
        <v>129</v>
      </c>
      <c r="D49">
        <v>1500</v>
      </c>
      <c r="E49">
        <v>7129</v>
      </c>
      <c r="F49">
        <f t="shared" si="0"/>
        <v>475</v>
      </c>
      <c r="G49" t="s">
        <v>8</v>
      </c>
      <c r="H49">
        <v>149</v>
      </c>
      <c r="I49" s="5">
        <f t="shared" si="1"/>
        <v>47.845637583892618</v>
      </c>
      <c r="J49" t="s">
        <v>9</v>
      </c>
      <c r="K49" t="s">
        <v>10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21</v>
      </c>
      <c r="S49" t="str">
        <f t="shared" si="4"/>
        <v>theater</v>
      </c>
      <c r="T49" t="str">
        <f t="shared" si="5"/>
        <v>plays</v>
      </c>
    </row>
    <row r="50" spans="1:20" hidden="1" x14ac:dyDescent="0.3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>
        <f t="shared" si="0"/>
        <v>387</v>
      </c>
      <c r="G50" t="s">
        <v>8</v>
      </c>
      <c r="H50">
        <v>2431</v>
      </c>
      <c r="I50" s="5">
        <f t="shared" si="1"/>
        <v>53.007815713698065</v>
      </c>
      <c r="J50" t="s">
        <v>9</v>
      </c>
      <c r="K50" t="s">
        <v>10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21</v>
      </c>
      <c r="S50" t="str">
        <f t="shared" si="4"/>
        <v>theater</v>
      </c>
      <c r="T50" t="str">
        <f t="shared" si="5"/>
        <v>plays</v>
      </c>
    </row>
    <row r="51" spans="1:20" hidden="1" x14ac:dyDescent="0.3">
      <c r="A51">
        <v>49</v>
      </c>
      <c r="B51" t="s">
        <v>132</v>
      </c>
      <c r="C51" s="3" t="s">
        <v>133</v>
      </c>
      <c r="D51">
        <v>7200</v>
      </c>
      <c r="E51">
        <v>13653</v>
      </c>
      <c r="F51">
        <f t="shared" si="0"/>
        <v>190</v>
      </c>
      <c r="G51" t="s">
        <v>8</v>
      </c>
      <c r="H51">
        <v>303</v>
      </c>
      <c r="I51" s="5">
        <f t="shared" si="1"/>
        <v>45.059405940594061</v>
      </c>
      <c r="J51" t="s">
        <v>9</v>
      </c>
      <c r="K51" t="s">
        <v>10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11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134</v>
      </c>
      <c r="C52" s="3" t="s">
        <v>135</v>
      </c>
      <c r="D52">
        <v>100</v>
      </c>
      <c r="E52">
        <v>2</v>
      </c>
      <c r="F52">
        <f t="shared" si="0"/>
        <v>2</v>
      </c>
      <c r="G52" t="s">
        <v>2</v>
      </c>
      <c r="H52">
        <v>1</v>
      </c>
      <c r="I52" s="5">
        <f t="shared" si="1"/>
        <v>2</v>
      </c>
      <c r="J52" t="s">
        <v>95</v>
      </c>
      <c r="K52" t="s">
        <v>96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136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>
        <f t="shared" si="0"/>
        <v>92</v>
      </c>
      <c r="G53" t="s">
        <v>2</v>
      </c>
      <c r="H53">
        <v>1467</v>
      </c>
      <c r="I53" s="5">
        <f t="shared" si="1"/>
        <v>99.006816632583508</v>
      </c>
      <c r="J53" t="s">
        <v>28</v>
      </c>
      <c r="K53" t="s">
        <v>29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53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139</v>
      </c>
      <c r="C54" s="3" t="s">
        <v>140</v>
      </c>
      <c r="D54">
        <v>7200</v>
      </c>
      <c r="E54">
        <v>2459</v>
      </c>
      <c r="F54">
        <f t="shared" si="0"/>
        <v>34</v>
      </c>
      <c r="G54" t="s">
        <v>2</v>
      </c>
      <c r="H54">
        <v>75</v>
      </c>
      <c r="I54" s="5">
        <f t="shared" si="1"/>
        <v>32.786666666666669</v>
      </c>
      <c r="J54" t="s">
        <v>9</v>
      </c>
      <c r="K54" t="s">
        <v>10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21</v>
      </c>
      <c r="S54" t="str">
        <f t="shared" si="4"/>
        <v>theater</v>
      </c>
      <c r="T54" t="str">
        <f t="shared" si="5"/>
        <v>plays</v>
      </c>
    </row>
    <row r="55" spans="1:20" hidden="1" x14ac:dyDescent="0.3">
      <c r="A55">
        <v>53</v>
      </c>
      <c r="B55" t="s">
        <v>141</v>
      </c>
      <c r="C55" s="3" t="s">
        <v>142</v>
      </c>
      <c r="D55">
        <v>8800</v>
      </c>
      <c r="E55">
        <v>12356</v>
      </c>
      <c r="F55">
        <f t="shared" si="0"/>
        <v>140</v>
      </c>
      <c r="G55" t="s">
        <v>8</v>
      </c>
      <c r="H55">
        <v>209</v>
      </c>
      <c r="I55" s="5">
        <f t="shared" si="1"/>
        <v>59.119617224880386</v>
      </c>
      <c r="J55" t="s">
        <v>9</v>
      </c>
      <c r="K55" t="s">
        <v>10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41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143</v>
      </c>
      <c r="C56" s="3" t="s">
        <v>144</v>
      </c>
      <c r="D56">
        <v>6000</v>
      </c>
      <c r="E56">
        <v>5392</v>
      </c>
      <c r="F56">
        <f t="shared" si="0"/>
        <v>90</v>
      </c>
      <c r="G56" t="s">
        <v>2</v>
      </c>
      <c r="H56">
        <v>120</v>
      </c>
      <c r="I56" s="5">
        <f t="shared" si="1"/>
        <v>44.93333333333333</v>
      </c>
      <c r="J56" t="s">
        <v>9</v>
      </c>
      <c r="K56" t="s">
        <v>10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53</v>
      </c>
      <c r="S56" t="str">
        <f t="shared" si="4"/>
        <v>technology</v>
      </c>
      <c r="T56" t="str">
        <f t="shared" si="5"/>
        <v>wearables</v>
      </c>
    </row>
    <row r="57" spans="1:20" ht="31.2" hidden="1" x14ac:dyDescent="0.3">
      <c r="A57">
        <v>55</v>
      </c>
      <c r="B57" t="s">
        <v>145</v>
      </c>
      <c r="C57" s="3" t="s">
        <v>146</v>
      </c>
      <c r="D57">
        <v>6600</v>
      </c>
      <c r="E57">
        <v>11746</v>
      </c>
      <c r="F57">
        <f t="shared" si="0"/>
        <v>178</v>
      </c>
      <c r="G57" t="s">
        <v>8</v>
      </c>
      <c r="H57">
        <v>131</v>
      </c>
      <c r="I57" s="5">
        <f t="shared" si="1"/>
        <v>89.664122137404576</v>
      </c>
      <c r="J57" t="s">
        <v>9</v>
      </c>
      <c r="K57" t="s">
        <v>10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147</v>
      </c>
      <c r="S57" t="str">
        <f t="shared" si="4"/>
        <v>music</v>
      </c>
      <c r="T57" t="str">
        <f t="shared" si="5"/>
        <v>jazz</v>
      </c>
    </row>
    <row r="58" spans="1:20" ht="31.2" hidden="1" x14ac:dyDescent="0.3">
      <c r="A58">
        <v>56</v>
      </c>
      <c r="B58" t="s">
        <v>148</v>
      </c>
      <c r="C58" s="3" t="s">
        <v>149</v>
      </c>
      <c r="D58">
        <v>8000</v>
      </c>
      <c r="E58">
        <v>11493</v>
      </c>
      <c r="F58">
        <f t="shared" si="0"/>
        <v>144</v>
      </c>
      <c r="G58" t="s">
        <v>8</v>
      </c>
      <c r="H58">
        <v>164</v>
      </c>
      <c r="I58" s="5">
        <f t="shared" si="1"/>
        <v>70.079268292682926</v>
      </c>
      <c r="J58" t="s">
        <v>9</v>
      </c>
      <c r="K58" t="s">
        <v>10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53</v>
      </c>
      <c r="S58" t="str">
        <f t="shared" si="4"/>
        <v>technology</v>
      </c>
      <c r="T58" t="str">
        <f t="shared" si="5"/>
        <v>wearables</v>
      </c>
    </row>
    <row r="59" spans="1:20" hidden="1" x14ac:dyDescent="0.3">
      <c r="A59">
        <v>57</v>
      </c>
      <c r="B59" t="s">
        <v>150</v>
      </c>
      <c r="C59" s="3" t="s">
        <v>151</v>
      </c>
      <c r="D59">
        <v>2900</v>
      </c>
      <c r="E59">
        <v>6243</v>
      </c>
      <c r="F59">
        <f t="shared" si="0"/>
        <v>215</v>
      </c>
      <c r="G59" t="s">
        <v>8</v>
      </c>
      <c r="H59">
        <v>201</v>
      </c>
      <c r="I59" s="5">
        <f t="shared" si="1"/>
        <v>31.059701492537314</v>
      </c>
      <c r="J59" t="s">
        <v>9</v>
      </c>
      <c r="K59" t="s">
        <v>10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77</v>
      </c>
      <c r="S59" t="str">
        <f t="shared" si="4"/>
        <v>games</v>
      </c>
      <c r="T59" t="str">
        <f t="shared" si="5"/>
        <v>video games</v>
      </c>
    </row>
    <row r="60" spans="1:20" hidden="1" x14ac:dyDescent="0.3">
      <c r="A60">
        <v>58</v>
      </c>
      <c r="B60" t="s">
        <v>152</v>
      </c>
      <c r="C60" s="3" t="s">
        <v>153</v>
      </c>
      <c r="D60">
        <v>2700</v>
      </c>
      <c r="E60">
        <v>6132</v>
      </c>
      <c r="F60">
        <f t="shared" si="0"/>
        <v>227</v>
      </c>
      <c r="G60" t="s">
        <v>8</v>
      </c>
      <c r="H60">
        <v>211</v>
      </c>
      <c r="I60" s="5">
        <f t="shared" si="1"/>
        <v>29.061611374407583</v>
      </c>
      <c r="J60" t="s">
        <v>9</v>
      </c>
      <c r="K60" t="s">
        <v>10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21</v>
      </c>
      <c r="S60" t="str">
        <f t="shared" si="4"/>
        <v>theater</v>
      </c>
      <c r="T60" t="str">
        <f t="shared" si="5"/>
        <v>plays</v>
      </c>
    </row>
    <row r="61" spans="1:20" hidden="1" x14ac:dyDescent="0.3">
      <c r="A61">
        <v>59</v>
      </c>
      <c r="B61" t="s">
        <v>154</v>
      </c>
      <c r="C61" s="3" t="s">
        <v>155</v>
      </c>
      <c r="D61">
        <v>1400</v>
      </c>
      <c r="E61">
        <v>3851</v>
      </c>
      <c r="F61">
        <f t="shared" si="0"/>
        <v>275</v>
      </c>
      <c r="G61" t="s">
        <v>8</v>
      </c>
      <c r="H61">
        <v>128</v>
      </c>
      <c r="I61" s="5">
        <f t="shared" si="1"/>
        <v>30.0859375</v>
      </c>
      <c r="J61" t="s">
        <v>9</v>
      </c>
      <c r="K61" t="s">
        <v>10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21</v>
      </c>
      <c r="S61" t="str">
        <f t="shared" si="4"/>
        <v>theater</v>
      </c>
      <c r="T61" t="str">
        <f t="shared" si="5"/>
        <v>plays</v>
      </c>
    </row>
    <row r="62" spans="1:20" hidden="1" x14ac:dyDescent="0.3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>
        <f t="shared" si="0"/>
        <v>144</v>
      </c>
      <c r="G62" t="s">
        <v>8</v>
      </c>
      <c r="H62">
        <v>1600</v>
      </c>
      <c r="I62" s="5">
        <f t="shared" si="1"/>
        <v>84.998125000000002</v>
      </c>
      <c r="J62" t="s">
        <v>3</v>
      </c>
      <c r="K62" t="s">
        <v>4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21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>
        <f t="shared" si="0"/>
        <v>93</v>
      </c>
      <c r="G63" t="s">
        <v>2</v>
      </c>
      <c r="H63">
        <v>2253</v>
      </c>
      <c r="I63" s="5">
        <f t="shared" si="1"/>
        <v>82.001775410563695</v>
      </c>
      <c r="J63" t="s">
        <v>3</v>
      </c>
      <c r="K63" t="s">
        <v>4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21</v>
      </c>
      <c r="S63" t="str">
        <f t="shared" si="4"/>
        <v>theater</v>
      </c>
      <c r="T63" t="str">
        <f t="shared" si="5"/>
        <v>plays</v>
      </c>
    </row>
    <row r="64" spans="1:20" ht="31.2" hidden="1" x14ac:dyDescent="0.3">
      <c r="A64">
        <v>62</v>
      </c>
      <c r="B64" t="s">
        <v>160</v>
      </c>
      <c r="C64" s="3" t="s">
        <v>161</v>
      </c>
      <c r="D64">
        <v>2000</v>
      </c>
      <c r="E64">
        <v>14452</v>
      </c>
      <c r="F64">
        <f t="shared" si="0"/>
        <v>723</v>
      </c>
      <c r="G64" t="s">
        <v>8</v>
      </c>
      <c r="H64">
        <v>249</v>
      </c>
      <c r="I64" s="5">
        <f t="shared" si="1"/>
        <v>58.040160642570278</v>
      </c>
      <c r="J64" t="s">
        <v>9</v>
      </c>
      <c r="K64" t="s">
        <v>10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16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162</v>
      </c>
      <c r="C65" s="3" t="s">
        <v>163</v>
      </c>
      <c r="D65">
        <v>4700</v>
      </c>
      <c r="E65">
        <v>557</v>
      </c>
      <c r="F65">
        <f t="shared" si="0"/>
        <v>12</v>
      </c>
      <c r="G65" t="s">
        <v>2</v>
      </c>
      <c r="H65">
        <v>5</v>
      </c>
      <c r="I65" s="5">
        <f t="shared" si="1"/>
        <v>111.4</v>
      </c>
      <c r="J65" t="s">
        <v>9</v>
      </c>
      <c r="K65" t="s">
        <v>10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21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164</v>
      </c>
      <c r="C66" s="3" t="s">
        <v>165</v>
      </c>
      <c r="D66">
        <v>2800</v>
      </c>
      <c r="E66">
        <v>2734</v>
      </c>
      <c r="F66">
        <f t="shared" si="0"/>
        <v>98</v>
      </c>
      <c r="G66" t="s">
        <v>2</v>
      </c>
      <c r="H66">
        <v>38</v>
      </c>
      <c r="I66" s="5">
        <f t="shared" si="1"/>
        <v>71.94736842105263</v>
      </c>
      <c r="J66" t="s">
        <v>9</v>
      </c>
      <c r="K66" t="s">
        <v>10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16</v>
      </c>
      <c r="S66" t="str">
        <f t="shared" si="4"/>
        <v>technology</v>
      </c>
      <c r="T66" t="str">
        <f t="shared" si="5"/>
        <v>web</v>
      </c>
    </row>
    <row r="67" spans="1:20" hidden="1" x14ac:dyDescent="0.3">
      <c r="A67">
        <v>65</v>
      </c>
      <c r="B67" t="s">
        <v>166</v>
      </c>
      <c r="C67" s="3" t="s">
        <v>167</v>
      </c>
      <c r="D67">
        <v>6100</v>
      </c>
      <c r="E67">
        <v>14405</v>
      </c>
      <c r="F67">
        <f t="shared" ref="F67:F130" si="6">ROUND((E67/D67)*100,0)</f>
        <v>236</v>
      </c>
      <c r="G67" t="s">
        <v>8</v>
      </c>
      <c r="H67">
        <v>236</v>
      </c>
      <c r="I67" s="5">
        <f t="shared" ref="I67:I130" si="7">IF(H67=0,0,E67/H67)</f>
        <v>61.038135593220339</v>
      </c>
      <c r="J67" t="s">
        <v>9</v>
      </c>
      <c r="K67" t="s">
        <v>10</v>
      </c>
      <c r="L67">
        <v>1296108000</v>
      </c>
      <c r="M67" s="10">
        <f t="shared" ref="M67:M130" si="8">(((L67/60)/60)/24)+DATE(1970,1,1)</f>
        <v>40570.25</v>
      </c>
      <c r="N67">
        <v>1296712800</v>
      </c>
      <c r="O67" s="10">
        <f t="shared" ref="O67:O130" si="9">(((N67/60)/60)/24)+DATE(1970,1,1)</f>
        <v>40577.25</v>
      </c>
      <c r="P67" t="b">
        <v>0</v>
      </c>
      <c r="Q67" t="b">
        <v>0</v>
      </c>
      <c r="R67" t="s">
        <v>21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168</v>
      </c>
      <c r="C68" s="3" t="s">
        <v>169</v>
      </c>
      <c r="D68">
        <v>2900</v>
      </c>
      <c r="E68">
        <v>1307</v>
      </c>
      <c r="F68">
        <f t="shared" si="6"/>
        <v>45</v>
      </c>
      <c r="G68" t="s">
        <v>2</v>
      </c>
      <c r="H68">
        <v>12</v>
      </c>
      <c r="I68" s="5">
        <f t="shared" si="7"/>
        <v>108.91666666666667</v>
      </c>
      <c r="J68" t="s">
        <v>9</v>
      </c>
      <c r="K68" t="s">
        <v>10</v>
      </c>
      <c r="L68">
        <v>1428469200</v>
      </c>
      <c r="M68" s="10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21</v>
      </c>
      <c r="S68" t="str">
        <f t="shared" si="10"/>
        <v>theater</v>
      </c>
      <c r="T68" t="str">
        <f t="shared" si="11"/>
        <v>plays</v>
      </c>
    </row>
    <row r="69" spans="1:20" ht="31.2" hidden="1" x14ac:dyDescent="0.3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>
        <f t="shared" si="6"/>
        <v>162</v>
      </c>
      <c r="G69" t="s">
        <v>8</v>
      </c>
      <c r="H69">
        <v>4065</v>
      </c>
      <c r="I69" s="5">
        <f t="shared" si="7"/>
        <v>29.001722017220171</v>
      </c>
      <c r="J69" t="s">
        <v>28</v>
      </c>
      <c r="K69" t="s">
        <v>29</v>
      </c>
      <c r="L69">
        <v>1264399200</v>
      </c>
      <c r="M69" s="10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53</v>
      </c>
      <c r="S69" t="str">
        <f t="shared" si="10"/>
        <v>technology</v>
      </c>
      <c r="T69" t="str">
        <f t="shared" si="11"/>
        <v>wearables</v>
      </c>
    </row>
    <row r="70" spans="1:20" hidden="1" x14ac:dyDescent="0.3">
      <c r="A70">
        <v>68</v>
      </c>
      <c r="B70" t="s">
        <v>172</v>
      </c>
      <c r="C70" s="3" t="s">
        <v>173</v>
      </c>
      <c r="D70">
        <v>5700</v>
      </c>
      <c r="E70">
        <v>14508</v>
      </c>
      <c r="F70">
        <f t="shared" si="6"/>
        <v>255</v>
      </c>
      <c r="G70" t="s">
        <v>8</v>
      </c>
      <c r="H70">
        <v>246</v>
      </c>
      <c r="I70" s="5">
        <f t="shared" si="7"/>
        <v>58.975609756097562</v>
      </c>
      <c r="J70" t="s">
        <v>95</v>
      </c>
      <c r="K70" t="s">
        <v>96</v>
      </c>
      <c r="L70">
        <v>1501131600</v>
      </c>
      <c r="M70" s="10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21</v>
      </c>
      <c r="S70" t="str">
        <f t="shared" si="10"/>
        <v>theater</v>
      </c>
      <c r="T70" t="str">
        <f t="shared" si="11"/>
        <v>plays</v>
      </c>
    </row>
    <row r="71" spans="1:20" ht="31.2" hidden="1" x14ac:dyDescent="0.3">
      <c r="A71">
        <v>69</v>
      </c>
      <c r="B71" t="s">
        <v>174</v>
      </c>
      <c r="C71" s="3" t="s">
        <v>175</v>
      </c>
      <c r="D71">
        <v>7900</v>
      </c>
      <c r="E71">
        <v>1901</v>
      </c>
      <c r="F71">
        <f t="shared" si="6"/>
        <v>24</v>
      </c>
      <c r="G71" t="s">
        <v>62</v>
      </c>
      <c r="H71">
        <v>17</v>
      </c>
      <c r="I71" s="5">
        <f t="shared" si="7"/>
        <v>111.82352941176471</v>
      </c>
      <c r="J71" t="s">
        <v>9</v>
      </c>
      <c r="K71" t="s">
        <v>10</v>
      </c>
      <c r="L71">
        <v>1292738400</v>
      </c>
      <c r="M71" s="10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21</v>
      </c>
      <c r="S71" t="str">
        <f t="shared" si="10"/>
        <v>theater</v>
      </c>
      <c r="T71" t="str">
        <f t="shared" si="11"/>
        <v>plays</v>
      </c>
    </row>
    <row r="72" spans="1:20" hidden="1" x14ac:dyDescent="0.3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>
        <f t="shared" si="6"/>
        <v>124</v>
      </c>
      <c r="G72" t="s">
        <v>8</v>
      </c>
      <c r="H72">
        <v>2475</v>
      </c>
      <c r="I72" s="5">
        <f t="shared" si="7"/>
        <v>63.995555555555555</v>
      </c>
      <c r="J72" t="s">
        <v>95</v>
      </c>
      <c r="K72" t="s">
        <v>96</v>
      </c>
      <c r="L72">
        <v>1288674000</v>
      </c>
      <c r="M72" s="10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21</v>
      </c>
      <c r="S72" t="str">
        <f t="shared" si="10"/>
        <v>theater</v>
      </c>
      <c r="T72" t="str">
        <f t="shared" si="11"/>
        <v>plays</v>
      </c>
    </row>
    <row r="73" spans="1:20" ht="31.2" hidden="1" x14ac:dyDescent="0.3">
      <c r="A73">
        <v>71</v>
      </c>
      <c r="B73" t="s">
        <v>178</v>
      </c>
      <c r="C73" s="3" t="s">
        <v>179</v>
      </c>
      <c r="D73">
        <v>6000</v>
      </c>
      <c r="E73">
        <v>6484</v>
      </c>
      <c r="F73">
        <f t="shared" si="6"/>
        <v>108</v>
      </c>
      <c r="G73" t="s">
        <v>8</v>
      </c>
      <c r="H73">
        <v>76</v>
      </c>
      <c r="I73" s="5">
        <f t="shared" si="7"/>
        <v>85.315789473684205</v>
      </c>
      <c r="J73" t="s">
        <v>9</v>
      </c>
      <c r="K73" t="s">
        <v>10</v>
      </c>
      <c r="L73">
        <v>1575093600</v>
      </c>
      <c r="M73" s="10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21</v>
      </c>
      <c r="S73" t="str">
        <f t="shared" si="10"/>
        <v>theater</v>
      </c>
      <c r="T73" t="str">
        <f t="shared" si="11"/>
        <v>plays</v>
      </c>
    </row>
    <row r="74" spans="1:20" hidden="1" x14ac:dyDescent="0.3">
      <c r="A74">
        <v>72</v>
      </c>
      <c r="B74" t="s">
        <v>180</v>
      </c>
      <c r="C74" s="3" t="s">
        <v>181</v>
      </c>
      <c r="D74">
        <v>600</v>
      </c>
      <c r="E74">
        <v>4022</v>
      </c>
      <c r="F74">
        <f t="shared" si="6"/>
        <v>670</v>
      </c>
      <c r="G74" t="s">
        <v>8</v>
      </c>
      <c r="H74">
        <v>54</v>
      </c>
      <c r="I74" s="5">
        <f t="shared" si="7"/>
        <v>74.481481481481481</v>
      </c>
      <c r="J74" t="s">
        <v>9</v>
      </c>
      <c r="K74" t="s">
        <v>10</v>
      </c>
      <c r="L74">
        <v>1435726800</v>
      </c>
      <c r="M74" s="10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59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3">
      <c r="A75">
        <v>73</v>
      </c>
      <c r="B75" t="s">
        <v>182</v>
      </c>
      <c r="C75" s="3" t="s">
        <v>183</v>
      </c>
      <c r="D75">
        <v>1400</v>
      </c>
      <c r="E75">
        <v>9253</v>
      </c>
      <c r="F75">
        <f t="shared" si="6"/>
        <v>661</v>
      </c>
      <c r="G75" t="s">
        <v>8</v>
      </c>
      <c r="H75">
        <v>88</v>
      </c>
      <c r="I75" s="5">
        <f t="shared" si="7"/>
        <v>105.14772727272727</v>
      </c>
      <c r="J75" t="s">
        <v>9</v>
      </c>
      <c r="K75" t="s">
        <v>10</v>
      </c>
      <c r="L75">
        <v>1480226400</v>
      </c>
      <c r="M75" s="10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147</v>
      </c>
      <c r="S75" t="str">
        <f t="shared" si="10"/>
        <v>music</v>
      </c>
      <c r="T75" t="str">
        <f t="shared" si="11"/>
        <v>jazz</v>
      </c>
    </row>
    <row r="76" spans="1:20" hidden="1" x14ac:dyDescent="0.3">
      <c r="A76">
        <v>74</v>
      </c>
      <c r="B76" t="s">
        <v>184</v>
      </c>
      <c r="C76" s="3" t="s">
        <v>185</v>
      </c>
      <c r="D76">
        <v>3900</v>
      </c>
      <c r="E76">
        <v>4776</v>
      </c>
      <c r="F76">
        <f t="shared" si="6"/>
        <v>122</v>
      </c>
      <c r="G76" t="s">
        <v>8</v>
      </c>
      <c r="H76">
        <v>85</v>
      </c>
      <c r="I76" s="5">
        <f t="shared" si="7"/>
        <v>56.188235294117646</v>
      </c>
      <c r="J76" t="s">
        <v>28</v>
      </c>
      <c r="K76" t="s">
        <v>29</v>
      </c>
      <c r="L76">
        <v>1459054800</v>
      </c>
      <c r="M76" s="10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136</v>
      </c>
      <c r="S76" t="str">
        <f t="shared" si="10"/>
        <v>music</v>
      </c>
      <c r="T76" t="str">
        <f t="shared" si="11"/>
        <v>metal</v>
      </c>
    </row>
    <row r="77" spans="1:20" hidden="1" x14ac:dyDescent="0.3">
      <c r="A77">
        <v>75</v>
      </c>
      <c r="B77" t="s">
        <v>186</v>
      </c>
      <c r="C77" s="3" t="s">
        <v>187</v>
      </c>
      <c r="D77">
        <v>9700</v>
      </c>
      <c r="E77">
        <v>14606</v>
      </c>
      <c r="F77">
        <f t="shared" si="6"/>
        <v>151</v>
      </c>
      <c r="G77" t="s">
        <v>8</v>
      </c>
      <c r="H77">
        <v>170</v>
      </c>
      <c r="I77" s="5">
        <f t="shared" si="7"/>
        <v>85.917647058823533</v>
      </c>
      <c r="J77" t="s">
        <v>9</v>
      </c>
      <c r="K77" t="s">
        <v>10</v>
      </c>
      <c r="L77">
        <v>1531630800</v>
      </c>
      <c r="M77" s="10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110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>
        <f t="shared" si="6"/>
        <v>78</v>
      </c>
      <c r="G78" t="s">
        <v>2</v>
      </c>
      <c r="H78">
        <v>1684</v>
      </c>
      <c r="I78" s="5">
        <f t="shared" si="7"/>
        <v>57.00296912114014</v>
      </c>
      <c r="J78" t="s">
        <v>9</v>
      </c>
      <c r="K78" t="s">
        <v>10</v>
      </c>
      <c r="L78">
        <v>1421992800</v>
      </c>
      <c r="M78" s="10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21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190</v>
      </c>
      <c r="C79" s="3" t="s">
        <v>191</v>
      </c>
      <c r="D79">
        <v>9500</v>
      </c>
      <c r="E79">
        <v>4460</v>
      </c>
      <c r="F79">
        <f t="shared" si="6"/>
        <v>47</v>
      </c>
      <c r="G79" t="s">
        <v>2</v>
      </c>
      <c r="H79">
        <v>56</v>
      </c>
      <c r="I79" s="5">
        <f t="shared" si="7"/>
        <v>79.642857142857139</v>
      </c>
      <c r="J79" t="s">
        <v>9</v>
      </c>
      <c r="K79" t="s">
        <v>10</v>
      </c>
      <c r="L79">
        <v>1285563600</v>
      </c>
      <c r="M79" s="10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59</v>
      </c>
      <c r="S79" t="str">
        <f t="shared" si="10"/>
        <v>film &amp; video</v>
      </c>
      <c r="T79" t="str">
        <f t="shared" si="11"/>
        <v>animation</v>
      </c>
    </row>
    <row r="80" spans="1:20" ht="31.2" hidden="1" x14ac:dyDescent="0.3">
      <c r="A80">
        <v>78</v>
      </c>
      <c r="B80" t="s">
        <v>192</v>
      </c>
      <c r="C80" s="3" t="s">
        <v>193</v>
      </c>
      <c r="D80">
        <v>4500</v>
      </c>
      <c r="E80">
        <v>13536</v>
      </c>
      <c r="F80">
        <f t="shared" si="6"/>
        <v>301</v>
      </c>
      <c r="G80" t="s">
        <v>8</v>
      </c>
      <c r="H80">
        <v>330</v>
      </c>
      <c r="I80" s="5">
        <f t="shared" si="7"/>
        <v>41.018181818181816</v>
      </c>
      <c r="J80" t="s">
        <v>9</v>
      </c>
      <c r="K80" t="s">
        <v>10</v>
      </c>
      <c r="L80">
        <v>1523854800</v>
      </c>
      <c r="M80" s="10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194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>
        <f t="shared" si="6"/>
        <v>70</v>
      </c>
      <c r="G81" t="s">
        <v>2</v>
      </c>
      <c r="H81">
        <v>838</v>
      </c>
      <c r="I81" s="5">
        <f t="shared" si="7"/>
        <v>48.004773269689736</v>
      </c>
      <c r="J81" t="s">
        <v>9</v>
      </c>
      <c r="K81" t="s">
        <v>10</v>
      </c>
      <c r="L81">
        <v>1529125200</v>
      </c>
      <c r="M81" s="10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21</v>
      </c>
      <c r="S81" t="str">
        <f t="shared" si="10"/>
        <v>theater</v>
      </c>
      <c r="T81" t="str">
        <f t="shared" si="11"/>
        <v>plays</v>
      </c>
    </row>
    <row r="82" spans="1:20" hidden="1" x14ac:dyDescent="0.3">
      <c r="A82">
        <v>80</v>
      </c>
      <c r="B82" t="s">
        <v>197</v>
      </c>
      <c r="C82" s="3" t="s">
        <v>198</v>
      </c>
      <c r="D82">
        <v>1100</v>
      </c>
      <c r="E82">
        <v>7012</v>
      </c>
      <c r="F82">
        <f t="shared" si="6"/>
        <v>637</v>
      </c>
      <c r="G82" t="s">
        <v>8</v>
      </c>
      <c r="H82">
        <v>127</v>
      </c>
      <c r="I82" s="5">
        <f t="shared" si="7"/>
        <v>55.212598425196852</v>
      </c>
      <c r="J82" t="s">
        <v>9</v>
      </c>
      <c r="K82" t="s">
        <v>10</v>
      </c>
      <c r="L82">
        <v>1503982800</v>
      </c>
      <c r="M82" s="10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77</v>
      </c>
      <c r="S82" t="str">
        <f t="shared" si="10"/>
        <v>games</v>
      </c>
      <c r="T82" t="str">
        <f t="shared" si="11"/>
        <v>video games</v>
      </c>
    </row>
    <row r="83" spans="1:20" hidden="1" x14ac:dyDescent="0.3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>
        <f t="shared" si="6"/>
        <v>225</v>
      </c>
      <c r="G83" t="s">
        <v>8</v>
      </c>
      <c r="H83">
        <v>411</v>
      </c>
      <c r="I83" s="5">
        <f t="shared" si="7"/>
        <v>92.109489051094897</v>
      </c>
      <c r="J83" t="s">
        <v>9</v>
      </c>
      <c r="K83" t="s">
        <v>10</v>
      </c>
      <c r="L83">
        <v>1511416800</v>
      </c>
      <c r="M83" s="10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11</v>
      </c>
      <c r="S83" t="str">
        <f t="shared" si="10"/>
        <v>music</v>
      </c>
      <c r="T83" t="str">
        <f t="shared" si="11"/>
        <v>rock</v>
      </c>
    </row>
    <row r="84" spans="1:20" hidden="1" x14ac:dyDescent="0.3">
      <c r="A84">
        <v>82</v>
      </c>
      <c r="B84" t="s">
        <v>201</v>
      </c>
      <c r="C84" s="3" t="s">
        <v>202</v>
      </c>
      <c r="D84">
        <v>1000</v>
      </c>
      <c r="E84">
        <v>14973</v>
      </c>
      <c r="F84">
        <f t="shared" si="6"/>
        <v>1497</v>
      </c>
      <c r="G84" t="s">
        <v>8</v>
      </c>
      <c r="H84">
        <v>180</v>
      </c>
      <c r="I84" s="5">
        <f t="shared" si="7"/>
        <v>83.183333333333337</v>
      </c>
      <c r="J84" t="s">
        <v>28</v>
      </c>
      <c r="K84" t="s">
        <v>29</v>
      </c>
      <c r="L84">
        <v>1547704800</v>
      </c>
      <c r="M84" s="10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77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>
        <f t="shared" si="6"/>
        <v>38</v>
      </c>
      <c r="G85" t="s">
        <v>2</v>
      </c>
      <c r="H85">
        <v>1000</v>
      </c>
      <c r="I85" s="5">
        <f t="shared" si="7"/>
        <v>39.996000000000002</v>
      </c>
      <c r="J85" t="s">
        <v>9</v>
      </c>
      <c r="K85" t="s">
        <v>10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38</v>
      </c>
      <c r="S85" t="str">
        <f t="shared" si="10"/>
        <v>music</v>
      </c>
      <c r="T85" t="str">
        <f t="shared" si="11"/>
        <v>electric music</v>
      </c>
    </row>
    <row r="86" spans="1:20" ht="31.2" hidden="1" x14ac:dyDescent="0.3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>
        <f t="shared" si="6"/>
        <v>132</v>
      </c>
      <c r="G86" t="s">
        <v>8</v>
      </c>
      <c r="H86">
        <v>374</v>
      </c>
      <c r="I86" s="5">
        <f t="shared" si="7"/>
        <v>111.1336898395722</v>
      </c>
      <c r="J86" t="s">
        <v>9</v>
      </c>
      <c r="K86" t="s">
        <v>10</v>
      </c>
      <c r="L86">
        <v>1343451600</v>
      </c>
      <c r="M86" s="10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53</v>
      </c>
      <c r="S86" t="str">
        <f t="shared" si="10"/>
        <v>technology</v>
      </c>
      <c r="T86" t="str">
        <f t="shared" si="11"/>
        <v>wearables</v>
      </c>
    </row>
    <row r="87" spans="1:20" hidden="1" x14ac:dyDescent="0.3">
      <c r="A87">
        <v>85</v>
      </c>
      <c r="B87" t="s">
        <v>207</v>
      </c>
      <c r="C87" s="3" t="s">
        <v>208</v>
      </c>
      <c r="D87">
        <v>4900</v>
      </c>
      <c r="E87">
        <v>6430</v>
      </c>
      <c r="F87">
        <f t="shared" si="6"/>
        <v>131</v>
      </c>
      <c r="G87" t="s">
        <v>8</v>
      </c>
      <c r="H87">
        <v>71</v>
      </c>
      <c r="I87" s="5">
        <f t="shared" si="7"/>
        <v>90.563380281690144</v>
      </c>
      <c r="J87" t="s">
        <v>14</v>
      </c>
      <c r="K87" t="s">
        <v>15</v>
      </c>
      <c r="L87">
        <v>1315717200</v>
      </c>
      <c r="M87" s="10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48</v>
      </c>
      <c r="S87" t="str">
        <f t="shared" si="10"/>
        <v>music</v>
      </c>
      <c r="T87" t="str">
        <f t="shared" si="11"/>
        <v>indie rock</v>
      </c>
    </row>
    <row r="88" spans="1:20" hidden="1" x14ac:dyDescent="0.3">
      <c r="A88">
        <v>86</v>
      </c>
      <c r="B88" t="s">
        <v>209</v>
      </c>
      <c r="C88" s="3" t="s">
        <v>210</v>
      </c>
      <c r="D88">
        <v>7400</v>
      </c>
      <c r="E88">
        <v>12405</v>
      </c>
      <c r="F88">
        <f t="shared" si="6"/>
        <v>168</v>
      </c>
      <c r="G88" t="s">
        <v>8</v>
      </c>
      <c r="H88">
        <v>203</v>
      </c>
      <c r="I88" s="5">
        <f t="shared" si="7"/>
        <v>61.108374384236456</v>
      </c>
      <c r="J88" t="s">
        <v>9</v>
      </c>
      <c r="K88" t="s">
        <v>10</v>
      </c>
      <c r="L88">
        <v>1430715600</v>
      </c>
      <c r="M88" s="10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21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>
        <f t="shared" si="6"/>
        <v>62</v>
      </c>
      <c r="G89" t="s">
        <v>2</v>
      </c>
      <c r="H89">
        <v>1482</v>
      </c>
      <c r="I89" s="5">
        <f t="shared" si="7"/>
        <v>83.022941970310384</v>
      </c>
      <c r="J89" t="s">
        <v>14</v>
      </c>
      <c r="K89" t="s">
        <v>15</v>
      </c>
      <c r="L89">
        <v>1299564000</v>
      </c>
      <c r="M89" s="10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11</v>
      </c>
      <c r="S89" t="str">
        <f t="shared" si="10"/>
        <v>music</v>
      </c>
      <c r="T89" t="str">
        <f t="shared" si="11"/>
        <v>rock</v>
      </c>
    </row>
    <row r="90" spans="1:20" hidden="1" x14ac:dyDescent="0.3">
      <c r="A90">
        <v>88</v>
      </c>
      <c r="B90" t="s">
        <v>213</v>
      </c>
      <c r="C90" s="3" t="s">
        <v>214</v>
      </c>
      <c r="D90">
        <v>4800</v>
      </c>
      <c r="E90">
        <v>12516</v>
      </c>
      <c r="F90">
        <f t="shared" si="6"/>
        <v>261</v>
      </c>
      <c r="G90" t="s">
        <v>8</v>
      </c>
      <c r="H90">
        <v>113</v>
      </c>
      <c r="I90" s="5">
        <f t="shared" si="7"/>
        <v>110.76106194690266</v>
      </c>
      <c r="J90" t="s">
        <v>9</v>
      </c>
      <c r="K90" t="s">
        <v>10</v>
      </c>
      <c r="L90">
        <v>1429160400</v>
      </c>
      <c r="M90" s="10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194</v>
      </c>
      <c r="S90" t="str">
        <f t="shared" si="10"/>
        <v>publishing</v>
      </c>
      <c r="T90" t="str">
        <f t="shared" si="11"/>
        <v>translations</v>
      </c>
    </row>
    <row r="91" spans="1:20" hidden="1" x14ac:dyDescent="0.3">
      <c r="A91">
        <v>89</v>
      </c>
      <c r="B91" t="s">
        <v>215</v>
      </c>
      <c r="C91" s="3" t="s">
        <v>216</v>
      </c>
      <c r="D91">
        <v>3400</v>
      </c>
      <c r="E91">
        <v>8588</v>
      </c>
      <c r="F91">
        <f t="shared" si="6"/>
        <v>253</v>
      </c>
      <c r="G91" t="s">
        <v>8</v>
      </c>
      <c r="H91">
        <v>96</v>
      </c>
      <c r="I91" s="5">
        <f t="shared" si="7"/>
        <v>89.458333333333329</v>
      </c>
      <c r="J91" t="s">
        <v>9</v>
      </c>
      <c r="K91" t="s">
        <v>10</v>
      </c>
      <c r="L91">
        <v>1271307600</v>
      </c>
      <c r="M91" s="10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21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217</v>
      </c>
      <c r="C92" s="3" t="s">
        <v>218</v>
      </c>
      <c r="D92">
        <v>7800</v>
      </c>
      <c r="E92">
        <v>6132</v>
      </c>
      <c r="F92">
        <f t="shared" si="6"/>
        <v>79</v>
      </c>
      <c r="G92" t="s">
        <v>2</v>
      </c>
      <c r="H92">
        <v>106</v>
      </c>
      <c r="I92" s="5">
        <f t="shared" si="7"/>
        <v>57.849056603773583</v>
      </c>
      <c r="J92" t="s">
        <v>9</v>
      </c>
      <c r="K92" t="s">
        <v>10</v>
      </c>
      <c r="L92">
        <v>1456380000</v>
      </c>
      <c r="M92" s="10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21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>
        <f t="shared" si="6"/>
        <v>48</v>
      </c>
      <c r="G93" t="s">
        <v>2</v>
      </c>
      <c r="H93">
        <v>679</v>
      </c>
      <c r="I93" s="5">
        <f t="shared" si="7"/>
        <v>109.99705449189985</v>
      </c>
      <c r="J93" t="s">
        <v>95</v>
      </c>
      <c r="K93" t="s">
        <v>96</v>
      </c>
      <c r="L93">
        <v>1470459600</v>
      </c>
      <c r="M93" s="10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194</v>
      </c>
      <c r="S93" t="str">
        <f t="shared" si="10"/>
        <v>publishing</v>
      </c>
      <c r="T93" t="str">
        <f t="shared" si="11"/>
        <v>translations</v>
      </c>
    </row>
    <row r="94" spans="1:20" ht="31.2" hidden="1" x14ac:dyDescent="0.3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>
        <f t="shared" si="6"/>
        <v>259</v>
      </c>
      <c r="G94" t="s">
        <v>8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>
        <v>1277269200</v>
      </c>
      <c r="M94" s="10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77</v>
      </c>
      <c r="S94" t="str">
        <f t="shared" si="10"/>
        <v>games</v>
      </c>
      <c r="T94" t="str">
        <f t="shared" si="11"/>
        <v>video games</v>
      </c>
    </row>
    <row r="95" spans="1:20" hidden="1" x14ac:dyDescent="0.3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>
        <f t="shared" si="6"/>
        <v>61</v>
      </c>
      <c r="G95" t="s">
        <v>62</v>
      </c>
      <c r="H95">
        <v>610</v>
      </c>
      <c r="I95" s="5">
        <f t="shared" si="7"/>
        <v>107.99508196721311</v>
      </c>
      <c r="J95" t="s">
        <v>9</v>
      </c>
      <c r="K95" t="s">
        <v>10</v>
      </c>
      <c r="L95">
        <v>1350709200</v>
      </c>
      <c r="M95" s="10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21</v>
      </c>
      <c r="S95" t="str">
        <f t="shared" si="10"/>
        <v>theater</v>
      </c>
      <c r="T95" t="str">
        <f t="shared" si="11"/>
        <v>plays</v>
      </c>
    </row>
    <row r="96" spans="1:20" hidden="1" x14ac:dyDescent="0.3">
      <c r="A96">
        <v>94</v>
      </c>
      <c r="B96" t="s">
        <v>225</v>
      </c>
      <c r="C96" s="3" t="s">
        <v>226</v>
      </c>
      <c r="D96">
        <v>2900</v>
      </c>
      <c r="E96">
        <v>8807</v>
      </c>
      <c r="F96">
        <f t="shared" si="6"/>
        <v>304</v>
      </c>
      <c r="G96" t="s">
        <v>8</v>
      </c>
      <c r="H96">
        <v>180</v>
      </c>
      <c r="I96" s="5">
        <f t="shared" si="7"/>
        <v>48.927777777777777</v>
      </c>
      <c r="J96" t="s">
        <v>28</v>
      </c>
      <c r="K96" t="s">
        <v>29</v>
      </c>
      <c r="L96">
        <v>1554613200</v>
      </c>
      <c r="M96" s="10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16</v>
      </c>
      <c r="S96" t="str">
        <f t="shared" si="10"/>
        <v>technology</v>
      </c>
      <c r="T96" t="str">
        <f t="shared" si="11"/>
        <v>web</v>
      </c>
    </row>
    <row r="97" spans="1:20" ht="31.2" hidden="1" x14ac:dyDescent="0.3">
      <c r="A97">
        <v>95</v>
      </c>
      <c r="B97" t="s">
        <v>227</v>
      </c>
      <c r="C97" s="3" t="s">
        <v>228</v>
      </c>
      <c r="D97">
        <v>900</v>
      </c>
      <c r="E97">
        <v>1017</v>
      </c>
      <c r="F97">
        <f t="shared" si="6"/>
        <v>113</v>
      </c>
      <c r="G97" t="s">
        <v>8</v>
      </c>
      <c r="H97">
        <v>27</v>
      </c>
      <c r="I97" s="5">
        <f t="shared" si="7"/>
        <v>37.666666666666664</v>
      </c>
      <c r="J97" t="s">
        <v>9</v>
      </c>
      <c r="K97" t="s">
        <v>10</v>
      </c>
      <c r="L97">
        <v>1571029200</v>
      </c>
      <c r="M97" s="10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30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3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>
        <f t="shared" si="6"/>
        <v>217</v>
      </c>
      <c r="G98" t="s">
        <v>8</v>
      </c>
      <c r="H98">
        <v>2331</v>
      </c>
      <c r="I98" s="5">
        <f t="shared" si="7"/>
        <v>64.999141999141997</v>
      </c>
      <c r="J98" t="s">
        <v>9</v>
      </c>
      <c r="K98" t="s">
        <v>10</v>
      </c>
      <c r="L98">
        <v>1299736800</v>
      </c>
      <c r="M98" s="10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21</v>
      </c>
      <c r="S98" t="str">
        <f t="shared" si="10"/>
        <v>theater</v>
      </c>
      <c r="T98" t="str">
        <f t="shared" si="11"/>
        <v>plays</v>
      </c>
    </row>
    <row r="99" spans="1:20" hidden="1" x14ac:dyDescent="0.3">
      <c r="A99">
        <v>97</v>
      </c>
      <c r="B99" t="s">
        <v>231</v>
      </c>
      <c r="C99" s="3" t="s">
        <v>232</v>
      </c>
      <c r="D99">
        <v>1300</v>
      </c>
      <c r="E99">
        <v>12047</v>
      </c>
      <c r="F99">
        <f t="shared" si="6"/>
        <v>927</v>
      </c>
      <c r="G99" t="s">
        <v>8</v>
      </c>
      <c r="H99">
        <v>113</v>
      </c>
      <c r="I99" s="5">
        <f t="shared" si="7"/>
        <v>106.61061946902655</v>
      </c>
      <c r="J99" t="s">
        <v>9</v>
      </c>
      <c r="K99" t="s">
        <v>10</v>
      </c>
      <c r="L99">
        <v>1435208400</v>
      </c>
      <c r="M99" s="10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5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>
        <f t="shared" si="6"/>
        <v>34</v>
      </c>
      <c r="G100" t="s">
        <v>2</v>
      </c>
      <c r="H100">
        <v>1220</v>
      </c>
      <c r="I100" s="5">
        <f t="shared" si="7"/>
        <v>27.009016393442622</v>
      </c>
      <c r="J100" t="s">
        <v>14</v>
      </c>
      <c r="K100" t="s">
        <v>15</v>
      </c>
      <c r="L100">
        <v>1437973200</v>
      </c>
      <c r="M100" s="10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77</v>
      </c>
      <c r="S100" t="str">
        <f t="shared" si="10"/>
        <v>games</v>
      </c>
      <c r="T100" t="str">
        <f t="shared" si="11"/>
        <v>video games</v>
      </c>
    </row>
    <row r="101" spans="1:20" ht="31.2" hidden="1" x14ac:dyDescent="0.3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>
        <f t="shared" si="6"/>
        <v>197</v>
      </c>
      <c r="G101" t="s">
        <v>8</v>
      </c>
      <c r="H101">
        <v>164</v>
      </c>
      <c r="I101" s="5">
        <f t="shared" si="7"/>
        <v>91.16463414634147</v>
      </c>
      <c r="J101" t="s">
        <v>9</v>
      </c>
      <c r="K101" t="s">
        <v>10</v>
      </c>
      <c r="L101">
        <v>1416895200</v>
      </c>
      <c r="M101" s="10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21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>
        <f t="shared" si="6"/>
        <v>1</v>
      </c>
      <c r="G102" t="s">
        <v>2</v>
      </c>
      <c r="H102">
        <v>1</v>
      </c>
      <c r="I102" s="5">
        <f t="shared" si="7"/>
        <v>1</v>
      </c>
      <c r="J102" t="s">
        <v>9</v>
      </c>
      <c r="K102" t="s">
        <v>10</v>
      </c>
      <c r="L102">
        <v>1319000400</v>
      </c>
      <c r="M102" s="10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21</v>
      </c>
      <c r="S102" t="str">
        <f t="shared" si="10"/>
        <v>theater</v>
      </c>
      <c r="T102" t="str">
        <f t="shared" si="11"/>
        <v>plays</v>
      </c>
    </row>
    <row r="103" spans="1:20" hidden="1" x14ac:dyDescent="0.3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>
        <f t="shared" si="6"/>
        <v>1021</v>
      </c>
      <c r="G103" t="s">
        <v>8</v>
      </c>
      <c r="H103">
        <v>164</v>
      </c>
      <c r="I103" s="5">
        <f t="shared" si="7"/>
        <v>56.054878048780488</v>
      </c>
      <c r="J103" t="s">
        <v>9</v>
      </c>
      <c r="K103" t="s">
        <v>10</v>
      </c>
      <c r="L103">
        <v>1424498400</v>
      </c>
      <c r="M103" s="10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38</v>
      </c>
      <c r="S103" t="str">
        <f t="shared" si="10"/>
        <v>music</v>
      </c>
      <c r="T103" t="str">
        <f t="shared" si="11"/>
        <v>electric music</v>
      </c>
    </row>
    <row r="104" spans="1:20" hidden="1" x14ac:dyDescent="0.3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>
        <f t="shared" si="6"/>
        <v>282</v>
      </c>
      <c r="G104" t="s">
        <v>8</v>
      </c>
      <c r="H104">
        <v>336</v>
      </c>
      <c r="I104" s="5">
        <f t="shared" si="7"/>
        <v>31.017857142857142</v>
      </c>
      <c r="J104" t="s">
        <v>9</v>
      </c>
      <c r="K104" t="s">
        <v>10</v>
      </c>
      <c r="L104">
        <v>1526274000</v>
      </c>
      <c r="M104" s="10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53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>
        <f t="shared" si="6"/>
        <v>25</v>
      </c>
      <c r="G105" t="s">
        <v>2</v>
      </c>
      <c r="H105">
        <v>37</v>
      </c>
      <c r="I105" s="5">
        <f t="shared" si="7"/>
        <v>66.513513513513516</v>
      </c>
      <c r="J105" t="s">
        <v>95</v>
      </c>
      <c r="K105" t="s">
        <v>96</v>
      </c>
      <c r="L105">
        <v>1287896400</v>
      </c>
      <c r="M105" s="10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38</v>
      </c>
      <c r="S105" t="str">
        <f t="shared" si="10"/>
        <v>music</v>
      </c>
      <c r="T105" t="str">
        <f t="shared" si="11"/>
        <v>electric music</v>
      </c>
    </row>
    <row r="106" spans="1:20" hidden="1" x14ac:dyDescent="0.3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>
        <f t="shared" si="6"/>
        <v>143</v>
      </c>
      <c r="G106" t="s">
        <v>8</v>
      </c>
      <c r="H106">
        <v>1917</v>
      </c>
      <c r="I106" s="5">
        <f t="shared" si="7"/>
        <v>89.005216484089729</v>
      </c>
      <c r="J106" t="s">
        <v>9</v>
      </c>
      <c r="K106" t="s">
        <v>10</v>
      </c>
      <c r="L106">
        <v>1495515600</v>
      </c>
      <c r="M106" s="10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48</v>
      </c>
      <c r="S106" t="str">
        <f t="shared" si="10"/>
        <v>music</v>
      </c>
      <c r="T106" t="str">
        <f t="shared" si="11"/>
        <v>indie rock</v>
      </c>
    </row>
    <row r="107" spans="1:20" hidden="1" x14ac:dyDescent="0.3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>
        <f t="shared" si="6"/>
        <v>145</v>
      </c>
      <c r="G107" t="s">
        <v>8</v>
      </c>
      <c r="H107">
        <v>95</v>
      </c>
      <c r="I107" s="5">
        <f t="shared" si="7"/>
        <v>103.46315789473684</v>
      </c>
      <c r="J107" t="s">
        <v>9</v>
      </c>
      <c r="K107" t="s">
        <v>10</v>
      </c>
      <c r="L107">
        <v>1364878800</v>
      </c>
      <c r="M107" s="10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16</v>
      </c>
      <c r="S107" t="str">
        <f t="shared" si="10"/>
        <v>technology</v>
      </c>
      <c r="T107" t="str">
        <f t="shared" si="11"/>
        <v>web</v>
      </c>
    </row>
    <row r="108" spans="1:20" hidden="1" x14ac:dyDescent="0.3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>
        <f t="shared" si="6"/>
        <v>359</v>
      </c>
      <c r="G108" t="s">
        <v>8</v>
      </c>
      <c r="H108">
        <v>147</v>
      </c>
      <c r="I108" s="5">
        <f t="shared" si="7"/>
        <v>95.278911564625844</v>
      </c>
      <c r="J108" t="s">
        <v>9</v>
      </c>
      <c r="K108" t="s">
        <v>10</v>
      </c>
      <c r="L108">
        <v>1567918800</v>
      </c>
      <c r="M108" s="10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21</v>
      </c>
      <c r="S108" t="str">
        <f t="shared" si="10"/>
        <v>theater</v>
      </c>
      <c r="T108" t="str">
        <f t="shared" si="11"/>
        <v>plays</v>
      </c>
    </row>
    <row r="109" spans="1:20" ht="31.2" hidden="1" x14ac:dyDescent="0.3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>
        <f t="shared" si="6"/>
        <v>186</v>
      </c>
      <c r="G109" t="s">
        <v>8</v>
      </c>
      <c r="H109">
        <v>86</v>
      </c>
      <c r="I109" s="5">
        <f t="shared" si="7"/>
        <v>75.895348837209298</v>
      </c>
      <c r="J109" t="s">
        <v>9</v>
      </c>
      <c r="K109" t="s">
        <v>10</v>
      </c>
      <c r="L109">
        <v>1524459600</v>
      </c>
      <c r="M109" s="10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21</v>
      </c>
      <c r="S109" t="str">
        <f t="shared" si="10"/>
        <v>theater</v>
      </c>
      <c r="T109" t="str">
        <f t="shared" si="11"/>
        <v>plays</v>
      </c>
    </row>
    <row r="110" spans="1:20" ht="31.2" hidden="1" x14ac:dyDescent="0.3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>
        <f t="shared" si="6"/>
        <v>595</v>
      </c>
      <c r="G110" t="s">
        <v>8</v>
      </c>
      <c r="H110">
        <v>83</v>
      </c>
      <c r="I110" s="5">
        <f t="shared" si="7"/>
        <v>107.57831325301204</v>
      </c>
      <c r="J110" t="s">
        <v>9</v>
      </c>
      <c r="K110" t="s">
        <v>10</v>
      </c>
      <c r="L110">
        <v>1333688400</v>
      </c>
      <c r="M110" s="10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30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>
        <f t="shared" si="6"/>
        <v>59</v>
      </c>
      <c r="G111" t="s">
        <v>2</v>
      </c>
      <c r="H111">
        <v>60</v>
      </c>
      <c r="I111" s="5">
        <f t="shared" si="7"/>
        <v>51.31666666666667</v>
      </c>
      <c r="J111" t="s">
        <v>9</v>
      </c>
      <c r="K111" t="s">
        <v>10</v>
      </c>
      <c r="L111">
        <v>1389506400</v>
      </c>
      <c r="M111" s="10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257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>
        <f t="shared" si="6"/>
        <v>15</v>
      </c>
      <c r="G112" t="s">
        <v>2</v>
      </c>
      <c r="H112">
        <v>296</v>
      </c>
      <c r="I112" s="5">
        <f t="shared" si="7"/>
        <v>71.983108108108112</v>
      </c>
      <c r="J112" t="s">
        <v>9</v>
      </c>
      <c r="K112" t="s">
        <v>10</v>
      </c>
      <c r="L112">
        <v>1536642000</v>
      </c>
      <c r="M112" s="10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5</v>
      </c>
      <c r="S112" t="str">
        <f t="shared" si="10"/>
        <v>food</v>
      </c>
      <c r="T112" t="str">
        <f t="shared" si="11"/>
        <v>food trucks</v>
      </c>
    </row>
    <row r="113" spans="1:20" hidden="1" x14ac:dyDescent="0.3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>
        <f t="shared" si="6"/>
        <v>120</v>
      </c>
      <c r="G113" t="s">
        <v>8</v>
      </c>
      <c r="H113">
        <v>676</v>
      </c>
      <c r="I113" s="5">
        <f t="shared" si="7"/>
        <v>108.95414201183432</v>
      </c>
      <c r="J113" t="s">
        <v>9</v>
      </c>
      <c r="K113" t="s">
        <v>10</v>
      </c>
      <c r="L113">
        <v>1348290000</v>
      </c>
      <c r="M113" s="10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121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3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>
        <f t="shared" si="6"/>
        <v>269</v>
      </c>
      <c r="G114" t="s">
        <v>8</v>
      </c>
      <c r="H114">
        <v>361</v>
      </c>
      <c r="I114" s="5">
        <f t="shared" si="7"/>
        <v>35</v>
      </c>
      <c r="J114" t="s">
        <v>14</v>
      </c>
      <c r="K114" t="s">
        <v>15</v>
      </c>
      <c r="L114">
        <v>1408856400</v>
      </c>
      <c r="M114" s="10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16</v>
      </c>
      <c r="S114" t="str">
        <f t="shared" si="10"/>
        <v>technology</v>
      </c>
      <c r="T114" t="str">
        <f t="shared" si="11"/>
        <v>web</v>
      </c>
    </row>
    <row r="115" spans="1:20" hidden="1" x14ac:dyDescent="0.3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>
        <f t="shared" si="6"/>
        <v>377</v>
      </c>
      <c r="G115" t="s">
        <v>8</v>
      </c>
      <c r="H115">
        <v>131</v>
      </c>
      <c r="I115" s="5">
        <f t="shared" si="7"/>
        <v>94.938931297709928</v>
      </c>
      <c r="J115" t="s">
        <v>9</v>
      </c>
      <c r="K115" t="s">
        <v>10</v>
      </c>
      <c r="L115">
        <v>1505192400</v>
      </c>
      <c r="M115" s="10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5</v>
      </c>
      <c r="S115" t="str">
        <f t="shared" si="10"/>
        <v>food</v>
      </c>
      <c r="T115" t="str">
        <f t="shared" si="11"/>
        <v>food trucks</v>
      </c>
    </row>
    <row r="116" spans="1:20" hidden="1" x14ac:dyDescent="0.3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>
        <f t="shared" si="6"/>
        <v>727</v>
      </c>
      <c r="G116" t="s">
        <v>8</v>
      </c>
      <c r="H116">
        <v>126</v>
      </c>
      <c r="I116" s="5">
        <f t="shared" si="7"/>
        <v>109.65079365079364</v>
      </c>
      <c r="J116" t="s">
        <v>9</v>
      </c>
      <c r="K116" t="s">
        <v>10</v>
      </c>
      <c r="L116">
        <v>1554786000</v>
      </c>
      <c r="M116" s="10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53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>
        <f t="shared" si="6"/>
        <v>87</v>
      </c>
      <c r="G117" t="s">
        <v>2</v>
      </c>
      <c r="H117">
        <v>3304</v>
      </c>
      <c r="I117" s="5">
        <f t="shared" si="7"/>
        <v>44.001815980629537</v>
      </c>
      <c r="J117" t="s">
        <v>95</v>
      </c>
      <c r="K117" t="s">
        <v>96</v>
      </c>
      <c r="L117">
        <v>1510898400</v>
      </c>
      <c r="M117" s="10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107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>
        <f t="shared" si="6"/>
        <v>88</v>
      </c>
      <c r="G118" t="s">
        <v>2</v>
      </c>
      <c r="H118">
        <v>73</v>
      </c>
      <c r="I118" s="5">
        <f t="shared" si="7"/>
        <v>86.794520547945211</v>
      </c>
      <c r="J118" t="s">
        <v>9</v>
      </c>
      <c r="K118" t="s">
        <v>10</v>
      </c>
      <c r="L118">
        <v>1442552400</v>
      </c>
      <c r="M118" s="10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21</v>
      </c>
      <c r="S118" t="str">
        <f t="shared" si="10"/>
        <v>theater</v>
      </c>
      <c r="T118" t="str">
        <f t="shared" si="11"/>
        <v>plays</v>
      </c>
    </row>
    <row r="119" spans="1:20" hidden="1" x14ac:dyDescent="0.3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>
        <f t="shared" si="6"/>
        <v>174</v>
      </c>
      <c r="G119" t="s">
        <v>8</v>
      </c>
      <c r="H119">
        <v>275</v>
      </c>
      <c r="I119" s="5">
        <f t="shared" si="7"/>
        <v>30.992727272727272</v>
      </c>
      <c r="J119" t="s">
        <v>9</v>
      </c>
      <c r="K119" t="s">
        <v>10</v>
      </c>
      <c r="L119">
        <v>1316667600</v>
      </c>
      <c r="M119" s="10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257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3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>
        <f t="shared" si="6"/>
        <v>118</v>
      </c>
      <c r="G120" t="s">
        <v>8</v>
      </c>
      <c r="H120">
        <v>67</v>
      </c>
      <c r="I120" s="5">
        <f t="shared" si="7"/>
        <v>94.791044776119406</v>
      </c>
      <c r="J120" t="s">
        <v>9</v>
      </c>
      <c r="K120" t="s">
        <v>10</v>
      </c>
      <c r="L120">
        <v>1390716000</v>
      </c>
      <c r="M120" s="10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110</v>
      </c>
      <c r="S120" t="str">
        <f t="shared" si="10"/>
        <v>photography</v>
      </c>
      <c r="T120" t="str">
        <f t="shared" si="11"/>
        <v>photography books</v>
      </c>
    </row>
    <row r="121" spans="1:20" ht="31.2" hidden="1" x14ac:dyDescent="0.3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>
        <f t="shared" si="6"/>
        <v>215</v>
      </c>
      <c r="G121" t="s">
        <v>8</v>
      </c>
      <c r="H121">
        <v>154</v>
      </c>
      <c r="I121" s="5">
        <f t="shared" si="7"/>
        <v>69.79220779220779</v>
      </c>
      <c r="J121" t="s">
        <v>9</v>
      </c>
      <c r="K121" t="s">
        <v>10</v>
      </c>
      <c r="L121">
        <v>1402894800</v>
      </c>
      <c r="M121" s="10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30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3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>
        <f t="shared" si="6"/>
        <v>149</v>
      </c>
      <c r="G122" t="s">
        <v>8</v>
      </c>
      <c r="H122">
        <v>1782</v>
      </c>
      <c r="I122" s="5">
        <f t="shared" si="7"/>
        <v>63.003367003367003</v>
      </c>
      <c r="J122" t="s">
        <v>9</v>
      </c>
      <c r="K122" t="s">
        <v>10</v>
      </c>
      <c r="L122">
        <v>1429246800</v>
      </c>
      <c r="M122" s="10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280</v>
      </c>
      <c r="S122" t="str">
        <f t="shared" si="10"/>
        <v>games</v>
      </c>
      <c r="T122" t="str">
        <f t="shared" si="11"/>
        <v>mobile games</v>
      </c>
    </row>
    <row r="123" spans="1:20" hidden="1" x14ac:dyDescent="0.3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>
        <f t="shared" si="6"/>
        <v>219</v>
      </c>
      <c r="G123" t="s">
        <v>8</v>
      </c>
      <c r="H123">
        <v>903</v>
      </c>
      <c r="I123" s="5">
        <f t="shared" si="7"/>
        <v>110.0343300110742</v>
      </c>
      <c r="J123" t="s">
        <v>9</v>
      </c>
      <c r="K123" t="s">
        <v>10</v>
      </c>
      <c r="L123">
        <v>1412485200</v>
      </c>
      <c r="M123" s="10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77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>
        <f t="shared" si="6"/>
        <v>64</v>
      </c>
      <c r="G124" t="s">
        <v>2</v>
      </c>
      <c r="H124">
        <v>3387</v>
      </c>
      <c r="I124" s="5">
        <f t="shared" si="7"/>
        <v>25.997933274284026</v>
      </c>
      <c r="J124" t="s">
        <v>9</v>
      </c>
      <c r="K124" t="s">
        <v>10</v>
      </c>
      <c r="L124">
        <v>1417068000</v>
      </c>
      <c r="M124" s="10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107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>
        <f t="shared" si="6"/>
        <v>19</v>
      </c>
      <c r="G125" t="s">
        <v>2</v>
      </c>
      <c r="H125">
        <v>662</v>
      </c>
      <c r="I125" s="5">
        <f t="shared" si="7"/>
        <v>49.987915407854985</v>
      </c>
      <c r="J125" t="s">
        <v>3</v>
      </c>
      <c r="K125" t="s">
        <v>4</v>
      </c>
      <c r="L125">
        <v>1448344800</v>
      </c>
      <c r="M125" s="10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21</v>
      </c>
      <c r="S125" t="str">
        <f t="shared" si="10"/>
        <v>theater</v>
      </c>
      <c r="T125" t="str">
        <f t="shared" si="11"/>
        <v>plays</v>
      </c>
    </row>
    <row r="126" spans="1:20" hidden="1" x14ac:dyDescent="0.3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>
        <f t="shared" si="6"/>
        <v>368</v>
      </c>
      <c r="G126" t="s">
        <v>8</v>
      </c>
      <c r="H126">
        <v>94</v>
      </c>
      <c r="I126" s="5">
        <f t="shared" si="7"/>
        <v>101.72340425531915</v>
      </c>
      <c r="J126" t="s">
        <v>95</v>
      </c>
      <c r="K126" t="s">
        <v>96</v>
      </c>
      <c r="L126">
        <v>1557723600</v>
      </c>
      <c r="M126" s="10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110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3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>
        <f t="shared" si="6"/>
        <v>160</v>
      </c>
      <c r="G127" t="s">
        <v>8</v>
      </c>
      <c r="H127">
        <v>180</v>
      </c>
      <c r="I127" s="5">
        <f t="shared" si="7"/>
        <v>47.083333333333336</v>
      </c>
      <c r="J127" t="s">
        <v>9</v>
      </c>
      <c r="K127" t="s">
        <v>10</v>
      </c>
      <c r="L127">
        <v>1537333200</v>
      </c>
      <c r="M127" s="10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21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>
        <f t="shared" si="6"/>
        <v>39</v>
      </c>
      <c r="G128" t="s">
        <v>2</v>
      </c>
      <c r="H128">
        <v>774</v>
      </c>
      <c r="I128" s="5">
        <f t="shared" si="7"/>
        <v>89.944444444444443</v>
      </c>
      <c r="J128" t="s">
        <v>9</v>
      </c>
      <c r="K128" t="s">
        <v>10</v>
      </c>
      <c r="L128">
        <v>1471150800</v>
      </c>
      <c r="M128" s="10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21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>
        <f t="shared" si="6"/>
        <v>51</v>
      </c>
      <c r="G129" t="s">
        <v>2</v>
      </c>
      <c r="H129">
        <v>672</v>
      </c>
      <c r="I129" s="5">
        <f t="shared" si="7"/>
        <v>78.96875</v>
      </c>
      <c r="J129" t="s">
        <v>3</v>
      </c>
      <c r="K129" t="s">
        <v>4</v>
      </c>
      <c r="L129">
        <v>1273640400</v>
      </c>
      <c r="M129" s="10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21</v>
      </c>
      <c r="S129" t="str">
        <f t="shared" si="10"/>
        <v>theater</v>
      </c>
      <c r="T129" t="str">
        <f t="shared" si="11"/>
        <v>plays</v>
      </c>
    </row>
    <row r="130" spans="1:20" hidden="1" x14ac:dyDescent="0.3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>
        <f t="shared" si="6"/>
        <v>60</v>
      </c>
      <c r="G130" t="s">
        <v>62</v>
      </c>
      <c r="H130">
        <v>532</v>
      </c>
      <c r="I130" s="5">
        <f t="shared" si="7"/>
        <v>80.067669172932327</v>
      </c>
      <c r="J130" t="s">
        <v>9</v>
      </c>
      <c r="K130" t="s">
        <v>10</v>
      </c>
      <c r="L130">
        <v>1282885200</v>
      </c>
      <c r="M130" s="10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11</v>
      </c>
      <c r="S130" t="str">
        <f t="shared" si="10"/>
        <v>music</v>
      </c>
      <c r="T130" t="str">
        <f t="shared" si="11"/>
        <v>rock</v>
      </c>
    </row>
    <row r="131" spans="1:20" hidden="1" x14ac:dyDescent="0.3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>
        <f t="shared" ref="F131:F194" si="12">ROUND((E131/D131)*100,0)</f>
        <v>3</v>
      </c>
      <c r="G131" t="s">
        <v>62</v>
      </c>
      <c r="H131">
        <v>55</v>
      </c>
      <c r="I131" s="5">
        <f t="shared" ref="I131:I194" si="13">IF(H131=0,0,E131/H131)</f>
        <v>86.472727272727269</v>
      </c>
      <c r="J131" t="s">
        <v>14</v>
      </c>
      <c r="K131" t="s">
        <v>15</v>
      </c>
      <c r="L131">
        <v>1422943200</v>
      </c>
      <c r="M131" s="10">
        <f t="shared" ref="M131:M194" si="14">(((L131/60)/60)/24)+DATE(1970,1,1)</f>
        <v>42038.25</v>
      </c>
      <c r="N131">
        <v>1425103200</v>
      </c>
      <c r="O131" s="10">
        <f t="shared" ref="O131:O194" si="15">(((N131/60)/60)/24)+DATE(1970,1,1)</f>
        <v>42063.25</v>
      </c>
      <c r="P131" t="b">
        <v>0</v>
      </c>
      <c r="Q131" t="b">
        <v>0</v>
      </c>
      <c r="R131" t="s">
        <v>5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idden="1" x14ac:dyDescent="0.3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>
        <f t="shared" si="12"/>
        <v>155</v>
      </c>
      <c r="G132" t="s">
        <v>8</v>
      </c>
      <c r="H132">
        <v>533</v>
      </c>
      <c r="I132" s="5">
        <f t="shared" si="13"/>
        <v>28.001876172607879</v>
      </c>
      <c r="J132" t="s">
        <v>24</v>
      </c>
      <c r="K132" t="s">
        <v>25</v>
      </c>
      <c r="L132">
        <v>1319605200</v>
      </c>
      <c r="M132" s="10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41</v>
      </c>
      <c r="S132" t="str">
        <f t="shared" si="16"/>
        <v>film &amp; video</v>
      </c>
      <c r="T132" t="str">
        <f t="shared" si="17"/>
        <v>drama</v>
      </c>
    </row>
    <row r="133" spans="1:20" ht="31.2" hidden="1" x14ac:dyDescent="0.3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>
        <f t="shared" si="12"/>
        <v>101</v>
      </c>
      <c r="G133" t="s">
        <v>8</v>
      </c>
      <c r="H133">
        <v>2443</v>
      </c>
      <c r="I133" s="5">
        <f t="shared" si="13"/>
        <v>67.996725337699544</v>
      </c>
      <c r="J133" t="s">
        <v>28</v>
      </c>
      <c r="K133" t="s">
        <v>29</v>
      </c>
      <c r="L133">
        <v>1385704800</v>
      </c>
      <c r="M133" s="10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16</v>
      </c>
      <c r="S133" t="str">
        <f t="shared" si="16"/>
        <v>technology</v>
      </c>
      <c r="T133" t="str">
        <f t="shared" si="17"/>
        <v>web</v>
      </c>
    </row>
    <row r="134" spans="1:20" hidden="1" x14ac:dyDescent="0.3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>
        <f t="shared" si="12"/>
        <v>116</v>
      </c>
      <c r="G134" t="s">
        <v>8</v>
      </c>
      <c r="H134">
        <v>89</v>
      </c>
      <c r="I134" s="5">
        <f t="shared" si="13"/>
        <v>43.078651685393261</v>
      </c>
      <c r="J134" t="s">
        <v>9</v>
      </c>
      <c r="K134" t="s">
        <v>10</v>
      </c>
      <c r="L134">
        <v>1515736800</v>
      </c>
      <c r="M134" s="10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21</v>
      </c>
      <c r="S134" t="str">
        <f t="shared" si="16"/>
        <v>theater</v>
      </c>
      <c r="T134" t="str">
        <f t="shared" si="17"/>
        <v>plays</v>
      </c>
    </row>
    <row r="135" spans="1:20" hidden="1" x14ac:dyDescent="0.3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>
        <f t="shared" si="12"/>
        <v>311</v>
      </c>
      <c r="G135" t="s">
        <v>8</v>
      </c>
      <c r="H135">
        <v>159</v>
      </c>
      <c r="I135" s="5">
        <f t="shared" si="13"/>
        <v>87.95597484276729</v>
      </c>
      <c r="J135" t="s">
        <v>9</v>
      </c>
      <c r="K135" t="s">
        <v>10</v>
      </c>
      <c r="L135">
        <v>1313125200</v>
      </c>
      <c r="M135" s="10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307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>
        <f t="shared" si="12"/>
        <v>90</v>
      </c>
      <c r="G136" t="s">
        <v>2</v>
      </c>
      <c r="H136">
        <v>940</v>
      </c>
      <c r="I136" s="5">
        <f t="shared" si="13"/>
        <v>94.987234042553197</v>
      </c>
      <c r="J136" t="s">
        <v>86</v>
      </c>
      <c r="K136" t="s">
        <v>87</v>
      </c>
      <c r="L136">
        <v>1308459600</v>
      </c>
      <c r="M136" s="10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30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>
        <f t="shared" si="12"/>
        <v>71</v>
      </c>
      <c r="G137" t="s">
        <v>2</v>
      </c>
      <c r="H137">
        <v>117</v>
      </c>
      <c r="I137" s="5">
        <f t="shared" si="13"/>
        <v>46.905982905982903</v>
      </c>
      <c r="J137" t="s">
        <v>9</v>
      </c>
      <c r="K137" t="s">
        <v>10</v>
      </c>
      <c r="L137">
        <v>1362636000</v>
      </c>
      <c r="M137" s="10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21</v>
      </c>
      <c r="S137" t="str">
        <f t="shared" si="16"/>
        <v>theater</v>
      </c>
      <c r="T137" t="str">
        <f t="shared" si="17"/>
        <v>plays</v>
      </c>
    </row>
    <row r="138" spans="1:20" ht="31.2" hidden="1" x14ac:dyDescent="0.3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>
        <f t="shared" si="12"/>
        <v>3</v>
      </c>
      <c r="G138" t="s">
        <v>62</v>
      </c>
      <c r="H138">
        <v>58</v>
      </c>
      <c r="I138" s="5">
        <f t="shared" si="13"/>
        <v>46.913793103448278</v>
      </c>
      <c r="J138" t="s">
        <v>9</v>
      </c>
      <c r="K138" t="s">
        <v>10</v>
      </c>
      <c r="L138">
        <v>1402117200</v>
      </c>
      <c r="M138" s="10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41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3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>
        <f t="shared" si="12"/>
        <v>262</v>
      </c>
      <c r="G139" t="s">
        <v>8</v>
      </c>
      <c r="H139">
        <v>50</v>
      </c>
      <c r="I139" s="5">
        <f t="shared" si="13"/>
        <v>94.24</v>
      </c>
      <c r="J139" t="s">
        <v>9</v>
      </c>
      <c r="K139" t="s">
        <v>10</v>
      </c>
      <c r="L139">
        <v>1286341200</v>
      </c>
      <c r="M139" s="10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56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>
        <f t="shared" si="12"/>
        <v>96</v>
      </c>
      <c r="G140" t="s">
        <v>2</v>
      </c>
      <c r="H140">
        <v>115</v>
      </c>
      <c r="I140" s="5">
        <f t="shared" si="13"/>
        <v>80.139130434782615</v>
      </c>
      <c r="J140" t="s">
        <v>9</v>
      </c>
      <c r="K140" t="s">
        <v>10</v>
      </c>
      <c r="L140">
        <v>1348808400</v>
      </c>
      <c r="M140" s="10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280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>
        <f t="shared" si="12"/>
        <v>21</v>
      </c>
      <c r="G141" t="s">
        <v>2</v>
      </c>
      <c r="H141">
        <v>326</v>
      </c>
      <c r="I141" s="5">
        <f t="shared" si="13"/>
        <v>59.036809815950917</v>
      </c>
      <c r="J141" t="s">
        <v>9</v>
      </c>
      <c r="K141" t="s">
        <v>10</v>
      </c>
      <c r="L141">
        <v>1429592400</v>
      </c>
      <c r="M141" s="10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53</v>
      </c>
      <c r="S141" t="str">
        <f t="shared" si="16"/>
        <v>technology</v>
      </c>
      <c r="T141" t="str">
        <f t="shared" si="17"/>
        <v>wearables</v>
      </c>
    </row>
    <row r="142" spans="1:20" ht="31.2" hidden="1" x14ac:dyDescent="0.3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>
        <f t="shared" si="12"/>
        <v>223</v>
      </c>
      <c r="G142" t="s">
        <v>8</v>
      </c>
      <c r="H142">
        <v>186</v>
      </c>
      <c r="I142" s="5">
        <f t="shared" si="13"/>
        <v>65.989247311827953</v>
      </c>
      <c r="J142" t="s">
        <v>9</v>
      </c>
      <c r="K142" t="s">
        <v>10</v>
      </c>
      <c r="L142">
        <v>1519538400</v>
      </c>
      <c r="M142" s="10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30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3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>
        <f t="shared" si="12"/>
        <v>102</v>
      </c>
      <c r="G143" t="s">
        <v>8</v>
      </c>
      <c r="H143">
        <v>1071</v>
      </c>
      <c r="I143" s="5">
        <f t="shared" si="13"/>
        <v>60.992530345471522</v>
      </c>
      <c r="J143" t="s">
        <v>9</v>
      </c>
      <c r="K143" t="s">
        <v>10</v>
      </c>
      <c r="L143">
        <v>1434085200</v>
      </c>
      <c r="M143" s="10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16</v>
      </c>
      <c r="S143" t="str">
        <f t="shared" si="16"/>
        <v>technology</v>
      </c>
      <c r="T143" t="str">
        <f t="shared" si="17"/>
        <v>web</v>
      </c>
    </row>
    <row r="144" spans="1:20" ht="31.2" hidden="1" x14ac:dyDescent="0.3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>
        <f t="shared" si="12"/>
        <v>230</v>
      </c>
      <c r="G144" t="s">
        <v>8</v>
      </c>
      <c r="H144">
        <v>117</v>
      </c>
      <c r="I144" s="5">
        <f t="shared" si="13"/>
        <v>98.307692307692307</v>
      </c>
      <c r="J144" t="s">
        <v>9</v>
      </c>
      <c r="K144" t="s">
        <v>10</v>
      </c>
      <c r="L144">
        <v>1333688400</v>
      </c>
      <c r="M144" s="10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16</v>
      </c>
      <c r="S144" t="str">
        <f t="shared" si="16"/>
        <v>technology</v>
      </c>
      <c r="T144" t="str">
        <f t="shared" si="17"/>
        <v>web</v>
      </c>
    </row>
    <row r="145" spans="1:20" hidden="1" x14ac:dyDescent="0.3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>
        <f t="shared" si="12"/>
        <v>136</v>
      </c>
      <c r="G145" t="s">
        <v>8</v>
      </c>
      <c r="H145">
        <v>70</v>
      </c>
      <c r="I145" s="5">
        <f t="shared" si="13"/>
        <v>104.6</v>
      </c>
      <c r="J145" t="s">
        <v>9</v>
      </c>
      <c r="K145" t="s">
        <v>10</v>
      </c>
      <c r="L145">
        <v>1277701200</v>
      </c>
      <c r="M145" s="10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48</v>
      </c>
      <c r="S145" t="str">
        <f t="shared" si="16"/>
        <v>music</v>
      </c>
      <c r="T145" t="str">
        <f t="shared" si="17"/>
        <v>indie rock</v>
      </c>
    </row>
    <row r="146" spans="1:20" hidden="1" x14ac:dyDescent="0.3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>
        <f t="shared" si="12"/>
        <v>129</v>
      </c>
      <c r="G146" t="s">
        <v>8</v>
      </c>
      <c r="H146">
        <v>135</v>
      </c>
      <c r="I146" s="5">
        <f t="shared" si="13"/>
        <v>86.066666666666663</v>
      </c>
      <c r="J146" t="s">
        <v>9</v>
      </c>
      <c r="K146" t="s">
        <v>10</v>
      </c>
      <c r="L146">
        <v>1560747600</v>
      </c>
      <c r="M146" s="10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21</v>
      </c>
      <c r="S146" t="str">
        <f t="shared" si="16"/>
        <v>theater</v>
      </c>
      <c r="T146" t="str">
        <f t="shared" si="17"/>
        <v>plays</v>
      </c>
    </row>
    <row r="147" spans="1:20" hidden="1" x14ac:dyDescent="0.3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>
        <f t="shared" si="12"/>
        <v>237</v>
      </c>
      <c r="G147" t="s">
        <v>8</v>
      </c>
      <c r="H147">
        <v>768</v>
      </c>
      <c r="I147" s="5">
        <f t="shared" si="13"/>
        <v>76.989583333333329</v>
      </c>
      <c r="J147" t="s">
        <v>86</v>
      </c>
      <c r="K147" t="s">
        <v>87</v>
      </c>
      <c r="L147">
        <v>1410066000</v>
      </c>
      <c r="M147" s="10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53</v>
      </c>
      <c r="S147" t="str">
        <f t="shared" si="16"/>
        <v>technology</v>
      </c>
      <c r="T147" t="str">
        <f t="shared" si="17"/>
        <v>wearables</v>
      </c>
    </row>
    <row r="148" spans="1:20" ht="31.2" hidden="1" x14ac:dyDescent="0.3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>
        <f t="shared" si="12"/>
        <v>17</v>
      </c>
      <c r="G148" t="s">
        <v>62</v>
      </c>
      <c r="H148">
        <v>51</v>
      </c>
      <c r="I148" s="5">
        <f t="shared" si="13"/>
        <v>29.764705882352942</v>
      </c>
      <c r="J148" t="s">
        <v>9</v>
      </c>
      <c r="K148" t="s">
        <v>10</v>
      </c>
      <c r="L148">
        <v>1320732000</v>
      </c>
      <c r="M148" s="10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21</v>
      </c>
      <c r="S148" t="str">
        <f t="shared" si="16"/>
        <v>theater</v>
      </c>
      <c r="T148" t="str">
        <f t="shared" si="17"/>
        <v>plays</v>
      </c>
    </row>
    <row r="149" spans="1:20" ht="31.2" hidden="1" x14ac:dyDescent="0.3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>
        <f t="shared" si="12"/>
        <v>112</v>
      </c>
      <c r="G149" t="s">
        <v>8</v>
      </c>
      <c r="H149">
        <v>199</v>
      </c>
      <c r="I149" s="5">
        <f t="shared" si="13"/>
        <v>46.91959798994975</v>
      </c>
      <c r="J149" t="s">
        <v>9</v>
      </c>
      <c r="K149" t="s">
        <v>10</v>
      </c>
      <c r="L149">
        <v>1465794000</v>
      </c>
      <c r="M149" s="10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21</v>
      </c>
      <c r="S149" t="str">
        <f t="shared" si="16"/>
        <v>theater</v>
      </c>
      <c r="T149" t="str">
        <f t="shared" si="17"/>
        <v>plays</v>
      </c>
    </row>
    <row r="150" spans="1:20" hidden="1" x14ac:dyDescent="0.3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>
        <f t="shared" si="12"/>
        <v>121</v>
      </c>
      <c r="G150" t="s">
        <v>8</v>
      </c>
      <c r="H150">
        <v>107</v>
      </c>
      <c r="I150" s="5">
        <f t="shared" si="13"/>
        <v>105.18691588785046</v>
      </c>
      <c r="J150" t="s">
        <v>9</v>
      </c>
      <c r="K150" t="s">
        <v>10</v>
      </c>
      <c r="L150">
        <v>1500958800</v>
      </c>
      <c r="M150" s="10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53</v>
      </c>
      <c r="S150" t="str">
        <f t="shared" si="16"/>
        <v>technology</v>
      </c>
      <c r="T150" t="str">
        <f t="shared" si="17"/>
        <v>wearables</v>
      </c>
    </row>
    <row r="151" spans="1:20" hidden="1" x14ac:dyDescent="0.3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>
        <f t="shared" si="12"/>
        <v>220</v>
      </c>
      <c r="G151" t="s">
        <v>8</v>
      </c>
      <c r="H151">
        <v>195</v>
      </c>
      <c r="I151" s="5">
        <f t="shared" si="13"/>
        <v>69.907692307692301</v>
      </c>
      <c r="J151" t="s">
        <v>9</v>
      </c>
      <c r="K151" t="s">
        <v>10</v>
      </c>
      <c r="L151">
        <v>1357020000</v>
      </c>
      <c r="M151" s="10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48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>
        <f t="shared" si="12"/>
        <v>1</v>
      </c>
      <c r="G152" t="s">
        <v>2</v>
      </c>
      <c r="H152">
        <v>1</v>
      </c>
      <c r="I152" s="5">
        <f t="shared" si="13"/>
        <v>1</v>
      </c>
      <c r="J152" t="s">
        <v>9</v>
      </c>
      <c r="K152" t="s">
        <v>10</v>
      </c>
      <c r="L152">
        <v>1544940000</v>
      </c>
      <c r="M152" s="10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11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>
        <f t="shared" si="12"/>
        <v>64</v>
      </c>
      <c r="G153" t="s">
        <v>2</v>
      </c>
      <c r="H153">
        <v>1467</v>
      </c>
      <c r="I153" s="5">
        <f t="shared" si="13"/>
        <v>60.011588275391958</v>
      </c>
      <c r="J153" t="s">
        <v>9</v>
      </c>
      <c r="K153" t="s">
        <v>10</v>
      </c>
      <c r="L153">
        <v>1402290000</v>
      </c>
      <c r="M153" s="10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38</v>
      </c>
      <c r="S153" t="str">
        <f t="shared" si="16"/>
        <v>music</v>
      </c>
      <c r="T153" t="str">
        <f t="shared" si="17"/>
        <v>electric music</v>
      </c>
    </row>
    <row r="154" spans="1:20" hidden="1" x14ac:dyDescent="0.3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>
        <f t="shared" si="12"/>
        <v>423</v>
      </c>
      <c r="G154" t="s">
        <v>8</v>
      </c>
      <c r="H154">
        <v>3376</v>
      </c>
      <c r="I154" s="5">
        <f t="shared" si="13"/>
        <v>52.006220379146917</v>
      </c>
      <c r="J154" t="s">
        <v>9</v>
      </c>
      <c r="K154" t="s">
        <v>10</v>
      </c>
      <c r="L154">
        <v>1487311200</v>
      </c>
      <c r="M154" s="10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48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>
        <f t="shared" si="12"/>
        <v>93</v>
      </c>
      <c r="G155" t="s">
        <v>2</v>
      </c>
      <c r="H155">
        <v>5681</v>
      </c>
      <c r="I155" s="5">
        <f t="shared" si="13"/>
        <v>31.000176025347649</v>
      </c>
      <c r="J155" t="s">
        <v>9</v>
      </c>
      <c r="K155" t="s">
        <v>10</v>
      </c>
      <c r="L155">
        <v>1350622800</v>
      </c>
      <c r="M155" s="10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21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>
        <f t="shared" si="12"/>
        <v>59</v>
      </c>
      <c r="G156" t="s">
        <v>2</v>
      </c>
      <c r="H156">
        <v>1059</v>
      </c>
      <c r="I156" s="5">
        <f t="shared" si="13"/>
        <v>95.042492917847028</v>
      </c>
      <c r="J156" t="s">
        <v>9</v>
      </c>
      <c r="K156" t="s">
        <v>10</v>
      </c>
      <c r="L156">
        <v>1463029200</v>
      </c>
      <c r="M156" s="10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48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>
        <f t="shared" si="12"/>
        <v>65</v>
      </c>
      <c r="G157" t="s">
        <v>2</v>
      </c>
      <c r="H157">
        <v>1194</v>
      </c>
      <c r="I157" s="5">
        <f t="shared" si="13"/>
        <v>75.968174204355108</v>
      </c>
      <c r="J157" t="s">
        <v>9</v>
      </c>
      <c r="K157" t="s">
        <v>10</v>
      </c>
      <c r="L157">
        <v>1269493200</v>
      </c>
      <c r="M157" s="10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21</v>
      </c>
      <c r="S157" t="str">
        <f t="shared" si="16"/>
        <v>theater</v>
      </c>
      <c r="T157" t="str">
        <f t="shared" si="17"/>
        <v>plays</v>
      </c>
    </row>
    <row r="158" spans="1:20" hidden="1" x14ac:dyDescent="0.3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>
        <f t="shared" si="12"/>
        <v>74</v>
      </c>
      <c r="G158" t="s">
        <v>62</v>
      </c>
      <c r="H158">
        <v>379</v>
      </c>
      <c r="I158" s="5">
        <f t="shared" si="13"/>
        <v>71.013192612137203</v>
      </c>
      <c r="J158" t="s">
        <v>14</v>
      </c>
      <c r="K158" t="s">
        <v>15</v>
      </c>
      <c r="L158">
        <v>1570251600</v>
      </c>
      <c r="M158" s="10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11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>
        <f t="shared" si="12"/>
        <v>53</v>
      </c>
      <c r="G159" t="s">
        <v>2</v>
      </c>
      <c r="H159">
        <v>30</v>
      </c>
      <c r="I159" s="5">
        <f t="shared" si="13"/>
        <v>73.733333333333334</v>
      </c>
      <c r="J159" t="s">
        <v>14</v>
      </c>
      <c r="K159" t="s">
        <v>15</v>
      </c>
      <c r="L159">
        <v>1388383200</v>
      </c>
      <c r="M159" s="10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110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3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>
        <f t="shared" si="12"/>
        <v>221</v>
      </c>
      <c r="G160" t="s">
        <v>8</v>
      </c>
      <c r="H160">
        <v>41</v>
      </c>
      <c r="I160" s="5">
        <f t="shared" si="13"/>
        <v>113.17073170731707</v>
      </c>
      <c r="J160" t="s">
        <v>9</v>
      </c>
      <c r="K160" t="s">
        <v>10</v>
      </c>
      <c r="L160">
        <v>1449554400</v>
      </c>
      <c r="M160" s="10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11</v>
      </c>
      <c r="S160" t="str">
        <f t="shared" si="16"/>
        <v>music</v>
      </c>
      <c r="T160" t="str">
        <f t="shared" si="17"/>
        <v>rock</v>
      </c>
    </row>
    <row r="161" spans="1:20" hidden="1" x14ac:dyDescent="0.3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>
        <f t="shared" si="12"/>
        <v>100</v>
      </c>
      <c r="G161" t="s">
        <v>8</v>
      </c>
      <c r="H161">
        <v>1821</v>
      </c>
      <c r="I161" s="5">
        <f t="shared" si="13"/>
        <v>105.00933552992861</v>
      </c>
      <c r="J161" t="s">
        <v>9</v>
      </c>
      <c r="K161" t="s">
        <v>10</v>
      </c>
      <c r="L161">
        <v>1553662800</v>
      </c>
      <c r="M161" s="10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21</v>
      </c>
      <c r="S161" t="str">
        <f t="shared" si="16"/>
        <v>theater</v>
      </c>
      <c r="T161" t="str">
        <f t="shared" si="17"/>
        <v>plays</v>
      </c>
    </row>
    <row r="162" spans="1:20" hidden="1" x14ac:dyDescent="0.3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>
        <f t="shared" si="12"/>
        <v>162</v>
      </c>
      <c r="G162" t="s">
        <v>8</v>
      </c>
      <c r="H162">
        <v>164</v>
      </c>
      <c r="I162" s="5">
        <f t="shared" si="13"/>
        <v>79.176829268292678</v>
      </c>
      <c r="J162" t="s">
        <v>9</v>
      </c>
      <c r="K162" t="s">
        <v>10</v>
      </c>
      <c r="L162">
        <v>1556341200</v>
      </c>
      <c r="M162" s="10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53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>
        <f t="shared" si="12"/>
        <v>78</v>
      </c>
      <c r="G163" t="s">
        <v>2</v>
      </c>
      <c r="H163">
        <v>75</v>
      </c>
      <c r="I163" s="5">
        <f t="shared" si="13"/>
        <v>57.333333333333336</v>
      </c>
      <c r="J163" t="s">
        <v>9</v>
      </c>
      <c r="K163" t="s">
        <v>10</v>
      </c>
      <c r="L163">
        <v>1442984400</v>
      </c>
      <c r="M163" s="10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16</v>
      </c>
      <c r="S163" t="str">
        <f t="shared" si="16"/>
        <v>technology</v>
      </c>
      <c r="T163" t="str">
        <f t="shared" si="17"/>
        <v>web</v>
      </c>
    </row>
    <row r="164" spans="1:20" ht="31.2" hidden="1" x14ac:dyDescent="0.3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>
        <f t="shared" si="12"/>
        <v>150</v>
      </c>
      <c r="G164" t="s">
        <v>8</v>
      </c>
      <c r="H164">
        <v>157</v>
      </c>
      <c r="I164" s="5">
        <f t="shared" si="13"/>
        <v>58.178343949044589</v>
      </c>
      <c r="J164" t="s">
        <v>86</v>
      </c>
      <c r="K164" t="s">
        <v>87</v>
      </c>
      <c r="L164">
        <v>1544248800</v>
      </c>
      <c r="M164" s="10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11</v>
      </c>
      <c r="S164" t="str">
        <f t="shared" si="16"/>
        <v>music</v>
      </c>
      <c r="T164" t="str">
        <f t="shared" si="17"/>
        <v>rock</v>
      </c>
    </row>
    <row r="165" spans="1:20" hidden="1" x14ac:dyDescent="0.3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>
        <f t="shared" si="12"/>
        <v>253</v>
      </c>
      <c r="G165" t="s">
        <v>8</v>
      </c>
      <c r="H165">
        <v>246</v>
      </c>
      <c r="I165" s="5">
        <f t="shared" si="13"/>
        <v>36.032520325203251</v>
      </c>
      <c r="J165" t="s">
        <v>9</v>
      </c>
      <c r="K165" t="s">
        <v>10</v>
      </c>
      <c r="L165">
        <v>1508475600</v>
      </c>
      <c r="M165" s="10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110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3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>
        <f t="shared" si="12"/>
        <v>100</v>
      </c>
      <c r="G166" t="s">
        <v>8</v>
      </c>
      <c r="H166">
        <v>1396</v>
      </c>
      <c r="I166" s="5">
        <f t="shared" si="13"/>
        <v>107.99068767908309</v>
      </c>
      <c r="J166" t="s">
        <v>9</v>
      </c>
      <c r="K166" t="s">
        <v>10</v>
      </c>
      <c r="L166">
        <v>1507438800</v>
      </c>
      <c r="M166" s="10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21</v>
      </c>
      <c r="S166" t="str">
        <f t="shared" si="16"/>
        <v>theater</v>
      </c>
      <c r="T166" t="str">
        <f t="shared" si="17"/>
        <v>plays</v>
      </c>
    </row>
    <row r="167" spans="1:20" hidden="1" x14ac:dyDescent="0.3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>
        <f t="shared" si="12"/>
        <v>122</v>
      </c>
      <c r="G167" t="s">
        <v>8</v>
      </c>
      <c r="H167">
        <v>2506</v>
      </c>
      <c r="I167" s="5">
        <f t="shared" si="13"/>
        <v>44.005985634477256</v>
      </c>
      <c r="J167" t="s">
        <v>9</v>
      </c>
      <c r="K167" t="s">
        <v>10</v>
      </c>
      <c r="L167">
        <v>1501563600</v>
      </c>
      <c r="M167" s="10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16</v>
      </c>
      <c r="S167" t="str">
        <f t="shared" si="16"/>
        <v>technology</v>
      </c>
      <c r="T167" t="str">
        <f t="shared" si="17"/>
        <v>web</v>
      </c>
    </row>
    <row r="168" spans="1:20" hidden="1" x14ac:dyDescent="0.3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>
        <f t="shared" si="12"/>
        <v>137</v>
      </c>
      <c r="G168" t="s">
        <v>8</v>
      </c>
      <c r="H168">
        <v>244</v>
      </c>
      <c r="I168" s="5">
        <f t="shared" si="13"/>
        <v>55.077868852459019</v>
      </c>
      <c r="J168" t="s">
        <v>9</v>
      </c>
      <c r="K168" t="s">
        <v>10</v>
      </c>
      <c r="L168">
        <v>1292997600</v>
      </c>
      <c r="M168" s="10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110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3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>
        <f t="shared" si="12"/>
        <v>416</v>
      </c>
      <c r="G169" t="s">
        <v>8</v>
      </c>
      <c r="H169">
        <v>146</v>
      </c>
      <c r="I169" s="5">
        <f t="shared" si="13"/>
        <v>74</v>
      </c>
      <c r="J169" t="s">
        <v>14</v>
      </c>
      <c r="K169" t="s">
        <v>15</v>
      </c>
      <c r="L169">
        <v>1370840400</v>
      </c>
      <c r="M169" s="10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21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>
        <f t="shared" si="12"/>
        <v>31</v>
      </c>
      <c r="G170" t="s">
        <v>2</v>
      </c>
      <c r="H170">
        <v>955</v>
      </c>
      <c r="I170" s="5">
        <f t="shared" si="13"/>
        <v>41.996858638743454</v>
      </c>
      <c r="J170" t="s">
        <v>24</v>
      </c>
      <c r="K170" t="s">
        <v>25</v>
      </c>
      <c r="L170">
        <v>1550815200</v>
      </c>
      <c r="M170" s="10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48</v>
      </c>
      <c r="S170" t="str">
        <f t="shared" si="16"/>
        <v>music</v>
      </c>
      <c r="T170" t="str">
        <f t="shared" si="17"/>
        <v>indie rock</v>
      </c>
    </row>
    <row r="171" spans="1:20" hidden="1" x14ac:dyDescent="0.3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>
        <f t="shared" si="12"/>
        <v>424</v>
      </c>
      <c r="G171" t="s">
        <v>8</v>
      </c>
      <c r="H171">
        <v>1267</v>
      </c>
      <c r="I171" s="5">
        <f t="shared" si="13"/>
        <v>77.988161010260455</v>
      </c>
      <c r="J171" t="s">
        <v>9</v>
      </c>
      <c r="K171" t="s">
        <v>10</v>
      </c>
      <c r="L171">
        <v>1339909200</v>
      </c>
      <c r="M171" s="10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88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>
        <f t="shared" si="12"/>
        <v>3</v>
      </c>
      <c r="G172" t="s">
        <v>2</v>
      </c>
      <c r="H172">
        <v>67</v>
      </c>
      <c r="I172" s="5">
        <f t="shared" si="13"/>
        <v>82.507462686567166</v>
      </c>
      <c r="J172" t="s">
        <v>9</v>
      </c>
      <c r="K172" t="s">
        <v>10</v>
      </c>
      <c r="L172">
        <v>1501736400</v>
      </c>
      <c r="M172" s="10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48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>
        <f t="shared" si="12"/>
        <v>11</v>
      </c>
      <c r="G173" t="s">
        <v>2</v>
      </c>
      <c r="H173">
        <v>5</v>
      </c>
      <c r="I173" s="5">
        <f t="shared" si="13"/>
        <v>104.2</v>
      </c>
      <c r="J173" t="s">
        <v>9</v>
      </c>
      <c r="K173" t="s">
        <v>10</v>
      </c>
      <c r="L173">
        <v>1395291600</v>
      </c>
      <c r="M173" s="10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194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>
        <f t="shared" si="12"/>
        <v>83</v>
      </c>
      <c r="G174" t="s">
        <v>2</v>
      </c>
      <c r="H174">
        <v>26</v>
      </c>
      <c r="I174" s="5">
        <f t="shared" si="13"/>
        <v>25.5</v>
      </c>
      <c r="J174" t="s">
        <v>9</v>
      </c>
      <c r="K174" t="s">
        <v>10</v>
      </c>
      <c r="L174">
        <v>1405746000</v>
      </c>
      <c r="M174" s="10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30</v>
      </c>
      <c r="S174" t="str">
        <f t="shared" si="16"/>
        <v>film &amp; video</v>
      </c>
      <c r="T174" t="str">
        <f t="shared" si="17"/>
        <v>documentary</v>
      </c>
    </row>
    <row r="175" spans="1:20" ht="31.2" hidden="1" x14ac:dyDescent="0.3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>
        <f t="shared" si="12"/>
        <v>163</v>
      </c>
      <c r="G175" t="s">
        <v>8</v>
      </c>
      <c r="H175">
        <v>1561</v>
      </c>
      <c r="I175" s="5">
        <f t="shared" si="13"/>
        <v>100.98334401024984</v>
      </c>
      <c r="J175" t="s">
        <v>9</v>
      </c>
      <c r="K175" t="s">
        <v>10</v>
      </c>
      <c r="L175">
        <v>1368853200</v>
      </c>
      <c r="M175" s="10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21</v>
      </c>
      <c r="S175" t="str">
        <f t="shared" si="16"/>
        <v>theater</v>
      </c>
      <c r="T175" t="str">
        <f t="shared" si="17"/>
        <v>plays</v>
      </c>
    </row>
    <row r="176" spans="1:20" hidden="1" x14ac:dyDescent="0.3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>
        <f t="shared" si="12"/>
        <v>895</v>
      </c>
      <c r="G176" t="s">
        <v>8</v>
      </c>
      <c r="H176">
        <v>48</v>
      </c>
      <c r="I176" s="5">
        <f t="shared" si="13"/>
        <v>111.83333333333333</v>
      </c>
      <c r="J176" t="s">
        <v>9</v>
      </c>
      <c r="K176" t="s">
        <v>10</v>
      </c>
      <c r="L176">
        <v>1444021200</v>
      </c>
      <c r="M176" s="10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53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>
        <f t="shared" si="12"/>
        <v>26</v>
      </c>
      <c r="G177" t="s">
        <v>2</v>
      </c>
      <c r="H177">
        <v>1130</v>
      </c>
      <c r="I177" s="5">
        <f t="shared" si="13"/>
        <v>41.999115044247787</v>
      </c>
      <c r="J177" t="s">
        <v>9</v>
      </c>
      <c r="K177" t="s">
        <v>10</v>
      </c>
      <c r="L177">
        <v>1472619600</v>
      </c>
      <c r="M177" s="10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21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>
        <f t="shared" si="12"/>
        <v>75</v>
      </c>
      <c r="G178" t="s">
        <v>2</v>
      </c>
      <c r="H178">
        <v>782</v>
      </c>
      <c r="I178" s="5">
        <f t="shared" si="13"/>
        <v>110.05115089514067</v>
      </c>
      <c r="J178" t="s">
        <v>9</v>
      </c>
      <c r="K178" t="s">
        <v>10</v>
      </c>
      <c r="L178">
        <v>1472878800</v>
      </c>
      <c r="M178" s="10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21</v>
      </c>
      <c r="S178" t="str">
        <f t="shared" si="16"/>
        <v>theater</v>
      </c>
      <c r="T178" t="str">
        <f t="shared" si="17"/>
        <v>plays</v>
      </c>
    </row>
    <row r="179" spans="1:20" hidden="1" x14ac:dyDescent="0.3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>
        <f t="shared" si="12"/>
        <v>416</v>
      </c>
      <c r="G179" t="s">
        <v>8</v>
      </c>
      <c r="H179">
        <v>2739</v>
      </c>
      <c r="I179" s="5">
        <f t="shared" si="13"/>
        <v>58.997079225994888</v>
      </c>
      <c r="J179" t="s">
        <v>9</v>
      </c>
      <c r="K179" t="s">
        <v>10</v>
      </c>
      <c r="L179">
        <v>1289800800</v>
      </c>
      <c r="M179" s="10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21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>
        <f t="shared" si="12"/>
        <v>96</v>
      </c>
      <c r="G180" t="s">
        <v>2</v>
      </c>
      <c r="H180">
        <v>210</v>
      </c>
      <c r="I180" s="5">
        <f t="shared" si="13"/>
        <v>32.985714285714288</v>
      </c>
      <c r="J180" t="s">
        <v>9</v>
      </c>
      <c r="K180" t="s">
        <v>10</v>
      </c>
      <c r="L180">
        <v>1505970000</v>
      </c>
      <c r="M180" s="10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5</v>
      </c>
      <c r="S180" t="str">
        <f t="shared" si="16"/>
        <v>food</v>
      </c>
      <c r="T180" t="str">
        <f t="shared" si="17"/>
        <v>food trucks</v>
      </c>
    </row>
    <row r="181" spans="1:20" ht="31.2" hidden="1" x14ac:dyDescent="0.3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>
        <f t="shared" si="12"/>
        <v>358</v>
      </c>
      <c r="G181" t="s">
        <v>8</v>
      </c>
      <c r="H181">
        <v>3537</v>
      </c>
      <c r="I181" s="5">
        <f t="shared" si="13"/>
        <v>45.005654509471306</v>
      </c>
      <c r="J181" t="s">
        <v>3</v>
      </c>
      <c r="K181" t="s">
        <v>4</v>
      </c>
      <c r="L181">
        <v>1363496400</v>
      </c>
      <c r="M181" s="10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21</v>
      </c>
      <c r="S181" t="str">
        <f t="shared" si="16"/>
        <v>theater</v>
      </c>
      <c r="T181" t="str">
        <f t="shared" si="17"/>
        <v>plays</v>
      </c>
    </row>
    <row r="182" spans="1:20" hidden="1" x14ac:dyDescent="0.3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>
        <f t="shared" si="12"/>
        <v>308</v>
      </c>
      <c r="G182" t="s">
        <v>8</v>
      </c>
      <c r="H182">
        <v>2107</v>
      </c>
      <c r="I182" s="5">
        <f t="shared" si="13"/>
        <v>81.98196487897485</v>
      </c>
      <c r="J182" t="s">
        <v>14</v>
      </c>
      <c r="K182" t="s">
        <v>15</v>
      </c>
      <c r="L182">
        <v>1269234000</v>
      </c>
      <c r="M182" s="10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53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>
        <f t="shared" si="12"/>
        <v>62</v>
      </c>
      <c r="G183" t="s">
        <v>2</v>
      </c>
      <c r="H183">
        <v>136</v>
      </c>
      <c r="I183" s="5">
        <f t="shared" si="13"/>
        <v>39.080882352941174</v>
      </c>
      <c r="J183" t="s">
        <v>9</v>
      </c>
      <c r="K183" t="s">
        <v>10</v>
      </c>
      <c r="L183">
        <v>1507093200</v>
      </c>
      <c r="M183" s="10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16</v>
      </c>
      <c r="S183" t="str">
        <f t="shared" si="16"/>
        <v>technology</v>
      </c>
      <c r="T183" t="str">
        <f t="shared" si="17"/>
        <v>web</v>
      </c>
    </row>
    <row r="184" spans="1:20" ht="31.2" hidden="1" x14ac:dyDescent="0.3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>
        <f t="shared" si="12"/>
        <v>722</v>
      </c>
      <c r="G184" t="s">
        <v>8</v>
      </c>
      <c r="H184">
        <v>3318</v>
      </c>
      <c r="I184" s="5">
        <f t="shared" si="13"/>
        <v>58.996383363471971</v>
      </c>
      <c r="J184" t="s">
        <v>24</v>
      </c>
      <c r="K184" t="s">
        <v>25</v>
      </c>
      <c r="L184">
        <v>1560574800</v>
      </c>
      <c r="M184" s="10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21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>
        <f t="shared" si="12"/>
        <v>69</v>
      </c>
      <c r="G185" t="s">
        <v>2</v>
      </c>
      <c r="H185">
        <v>86</v>
      </c>
      <c r="I185" s="5">
        <f t="shared" si="13"/>
        <v>40.988372093023258</v>
      </c>
      <c r="J185" t="s">
        <v>3</v>
      </c>
      <c r="K185" t="s">
        <v>4</v>
      </c>
      <c r="L185">
        <v>1284008400</v>
      </c>
      <c r="M185" s="10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11</v>
      </c>
      <c r="S185" t="str">
        <f t="shared" si="16"/>
        <v>music</v>
      </c>
      <c r="T185" t="str">
        <f t="shared" si="17"/>
        <v>rock</v>
      </c>
    </row>
    <row r="186" spans="1:20" hidden="1" x14ac:dyDescent="0.3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>
        <f t="shared" si="12"/>
        <v>293</v>
      </c>
      <c r="G186" t="s">
        <v>8</v>
      </c>
      <c r="H186">
        <v>340</v>
      </c>
      <c r="I186" s="5">
        <f t="shared" si="13"/>
        <v>31.029411764705884</v>
      </c>
      <c r="J186" t="s">
        <v>9</v>
      </c>
      <c r="K186" t="s">
        <v>10</v>
      </c>
      <c r="L186">
        <v>1556859600</v>
      </c>
      <c r="M186" s="10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21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>
        <f t="shared" si="12"/>
        <v>72</v>
      </c>
      <c r="G187" t="s">
        <v>2</v>
      </c>
      <c r="H187">
        <v>19</v>
      </c>
      <c r="I187" s="5">
        <f t="shared" si="13"/>
        <v>37.789473684210527</v>
      </c>
      <c r="J187" t="s">
        <v>9</v>
      </c>
      <c r="K187" t="s">
        <v>10</v>
      </c>
      <c r="L187">
        <v>1526187600</v>
      </c>
      <c r="M187" s="10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257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>
        <f t="shared" si="12"/>
        <v>32</v>
      </c>
      <c r="G188" t="s">
        <v>2</v>
      </c>
      <c r="H188">
        <v>886</v>
      </c>
      <c r="I188" s="5">
        <f t="shared" si="13"/>
        <v>32.006772009029348</v>
      </c>
      <c r="J188" t="s">
        <v>9</v>
      </c>
      <c r="K188" t="s">
        <v>10</v>
      </c>
      <c r="L188">
        <v>1400821200</v>
      </c>
      <c r="M188" s="10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21</v>
      </c>
      <c r="S188" t="str">
        <f t="shared" si="16"/>
        <v>theater</v>
      </c>
      <c r="T188" t="str">
        <f t="shared" si="17"/>
        <v>plays</v>
      </c>
    </row>
    <row r="189" spans="1:20" hidden="1" x14ac:dyDescent="0.3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>
        <f t="shared" si="12"/>
        <v>230</v>
      </c>
      <c r="G189" t="s">
        <v>8</v>
      </c>
      <c r="H189">
        <v>1442</v>
      </c>
      <c r="I189" s="5">
        <f t="shared" si="13"/>
        <v>95.966712898751737</v>
      </c>
      <c r="J189" t="s">
        <v>3</v>
      </c>
      <c r="K189" t="s">
        <v>4</v>
      </c>
      <c r="L189">
        <v>1361599200</v>
      </c>
      <c r="M189" s="10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88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>
        <f t="shared" si="12"/>
        <v>32</v>
      </c>
      <c r="G190" t="s">
        <v>2</v>
      </c>
      <c r="H190">
        <v>35</v>
      </c>
      <c r="I190" s="5">
        <f t="shared" si="13"/>
        <v>75</v>
      </c>
      <c r="J190" t="s">
        <v>95</v>
      </c>
      <c r="K190" t="s">
        <v>96</v>
      </c>
      <c r="L190">
        <v>1417500000</v>
      </c>
      <c r="M190" s="10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21</v>
      </c>
      <c r="S190" t="str">
        <f t="shared" si="16"/>
        <v>theater</v>
      </c>
      <c r="T190" t="str">
        <f t="shared" si="17"/>
        <v>plays</v>
      </c>
    </row>
    <row r="191" spans="1:20" hidden="1" x14ac:dyDescent="0.3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>
        <f t="shared" si="12"/>
        <v>24</v>
      </c>
      <c r="G191" t="s">
        <v>62</v>
      </c>
      <c r="H191">
        <v>441</v>
      </c>
      <c r="I191" s="5">
        <f t="shared" si="13"/>
        <v>102.0498866213152</v>
      </c>
      <c r="J191" t="s">
        <v>9</v>
      </c>
      <c r="K191" t="s">
        <v>10</v>
      </c>
      <c r="L191">
        <v>1457071200</v>
      </c>
      <c r="M191" s="10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21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>
        <f t="shared" si="12"/>
        <v>69</v>
      </c>
      <c r="G192" t="s">
        <v>2</v>
      </c>
      <c r="H192">
        <v>24</v>
      </c>
      <c r="I192" s="5">
        <f t="shared" si="13"/>
        <v>105.75</v>
      </c>
      <c r="J192" t="s">
        <v>9</v>
      </c>
      <c r="K192" t="s">
        <v>10</v>
      </c>
      <c r="L192">
        <v>1370322000</v>
      </c>
      <c r="M192" s="10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21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>
        <f t="shared" si="12"/>
        <v>38</v>
      </c>
      <c r="G193" t="s">
        <v>2</v>
      </c>
      <c r="H193">
        <v>86</v>
      </c>
      <c r="I193" s="5">
        <f t="shared" si="13"/>
        <v>37.069767441860463</v>
      </c>
      <c r="J193" t="s">
        <v>95</v>
      </c>
      <c r="K193" t="s">
        <v>96</v>
      </c>
      <c r="L193">
        <v>1552366800</v>
      </c>
      <c r="M193" s="10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21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>
        <f t="shared" si="12"/>
        <v>20</v>
      </c>
      <c r="G194" t="s">
        <v>2</v>
      </c>
      <c r="H194">
        <v>243</v>
      </c>
      <c r="I194" s="5">
        <f t="shared" si="13"/>
        <v>35.049382716049379</v>
      </c>
      <c r="J194" t="s">
        <v>9</v>
      </c>
      <c r="K194" t="s">
        <v>10</v>
      </c>
      <c r="L194">
        <v>1403845200</v>
      </c>
      <c r="M194" s="10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11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>
        <f t="shared" ref="F195:F258" si="18">ROUND((E195/D195)*100,0)</f>
        <v>46</v>
      </c>
      <c r="G195" t="s">
        <v>2</v>
      </c>
      <c r="H195">
        <v>65</v>
      </c>
      <c r="I195" s="5">
        <f t="shared" ref="I195:I258" si="19">IF(H195=0,0,E195/H195)</f>
        <v>46.338461538461537</v>
      </c>
      <c r="J195" t="s">
        <v>9</v>
      </c>
      <c r="K195" t="s">
        <v>10</v>
      </c>
      <c r="L195">
        <v>1523163600</v>
      </c>
      <c r="M195" s="10">
        <f t="shared" ref="M195:M258" si="20">(((L195/60)/60)/24)+DATE(1970,1,1)</f>
        <v>43198.208333333328</v>
      </c>
      <c r="N195">
        <v>1523509200</v>
      </c>
      <c r="O195" s="10">
        <f t="shared" ref="O195:O258" si="21">(((N195/60)/60)/24)+DATE(1970,1,1)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idden="1" x14ac:dyDescent="0.3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>
        <f t="shared" si="18"/>
        <v>123</v>
      </c>
      <c r="G196" t="s">
        <v>8</v>
      </c>
      <c r="H196">
        <v>126</v>
      </c>
      <c r="I196" s="5">
        <f t="shared" si="19"/>
        <v>69.174603174603178</v>
      </c>
      <c r="J196" t="s">
        <v>9</v>
      </c>
      <c r="K196" t="s">
        <v>10</v>
      </c>
      <c r="L196">
        <v>1442206800</v>
      </c>
      <c r="M196" s="10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136</v>
      </c>
      <c r="S196" t="str">
        <f t="shared" si="22"/>
        <v>music</v>
      </c>
      <c r="T196" t="str">
        <f t="shared" si="23"/>
        <v>metal</v>
      </c>
    </row>
    <row r="197" spans="1:20" hidden="1" x14ac:dyDescent="0.3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>
        <f t="shared" si="18"/>
        <v>362</v>
      </c>
      <c r="G197" t="s">
        <v>8</v>
      </c>
      <c r="H197">
        <v>524</v>
      </c>
      <c r="I197" s="5">
        <f t="shared" si="19"/>
        <v>109.07824427480917</v>
      </c>
      <c r="J197" t="s">
        <v>9</v>
      </c>
      <c r="K197" t="s">
        <v>10</v>
      </c>
      <c r="L197">
        <v>1532840400</v>
      </c>
      <c r="M197" s="10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38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>
        <f t="shared" si="18"/>
        <v>63</v>
      </c>
      <c r="G198" t="s">
        <v>2</v>
      </c>
      <c r="H198">
        <v>100</v>
      </c>
      <c r="I198" s="5">
        <f t="shared" si="19"/>
        <v>51.78</v>
      </c>
      <c r="J198" t="s">
        <v>24</v>
      </c>
      <c r="K198" t="s">
        <v>25</v>
      </c>
      <c r="L198">
        <v>1472878800</v>
      </c>
      <c r="M198" s="10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53</v>
      </c>
      <c r="S198" t="str">
        <f t="shared" si="22"/>
        <v>technology</v>
      </c>
      <c r="T198" t="str">
        <f t="shared" si="23"/>
        <v>wearables</v>
      </c>
    </row>
    <row r="199" spans="1:20" hidden="1" x14ac:dyDescent="0.3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>
        <f t="shared" si="18"/>
        <v>298</v>
      </c>
      <c r="G199" t="s">
        <v>8</v>
      </c>
      <c r="H199">
        <v>1989</v>
      </c>
      <c r="I199" s="5">
        <f t="shared" si="19"/>
        <v>82.010055304172951</v>
      </c>
      <c r="J199" t="s">
        <v>9</v>
      </c>
      <c r="K199" t="s">
        <v>10</v>
      </c>
      <c r="L199">
        <v>1498194000</v>
      </c>
      <c r="M199" s="10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41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>
        <f t="shared" si="18"/>
        <v>10</v>
      </c>
      <c r="G200" t="s">
        <v>2</v>
      </c>
      <c r="H200">
        <v>168</v>
      </c>
      <c r="I200" s="5">
        <f t="shared" si="19"/>
        <v>35.958333333333336</v>
      </c>
      <c r="J200" t="s">
        <v>9</v>
      </c>
      <c r="K200" t="s">
        <v>10</v>
      </c>
      <c r="L200">
        <v>1281070800</v>
      </c>
      <c r="M200" s="10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38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>
        <f t="shared" si="18"/>
        <v>54</v>
      </c>
      <c r="G201" t="s">
        <v>2</v>
      </c>
      <c r="H201">
        <v>13</v>
      </c>
      <c r="I201" s="5">
        <f t="shared" si="19"/>
        <v>74.461538461538467</v>
      </c>
      <c r="J201" t="s">
        <v>9</v>
      </c>
      <c r="K201" t="s">
        <v>10</v>
      </c>
      <c r="L201">
        <v>1436245200</v>
      </c>
      <c r="M201" s="10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11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>
        <f t="shared" si="18"/>
        <v>2</v>
      </c>
      <c r="G202" t="s">
        <v>2</v>
      </c>
      <c r="H202">
        <v>1</v>
      </c>
      <c r="I202" s="5">
        <f t="shared" si="19"/>
        <v>2</v>
      </c>
      <c r="J202" t="s">
        <v>3</v>
      </c>
      <c r="K202" t="s">
        <v>4</v>
      </c>
      <c r="L202">
        <v>1269493200</v>
      </c>
      <c r="M202" s="10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21</v>
      </c>
      <c r="S202" t="str">
        <f t="shared" si="22"/>
        <v>theater</v>
      </c>
      <c r="T202" t="str">
        <f t="shared" si="23"/>
        <v>plays</v>
      </c>
    </row>
    <row r="203" spans="1:20" ht="31.2" hidden="1" x14ac:dyDescent="0.3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>
        <f t="shared" si="18"/>
        <v>681</v>
      </c>
      <c r="G203" t="s">
        <v>8</v>
      </c>
      <c r="H203">
        <v>157</v>
      </c>
      <c r="I203" s="5">
        <f t="shared" si="19"/>
        <v>91.114649681528661</v>
      </c>
      <c r="J203" t="s">
        <v>9</v>
      </c>
      <c r="K203" t="s">
        <v>10</v>
      </c>
      <c r="L203">
        <v>1406264400</v>
      </c>
      <c r="M203" s="10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16</v>
      </c>
      <c r="S203" t="str">
        <f t="shared" si="22"/>
        <v>technology</v>
      </c>
      <c r="T203" t="str">
        <f t="shared" si="23"/>
        <v>web</v>
      </c>
    </row>
    <row r="204" spans="1:20" hidden="1" x14ac:dyDescent="0.3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>
        <f t="shared" si="18"/>
        <v>79</v>
      </c>
      <c r="G204" t="s">
        <v>62</v>
      </c>
      <c r="H204">
        <v>82</v>
      </c>
      <c r="I204" s="5">
        <f t="shared" si="19"/>
        <v>79.792682926829272</v>
      </c>
      <c r="J204" t="s">
        <v>9</v>
      </c>
      <c r="K204" t="s">
        <v>10</v>
      </c>
      <c r="L204">
        <v>1317531600</v>
      </c>
      <c r="M204" s="10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5</v>
      </c>
      <c r="S204" t="str">
        <f t="shared" si="22"/>
        <v>food</v>
      </c>
      <c r="T204" t="str">
        <f t="shared" si="23"/>
        <v>food trucks</v>
      </c>
    </row>
    <row r="205" spans="1:20" ht="31.2" hidden="1" x14ac:dyDescent="0.3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>
        <f t="shared" si="18"/>
        <v>134</v>
      </c>
      <c r="G205" t="s">
        <v>8</v>
      </c>
      <c r="H205">
        <v>4498</v>
      </c>
      <c r="I205" s="5">
        <f t="shared" si="19"/>
        <v>42.999777678968428</v>
      </c>
      <c r="J205" t="s">
        <v>14</v>
      </c>
      <c r="K205" t="s">
        <v>15</v>
      </c>
      <c r="L205">
        <v>1484632800</v>
      </c>
      <c r="M205" s="10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21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>
        <f t="shared" si="18"/>
        <v>3</v>
      </c>
      <c r="G206" t="s">
        <v>2</v>
      </c>
      <c r="H206">
        <v>40</v>
      </c>
      <c r="I206" s="5">
        <f t="shared" si="19"/>
        <v>63.225000000000001</v>
      </c>
      <c r="J206" t="s">
        <v>9</v>
      </c>
      <c r="K206" t="s">
        <v>10</v>
      </c>
      <c r="L206">
        <v>1301806800</v>
      </c>
      <c r="M206" s="10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147</v>
      </c>
      <c r="S206" t="str">
        <f t="shared" si="22"/>
        <v>music</v>
      </c>
      <c r="T206" t="str">
        <f t="shared" si="23"/>
        <v>jazz</v>
      </c>
    </row>
    <row r="207" spans="1:20" hidden="1" x14ac:dyDescent="0.3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>
        <f t="shared" si="18"/>
        <v>432</v>
      </c>
      <c r="G207" t="s">
        <v>8</v>
      </c>
      <c r="H207">
        <v>80</v>
      </c>
      <c r="I207" s="5">
        <f t="shared" si="19"/>
        <v>70.174999999999997</v>
      </c>
      <c r="J207" t="s">
        <v>9</v>
      </c>
      <c r="K207" t="s">
        <v>10</v>
      </c>
      <c r="L207">
        <v>1539752400</v>
      </c>
      <c r="M207" s="10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21</v>
      </c>
      <c r="S207" t="str">
        <f t="shared" si="22"/>
        <v>theater</v>
      </c>
      <c r="T207" t="str">
        <f t="shared" si="23"/>
        <v>plays</v>
      </c>
    </row>
    <row r="208" spans="1:20" hidden="1" x14ac:dyDescent="0.3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>
        <f t="shared" si="18"/>
        <v>39</v>
      </c>
      <c r="G208" t="s">
        <v>62</v>
      </c>
      <c r="H208">
        <v>57</v>
      </c>
      <c r="I208" s="5">
        <f t="shared" si="19"/>
        <v>61.333333333333336</v>
      </c>
      <c r="J208" t="s">
        <v>9</v>
      </c>
      <c r="K208" t="s">
        <v>10</v>
      </c>
      <c r="L208">
        <v>1267250400</v>
      </c>
      <c r="M208" s="10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107</v>
      </c>
      <c r="S208" t="str">
        <f t="shared" si="22"/>
        <v>publishing</v>
      </c>
      <c r="T208" t="str">
        <f t="shared" si="23"/>
        <v>fiction</v>
      </c>
    </row>
    <row r="209" spans="1:20" ht="31.2" hidden="1" x14ac:dyDescent="0.3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>
        <f t="shared" si="18"/>
        <v>426</v>
      </c>
      <c r="G209" t="s">
        <v>8</v>
      </c>
      <c r="H209">
        <v>43</v>
      </c>
      <c r="I209" s="5">
        <f t="shared" si="19"/>
        <v>99</v>
      </c>
      <c r="J209" t="s">
        <v>9</v>
      </c>
      <c r="K209" t="s">
        <v>10</v>
      </c>
      <c r="L209">
        <v>1535432400</v>
      </c>
      <c r="M209" s="10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11</v>
      </c>
      <c r="S209" t="str">
        <f t="shared" si="22"/>
        <v>music</v>
      </c>
      <c r="T209" t="str">
        <f t="shared" si="23"/>
        <v>rock</v>
      </c>
    </row>
    <row r="210" spans="1:20" hidden="1" x14ac:dyDescent="0.3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>
        <f t="shared" si="18"/>
        <v>101</v>
      </c>
      <c r="G210" t="s">
        <v>8</v>
      </c>
      <c r="H210">
        <v>2053</v>
      </c>
      <c r="I210" s="5">
        <f t="shared" si="19"/>
        <v>96.984900146127615</v>
      </c>
      <c r="J210" t="s">
        <v>9</v>
      </c>
      <c r="K210" t="s">
        <v>10</v>
      </c>
      <c r="L210">
        <v>1510207200</v>
      </c>
      <c r="M210" s="10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30</v>
      </c>
      <c r="S210" t="str">
        <f t="shared" si="22"/>
        <v>film &amp; video</v>
      </c>
      <c r="T210" t="str">
        <f t="shared" si="23"/>
        <v>documentary</v>
      </c>
    </row>
    <row r="211" spans="1:20" ht="31.2" hidden="1" x14ac:dyDescent="0.3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>
        <f t="shared" si="18"/>
        <v>21</v>
      </c>
      <c r="G211" t="s">
        <v>35</v>
      </c>
      <c r="H211">
        <v>808</v>
      </c>
      <c r="I211" s="5">
        <f t="shared" si="19"/>
        <v>51.004950495049506</v>
      </c>
      <c r="J211" t="s">
        <v>14</v>
      </c>
      <c r="K211" t="s">
        <v>15</v>
      </c>
      <c r="L211">
        <v>1462510800</v>
      </c>
      <c r="M211" s="10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30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>
        <f t="shared" si="18"/>
        <v>67</v>
      </c>
      <c r="G212" t="s">
        <v>2</v>
      </c>
      <c r="H212">
        <v>226</v>
      </c>
      <c r="I212" s="5">
        <f t="shared" si="19"/>
        <v>28.044247787610619</v>
      </c>
      <c r="J212" t="s">
        <v>24</v>
      </c>
      <c r="K212" t="s">
        <v>25</v>
      </c>
      <c r="L212">
        <v>1488520800</v>
      </c>
      <c r="M212" s="10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462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>
        <f t="shared" si="18"/>
        <v>95</v>
      </c>
      <c r="G213" t="s">
        <v>2</v>
      </c>
      <c r="H213">
        <v>1625</v>
      </c>
      <c r="I213" s="5">
        <f t="shared" si="19"/>
        <v>60.984615384615381</v>
      </c>
      <c r="J213" t="s">
        <v>9</v>
      </c>
      <c r="K213" t="s">
        <v>10</v>
      </c>
      <c r="L213">
        <v>1377579600</v>
      </c>
      <c r="M213" s="10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21</v>
      </c>
      <c r="S213" t="str">
        <f t="shared" si="22"/>
        <v>theater</v>
      </c>
      <c r="T213" t="str">
        <f t="shared" si="23"/>
        <v>plays</v>
      </c>
    </row>
    <row r="214" spans="1:20" ht="31.2" hidden="1" x14ac:dyDescent="0.3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>
        <f t="shared" si="18"/>
        <v>152</v>
      </c>
      <c r="G214" t="s">
        <v>8</v>
      </c>
      <c r="H214">
        <v>168</v>
      </c>
      <c r="I214" s="5">
        <f t="shared" si="19"/>
        <v>73.214285714285708</v>
      </c>
      <c r="J214" t="s">
        <v>9</v>
      </c>
      <c r="K214" t="s">
        <v>10</v>
      </c>
      <c r="L214">
        <v>1576389600</v>
      </c>
      <c r="M214" s="10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21</v>
      </c>
      <c r="S214" t="str">
        <f t="shared" si="22"/>
        <v>theater</v>
      </c>
      <c r="T214" t="str">
        <f t="shared" si="23"/>
        <v>plays</v>
      </c>
    </row>
    <row r="215" spans="1:20" ht="31.2" hidden="1" x14ac:dyDescent="0.3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>
        <f t="shared" si="18"/>
        <v>195</v>
      </c>
      <c r="G215" t="s">
        <v>8</v>
      </c>
      <c r="H215">
        <v>4289</v>
      </c>
      <c r="I215" s="5">
        <f t="shared" si="19"/>
        <v>39.997435299603637</v>
      </c>
      <c r="J215" t="s">
        <v>9</v>
      </c>
      <c r="K215" t="s">
        <v>10</v>
      </c>
      <c r="L215">
        <v>1289019600</v>
      </c>
      <c r="M215" s="10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48</v>
      </c>
      <c r="S215" t="str">
        <f t="shared" si="22"/>
        <v>music</v>
      </c>
      <c r="T215" t="str">
        <f t="shared" si="23"/>
        <v>indie rock</v>
      </c>
    </row>
    <row r="216" spans="1:20" hidden="1" x14ac:dyDescent="0.3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>
        <f t="shared" si="18"/>
        <v>1023</v>
      </c>
      <c r="G216" t="s">
        <v>8</v>
      </c>
      <c r="H216">
        <v>165</v>
      </c>
      <c r="I216" s="5">
        <f t="shared" si="19"/>
        <v>86.812121212121212</v>
      </c>
      <c r="J216" t="s">
        <v>9</v>
      </c>
      <c r="K216" t="s">
        <v>10</v>
      </c>
      <c r="L216">
        <v>1282194000</v>
      </c>
      <c r="M216" s="10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11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>
        <f t="shared" si="18"/>
        <v>4</v>
      </c>
      <c r="G217" t="s">
        <v>2</v>
      </c>
      <c r="H217">
        <v>143</v>
      </c>
      <c r="I217" s="5">
        <f t="shared" si="19"/>
        <v>42.125874125874127</v>
      </c>
      <c r="J217" t="s">
        <v>9</v>
      </c>
      <c r="K217" t="s">
        <v>10</v>
      </c>
      <c r="L217">
        <v>1550037600</v>
      </c>
      <c r="M217" s="10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21</v>
      </c>
      <c r="S217" t="str">
        <f t="shared" si="22"/>
        <v>theater</v>
      </c>
      <c r="T217" t="str">
        <f t="shared" si="23"/>
        <v>plays</v>
      </c>
    </row>
    <row r="218" spans="1:20" hidden="1" x14ac:dyDescent="0.3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>
        <f t="shared" si="18"/>
        <v>155</v>
      </c>
      <c r="G218" t="s">
        <v>8</v>
      </c>
      <c r="H218">
        <v>1815</v>
      </c>
      <c r="I218" s="5">
        <f t="shared" si="19"/>
        <v>103.97851239669421</v>
      </c>
      <c r="J218" t="s">
        <v>9</v>
      </c>
      <c r="K218" t="s">
        <v>10</v>
      </c>
      <c r="L218">
        <v>1321941600</v>
      </c>
      <c r="M218" s="10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21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>
        <f t="shared" si="18"/>
        <v>45</v>
      </c>
      <c r="G219" t="s">
        <v>2</v>
      </c>
      <c r="H219">
        <v>934</v>
      </c>
      <c r="I219" s="5">
        <f t="shared" si="19"/>
        <v>62.003211991434689</v>
      </c>
      <c r="J219" t="s">
        <v>9</v>
      </c>
      <c r="K219" t="s">
        <v>10</v>
      </c>
      <c r="L219">
        <v>1556427600</v>
      </c>
      <c r="M219" s="10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462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3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>
        <f t="shared" si="18"/>
        <v>216</v>
      </c>
      <c r="G220" t="s">
        <v>8</v>
      </c>
      <c r="H220">
        <v>397</v>
      </c>
      <c r="I220" s="5">
        <f t="shared" si="19"/>
        <v>31.005037783375315</v>
      </c>
      <c r="J220" t="s">
        <v>28</v>
      </c>
      <c r="K220" t="s">
        <v>29</v>
      </c>
      <c r="L220">
        <v>1320991200</v>
      </c>
      <c r="M220" s="10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88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3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>
        <f t="shared" si="18"/>
        <v>332</v>
      </c>
      <c r="G221" t="s">
        <v>8</v>
      </c>
      <c r="H221">
        <v>1539</v>
      </c>
      <c r="I221" s="5">
        <f t="shared" si="19"/>
        <v>89.991552956465242</v>
      </c>
      <c r="J221" t="s">
        <v>9</v>
      </c>
      <c r="K221" t="s">
        <v>10</v>
      </c>
      <c r="L221">
        <v>1345093200</v>
      </c>
      <c r="M221" s="10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59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>
        <f t="shared" si="18"/>
        <v>8</v>
      </c>
      <c r="G222" t="s">
        <v>2</v>
      </c>
      <c r="H222">
        <v>17</v>
      </c>
      <c r="I222" s="5">
        <f t="shared" si="19"/>
        <v>39.235294117647058</v>
      </c>
      <c r="J222" t="s">
        <v>9</v>
      </c>
      <c r="K222" t="s">
        <v>10</v>
      </c>
      <c r="L222">
        <v>1309496400</v>
      </c>
      <c r="M222" s="10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21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>
        <f t="shared" si="18"/>
        <v>99</v>
      </c>
      <c r="G223" t="s">
        <v>2</v>
      </c>
      <c r="H223">
        <v>2179</v>
      </c>
      <c r="I223" s="5">
        <f t="shared" si="19"/>
        <v>54.993116108306566</v>
      </c>
      <c r="J223" t="s">
        <v>9</v>
      </c>
      <c r="K223" t="s">
        <v>10</v>
      </c>
      <c r="L223">
        <v>1340254800</v>
      </c>
      <c r="M223" s="10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5</v>
      </c>
      <c r="S223" t="str">
        <f t="shared" si="22"/>
        <v>food</v>
      </c>
      <c r="T223" t="str">
        <f t="shared" si="23"/>
        <v>food trucks</v>
      </c>
    </row>
    <row r="224" spans="1:20" hidden="1" x14ac:dyDescent="0.3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>
        <f t="shared" si="18"/>
        <v>138</v>
      </c>
      <c r="G224" t="s">
        <v>8</v>
      </c>
      <c r="H224">
        <v>138</v>
      </c>
      <c r="I224" s="5">
        <f t="shared" si="19"/>
        <v>47.992753623188406</v>
      </c>
      <c r="J224" t="s">
        <v>9</v>
      </c>
      <c r="K224" t="s">
        <v>10</v>
      </c>
      <c r="L224">
        <v>1412226000</v>
      </c>
      <c r="M224" s="10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110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>
        <f t="shared" si="18"/>
        <v>94</v>
      </c>
      <c r="G225" t="s">
        <v>2</v>
      </c>
      <c r="H225">
        <v>931</v>
      </c>
      <c r="I225" s="5">
        <f t="shared" si="19"/>
        <v>87.966702470461868</v>
      </c>
      <c r="J225" t="s">
        <v>9</v>
      </c>
      <c r="K225" t="s">
        <v>10</v>
      </c>
      <c r="L225">
        <v>1458104400</v>
      </c>
      <c r="M225" s="10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21</v>
      </c>
      <c r="S225" t="str">
        <f t="shared" si="22"/>
        <v>theater</v>
      </c>
      <c r="T225" t="str">
        <f t="shared" si="23"/>
        <v>plays</v>
      </c>
    </row>
    <row r="226" spans="1:20" hidden="1" x14ac:dyDescent="0.3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>
        <f t="shared" si="18"/>
        <v>404</v>
      </c>
      <c r="G226" t="s">
        <v>8</v>
      </c>
      <c r="H226">
        <v>3594</v>
      </c>
      <c r="I226" s="5">
        <f t="shared" si="19"/>
        <v>51.999165275459099</v>
      </c>
      <c r="J226" t="s">
        <v>9</v>
      </c>
      <c r="K226" t="s">
        <v>10</v>
      </c>
      <c r="L226">
        <v>1411534800</v>
      </c>
      <c r="M226" s="10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462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3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>
        <f t="shared" si="18"/>
        <v>260</v>
      </c>
      <c r="G227" t="s">
        <v>8</v>
      </c>
      <c r="H227">
        <v>5880</v>
      </c>
      <c r="I227" s="5">
        <f t="shared" si="19"/>
        <v>29.999659863945578</v>
      </c>
      <c r="J227" t="s">
        <v>9</v>
      </c>
      <c r="K227" t="s">
        <v>10</v>
      </c>
      <c r="L227">
        <v>1399093200</v>
      </c>
      <c r="M227" s="10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11</v>
      </c>
      <c r="S227" t="str">
        <f t="shared" si="22"/>
        <v>music</v>
      </c>
      <c r="T227" t="str">
        <f t="shared" si="23"/>
        <v>rock</v>
      </c>
    </row>
    <row r="228" spans="1:20" hidden="1" x14ac:dyDescent="0.3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>
        <f t="shared" si="18"/>
        <v>367</v>
      </c>
      <c r="G228" t="s">
        <v>8</v>
      </c>
      <c r="H228">
        <v>112</v>
      </c>
      <c r="I228" s="5">
        <f t="shared" si="19"/>
        <v>98.205357142857139</v>
      </c>
      <c r="J228" t="s">
        <v>9</v>
      </c>
      <c r="K228" t="s">
        <v>10</v>
      </c>
      <c r="L228">
        <v>1270702800</v>
      </c>
      <c r="M228" s="10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110</v>
      </c>
      <c r="S228" t="str">
        <f t="shared" si="22"/>
        <v>photography</v>
      </c>
      <c r="T228" t="str">
        <f t="shared" si="23"/>
        <v>photography books</v>
      </c>
    </row>
    <row r="229" spans="1:20" ht="31.2" hidden="1" x14ac:dyDescent="0.3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>
        <f t="shared" si="18"/>
        <v>169</v>
      </c>
      <c r="G229" t="s">
        <v>8</v>
      </c>
      <c r="H229">
        <v>943</v>
      </c>
      <c r="I229" s="5">
        <f t="shared" si="19"/>
        <v>108.96182396606575</v>
      </c>
      <c r="J229" t="s">
        <v>9</v>
      </c>
      <c r="K229" t="s">
        <v>10</v>
      </c>
      <c r="L229">
        <v>1431666000</v>
      </c>
      <c r="M229" s="10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280</v>
      </c>
      <c r="S229" t="str">
        <f t="shared" si="22"/>
        <v>games</v>
      </c>
      <c r="T229" t="str">
        <f t="shared" si="23"/>
        <v>mobile games</v>
      </c>
    </row>
    <row r="230" spans="1:20" hidden="1" x14ac:dyDescent="0.3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>
        <f t="shared" si="18"/>
        <v>120</v>
      </c>
      <c r="G230" t="s">
        <v>8</v>
      </c>
      <c r="H230">
        <v>2468</v>
      </c>
      <c r="I230" s="5">
        <f t="shared" si="19"/>
        <v>66.998379254457049</v>
      </c>
      <c r="J230" t="s">
        <v>9</v>
      </c>
      <c r="K230" t="s">
        <v>10</v>
      </c>
      <c r="L230">
        <v>1472619600</v>
      </c>
      <c r="M230" s="10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59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3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>
        <f t="shared" si="18"/>
        <v>194</v>
      </c>
      <c r="G231" t="s">
        <v>8</v>
      </c>
      <c r="H231">
        <v>2551</v>
      </c>
      <c r="I231" s="5">
        <f t="shared" si="19"/>
        <v>64.99333594668758</v>
      </c>
      <c r="J231" t="s">
        <v>9</v>
      </c>
      <c r="K231" t="s">
        <v>10</v>
      </c>
      <c r="L231">
        <v>1496293200</v>
      </c>
      <c r="M231" s="10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280</v>
      </c>
      <c r="S231" t="str">
        <f t="shared" si="22"/>
        <v>games</v>
      </c>
      <c r="T231" t="str">
        <f t="shared" si="23"/>
        <v>mobile games</v>
      </c>
    </row>
    <row r="232" spans="1:20" hidden="1" x14ac:dyDescent="0.3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>
        <f t="shared" si="18"/>
        <v>420</v>
      </c>
      <c r="G232" t="s">
        <v>8</v>
      </c>
      <c r="H232">
        <v>101</v>
      </c>
      <c r="I232" s="5">
        <f t="shared" si="19"/>
        <v>99.841584158415841</v>
      </c>
      <c r="J232" t="s">
        <v>9</v>
      </c>
      <c r="K232" t="s">
        <v>10</v>
      </c>
      <c r="L232">
        <v>1575612000</v>
      </c>
      <c r="M232" s="10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77</v>
      </c>
      <c r="S232" t="str">
        <f t="shared" si="22"/>
        <v>games</v>
      </c>
      <c r="T232" t="str">
        <f t="shared" si="23"/>
        <v>video games</v>
      </c>
    </row>
    <row r="233" spans="1:20" hidden="1" x14ac:dyDescent="0.3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>
        <f t="shared" si="18"/>
        <v>77</v>
      </c>
      <c r="G233" t="s">
        <v>62</v>
      </c>
      <c r="H233">
        <v>67</v>
      </c>
      <c r="I233" s="5">
        <f t="shared" si="19"/>
        <v>82.432835820895519</v>
      </c>
      <c r="J233" t="s">
        <v>9</v>
      </c>
      <c r="K233" t="s">
        <v>10</v>
      </c>
      <c r="L233">
        <v>1369112400</v>
      </c>
      <c r="M233" s="10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21</v>
      </c>
      <c r="S233" t="str">
        <f t="shared" si="22"/>
        <v>theater</v>
      </c>
      <c r="T233" t="str">
        <f t="shared" si="23"/>
        <v>plays</v>
      </c>
    </row>
    <row r="234" spans="1:20" hidden="1" x14ac:dyDescent="0.3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>
        <f t="shared" si="18"/>
        <v>171</v>
      </c>
      <c r="G234" t="s">
        <v>8</v>
      </c>
      <c r="H234">
        <v>92</v>
      </c>
      <c r="I234" s="5">
        <f t="shared" si="19"/>
        <v>63.293478260869563</v>
      </c>
      <c r="J234" t="s">
        <v>9</v>
      </c>
      <c r="K234" t="s">
        <v>10</v>
      </c>
      <c r="L234">
        <v>1469422800</v>
      </c>
      <c r="M234" s="10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21</v>
      </c>
      <c r="S234" t="str">
        <f t="shared" si="22"/>
        <v>theater</v>
      </c>
      <c r="T234" t="str">
        <f t="shared" si="23"/>
        <v>plays</v>
      </c>
    </row>
    <row r="235" spans="1:20" hidden="1" x14ac:dyDescent="0.3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>
        <f t="shared" si="18"/>
        <v>158</v>
      </c>
      <c r="G235" t="s">
        <v>8</v>
      </c>
      <c r="H235">
        <v>62</v>
      </c>
      <c r="I235" s="5">
        <f t="shared" si="19"/>
        <v>96.774193548387103</v>
      </c>
      <c r="J235" t="s">
        <v>9</v>
      </c>
      <c r="K235" t="s">
        <v>10</v>
      </c>
      <c r="L235">
        <v>1307854800</v>
      </c>
      <c r="M235" s="10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59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3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>
        <f t="shared" si="18"/>
        <v>109</v>
      </c>
      <c r="G236" t="s">
        <v>8</v>
      </c>
      <c r="H236">
        <v>149</v>
      </c>
      <c r="I236" s="5">
        <f t="shared" si="19"/>
        <v>54.906040268456373</v>
      </c>
      <c r="J236" t="s">
        <v>95</v>
      </c>
      <c r="K236" t="s">
        <v>96</v>
      </c>
      <c r="L236">
        <v>1503378000</v>
      </c>
      <c r="M236" s="10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77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>
        <f t="shared" si="18"/>
        <v>42</v>
      </c>
      <c r="G237" t="s">
        <v>2</v>
      </c>
      <c r="H237">
        <v>92</v>
      </c>
      <c r="I237" s="5">
        <f t="shared" si="19"/>
        <v>39.010869565217391</v>
      </c>
      <c r="J237" t="s">
        <v>9</v>
      </c>
      <c r="K237" t="s">
        <v>10</v>
      </c>
      <c r="L237">
        <v>1486965600</v>
      </c>
      <c r="M237" s="10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59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>
        <f t="shared" si="18"/>
        <v>11</v>
      </c>
      <c r="G238" t="s">
        <v>2</v>
      </c>
      <c r="H238">
        <v>57</v>
      </c>
      <c r="I238" s="5">
        <f t="shared" si="19"/>
        <v>75.84210526315789</v>
      </c>
      <c r="J238" t="s">
        <v>14</v>
      </c>
      <c r="K238" t="s">
        <v>15</v>
      </c>
      <c r="L238">
        <v>1561438800</v>
      </c>
      <c r="M238" s="10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11</v>
      </c>
      <c r="S238" t="str">
        <f t="shared" si="22"/>
        <v>music</v>
      </c>
      <c r="T238" t="str">
        <f t="shared" si="23"/>
        <v>rock</v>
      </c>
    </row>
    <row r="239" spans="1:20" ht="31.2" hidden="1" x14ac:dyDescent="0.3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>
        <f t="shared" si="18"/>
        <v>159</v>
      </c>
      <c r="G239" t="s">
        <v>8</v>
      </c>
      <c r="H239">
        <v>329</v>
      </c>
      <c r="I239" s="5">
        <f t="shared" si="19"/>
        <v>45.051671732522799</v>
      </c>
      <c r="J239" t="s">
        <v>9</v>
      </c>
      <c r="K239" t="s">
        <v>10</v>
      </c>
      <c r="L239">
        <v>1398402000</v>
      </c>
      <c r="M239" s="10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59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3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>
        <f t="shared" si="18"/>
        <v>422</v>
      </c>
      <c r="G240" t="s">
        <v>8</v>
      </c>
      <c r="H240">
        <v>97</v>
      </c>
      <c r="I240" s="5">
        <f t="shared" si="19"/>
        <v>104.51546391752578</v>
      </c>
      <c r="J240" t="s">
        <v>24</v>
      </c>
      <c r="K240" t="s">
        <v>25</v>
      </c>
      <c r="L240">
        <v>1513231200</v>
      </c>
      <c r="M240" s="10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21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>
        <f t="shared" si="18"/>
        <v>98</v>
      </c>
      <c r="G241" t="s">
        <v>2</v>
      </c>
      <c r="H241">
        <v>41</v>
      </c>
      <c r="I241" s="5">
        <f t="shared" si="19"/>
        <v>76.268292682926827</v>
      </c>
      <c r="J241" t="s">
        <v>9</v>
      </c>
      <c r="K241" t="s">
        <v>10</v>
      </c>
      <c r="L241">
        <v>1440824400</v>
      </c>
      <c r="M241" s="10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53</v>
      </c>
      <c r="S241" t="str">
        <f t="shared" si="22"/>
        <v>technology</v>
      </c>
      <c r="T241" t="str">
        <f t="shared" si="23"/>
        <v>wearables</v>
      </c>
    </row>
    <row r="242" spans="1:20" hidden="1" x14ac:dyDescent="0.3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>
        <f t="shared" si="18"/>
        <v>419</v>
      </c>
      <c r="G242" t="s">
        <v>8</v>
      </c>
      <c r="H242">
        <v>1784</v>
      </c>
      <c r="I242" s="5">
        <f t="shared" si="19"/>
        <v>69.015695067264573</v>
      </c>
      <c r="J242" t="s">
        <v>9</v>
      </c>
      <c r="K242" t="s">
        <v>10</v>
      </c>
      <c r="L242">
        <v>1281070800</v>
      </c>
      <c r="M242" s="10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21</v>
      </c>
      <c r="S242" t="str">
        <f t="shared" si="22"/>
        <v>theater</v>
      </c>
      <c r="T242" t="str">
        <f t="shared" si="23"/>
        <v>plays</v>
      </c>
    </row>
    <row r="243" spans="1:20" ht="31.2" hidden="1" x14ac:dyDescent="0.3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>
        <f t="shared" si="18"/>
        <v>102</v>
      </c>
      <c r="G243" t="s">
        <v>8</v>
      </c>
      <c r="H243">
        <v>1684</v>
      </c>
      <c r="I243" s="5">
        <f t="shared" si="19"/>
        <v>101.97684085510689</v>
      </c>
      <c r="J243" t="s">
        <v>14</v>
      </c>
      <c r="K243" t="s">
        <v>15</v>
      </c>
      <c r="L243">
        <v>1397365200</v>
      </c>
      <c r="M243" s="10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56</v>
      </c>
      <c r="S243" t="str">
        <f t="shared" si="22"/>
        <v>publishing</v>
      </c>
      <c r="T243" t="str">
        <f t="shared" si="23"/>
        <v>nonfiction</v>
      </c>
    </row>
    <row r="244" spans="1:20" hidden="1" x14ac:dyDescent="0.3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>
        <f t="shared" si="18"/>
        <v>128</v>
      </c>
      <c r="G244" t="s">
        <v>8</v>
      </c>
      <c r="H244">
        <v>250</v>
      </c>
      <c r="I244" s="5">
        <f t="shared" si="19"/>
        <v>42.915999999999997</v>
      </c>
      <c r="J244" t="s">
        <v>9</v>
      </c>
      <c r="K244" t="s">
        <v>10</v>
      </c>
      <c r="L244">
        <v>1494392400</v>
      </c>
      <c r="M244" s="10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11</v>
      </c>
      <c r="S244" t="str">
        <f t="shared" si="22"/>
        <v>music</v>
      </c>
      <c r="T244" t="str">
        <f t="shared" si="23"/>
        <v>rock</v>
      </c>
    </row>
    <row r="245" spans="1:20" ht="31.2" hidden="1" x14ac:dyDescent="0.3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>
        <f t="shared" si="18"/>
        <v>445</v>
      </c>
      <c r="G245" t="s">
        <v>8</v>
      </c>
      <c r="H245">
        <v>238</v>
      </c>
      <c r="I245" s="5">
        <f t="shared" si="19"/>
        <v>43.025210084033617</v>
      </c>
      <c r="J245" t="s">
        <v>9</v>
      </c>
      <c r="K245" t="s">
        <v>10</v>
      </c>
      <c r="L245">
        <v>1520143200</v>
      </c>
      <c r="M245" s="10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21</v>
      </c>
      <c r="S245" t="str">
        <f t="shared" si="22"/>
        <v>theater</v>
      </c>
      <c r="T245" t="str">
        <f t="shared" si="23"/>
        <v>plays</v>
      </c>
    </row>
    <row r="246" spans="1:20" ht="31.2" hidden="1" x14ac:dyDescent="0.3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>
        <f t="shared" si="18"/>
        <v>570</v>
      </c>
      <c r="G246" t="s">
        <v>8</v>
      </c>
      <c r="H246">
        <v>53</v>
      </c>
      <c r="I246" s="5">
        <f t="shared" si="19"/>
        <v>75.245283018867923</v>
      </c>
      <c r="J246" t="s">
        <v>9</v>
      </c>
      <c r="K246" t="s">
        <v>10</v>
      </c>
      <c r="L246">
        <v>1405314000</v>
      </c>
      <c r="M246" s="10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21</v>
      </c>
      <c r="S246" t="str">
        <f t="shared" si="22"/>
        <v>theater</v>
      </c>
      <c r="T246" t="str">
        <f t="shared" si="23"/>
        <v>plays</v>
      </c>
    </row>
    <row r="247" spans="1:20" hidden="1" x14ac:dyDescent="0.3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>
        <f t="shared" si="18"/>
        <v>509</v>
      </c>
      <c r="G247" t="s">
        <v>8</v>
      </c>
      <c r="H247">
        <v>214</v>
      </c>
      <c r="I247" s="5">
        <f t="shared" si="19"/>
        <v>69.023364485981304</v>
      </c>
      <c r="J247" t="s">
        <v>9</v>
      </c>
      <c r="K247" t="s">
        <v>10</v>
      </c>
      <c r="L247">
        <v>1396846800</v>
      </c>
      <c r="M247" s="10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21</v>
      </c>
      <c r="S247" t="str">
        <f t="shared" si="22"/>
        <v>theater</v>
      </c>
      <c r="T247" t="str">
        <f t="shared" si="23"/>
        <v>plays</v>
      </c>
    </row>
    <row r="248" spans="1:20" ht="31.2" hidden="1" x14ac:dyDescent="0.3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>
        <f t="shared" si="18"/>
        <v>326</v>
      </c>
      <c r="G248" t="s">
        <v>8</v>
      </c>
      <c r="H248">
        <v>222</v>
      </c>
      <c r="I248" s="5">
        <f t="shared" si="19"/>
        <v>65.986486486486484</v>
      </c>
      <c r="J248" t="s">
        <v>9</v>
      </c>
      <c r="K248" t="s">
        <v>10</v>
      </c>
      <c r="L248">
        <v>1375678800</v>
      </c>
      <c r="M248" s="10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16</v>
      </c>
      <c r="S248" t="str">
        <f t="shared" si="22"/>
        <v>technology</v>
      </c>
      <c r="T248" t="str">
        <f t="shared" si="23"/>
        <v>web</v>
      </c>
    </row>
    <row r="249" spans="1:20" hidden="1" x14ac:dyDescent="0.3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>
        <f t="shared" si="18"/>
        <v>933</v>
      </c>
      <c r="G249" t="s">
        <v>8</v>
      </c>
      <c r="H249">
        <v>1884</v>
      </c>
      <c r="I249" s="5">
        <f t="shared" si="19"/>
        <v>98.013800424628457</v>
      </c>
      <c r="J249" t="s">
        <v>9</v>
      </c>
      <c r="K249" t="s">
        <v>10</v>
      </c>
      <c r="L249">
        <v>1482386400</v>
      </c>
      <c r="M249" s="10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107</v>
      </c>
      <c r="S249" t="str">
        <f t="shared" si="22"/>
        <v>publishing</v>
      </c>
      <c r="T249" t="str">
        <f t="shared" si="23"/>
        <v>fiction</v>
      </c>
    </row>
    <row r="250" spans="1:20" hidden="1" x14ac:dyDescent="0.3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>
        <f t="shared" si="18"/>
        <v>211</v>
      </c>
      <c r="G250" t="s">
        <v>8</v>
      </c>
      <c r="H250">
        <v>218</v>
      </c>
      <c r="I250" s="5">
        <f t="shared" si="19"/>
        <v>60.105504587155963</v>
      </c>
      <c r="J250" t="s">
        <v>14</v>
      </c>
      <c r="K250" t="s">
        <v>15</v>
      </c>
      <c r="L250">
        <v>1420005600</v>
      </c>
      <c r="M250" s="10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280</v>
      </c>
      <c r="S250" t="str">
        <f t="shared" si="22"/>
        <v>games</v>
      </c>
      <c r="T250" t="str">
        <f t="shared" si="23"/>
        <v>mobile games</v>
      </c>
    </row>
    <row r="251" spans="1:20" hidden="1" x14ac:dyDescent="0.3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>
        <f t="shared" si="18"/>
        <v>273</v>
      </c>
      <c r="G251" t="s">
        <v>8</v>
      </c>
      <c r="H251">
        <v>6465</v>
      </c>
      <c r="I251" s="5">
        <f t="shared" si="19"/>
        <v>26.000773395204948</v>
      </c>
      <c r="J251" t="s">
        <v>9</v>
      </c>
      <c r="K251" t="s">
        <v>10</v>
      </c>
      <c r="L251">
        <v>1420178400</v>
      </c>
      <c r="M251" s="10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194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>
        <f t="shared" si="18"/>
        <v>3</v>
      </c>
      <c r="G252" t="s">
        <v>2</v>
      </c>
      <c r="H252">
        <v>1</v>
      </c>
      <c r="I252" s="5">
        <f t="shared" si="19"/>
        <v>3</v>
      </c>
      <c r="J252" t="s">
        <v>9</v>
      </c>
      <c r="K252" t="s">
        <v>10</v>
      </c>
      <c r="L252">
        <v>1264399200</v>
      </c>
      <c r="M252" s="10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11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>
        <f t="shared" si="18"/>
        <v>54</v>
      </c>
      <c r="G253" t="s">
        <v>2</v>
      </c>
      <c r="H253">
        <v>101</v>
      </c>
      <c r="I253" s="5">
        <f t="shared" si="19"/>
        <v>38.019801980198018</v>
      </c>
      <c r="J253" t="s">
        <v>9</v>
      </c>
      <c r="K253" t="s">
        <v>10</v>
      </c>
      <c r="L253">
        <v>1355032800</v>
      </c>
      <c r="M253" s="10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21</v>
      </c>
      <c r="S253" t="str">
        <f t="shared" si="22"/>
        <v>theater</v>
      </c>
      <c r="T253" t="str">
        <f t="shared" si="23"/>
        <v>plays</v>
      </c>
    </row>
    <row r="254" spans="1:20" ht="31.2" hidden="1" x14ac:dyDescent="0.3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>
        <f t="shared" si="18"/>
        <v>626</v>
      </c>
      <c r="G254" t="s">
        <v>8</v>
      </c>
      <c r="H254">
        <v>59</v>
      </c>
      <c r="I254" s="5">
        <f t="shared" si="19"/>
        <v>106.15254237288136</v>
      </c>
      <c r="J254" t="s">
        <v>9</v>
      </c>
      <c r="K254" t="s">
        <v>10</v>
      </c>
      <c r="L254">
        <v>1382677200</v>
      </c>
      <c r="M254" s="10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21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>
        <f t="shared" si="18"/>
        <v>89</v>
      </c>
      <c r="G255" t="s">
        <v>2</v>
      </c>
      <c r="H255">
        <v>1335</v>
      </c>
      <c r="I255" s="5">
        <f t="shared" si="19"/>
        <v>81.019475655430711</v>
      </c>
      <c r="J255" t="s">
        <v>3</v>
      </c>
      <c r="K255" t="s">
        <v>4</v>
      </c>
      <c r="L255">
        <v>1302238800</v>
      </c>
      <c r="M255" s="10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41</v>
      </c>
      <c r="S255" t="str">
        <f t="shared" si="22"/>
        <v>film &amp; video</v>
      </c>
      <c r="T255" t="str">
        <f t="shared" si="23"/>
        <v>drama</v>
      </c>
    </row>
    <row r="256" spans="1:20" ht="31.2" hidden="1" x14ac:dyDescent="0.3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>
        <f t="shared" si="18"/>
        <v>185</v>
      </c>
      <c r="G256" t="s">
        <v>8</v>
      </c>
      <c r="H256">
        <v>88</v>
      </c>
      <c r="I256" s="5">
        <f t="shared" si="19"/>
        <v>96.647727272727266</v>
      </c>
      <c r="J256" t="s">
        <v>9</v>
      </c>
      <c r="K256" t="s">
        <v>10</v>
      </c>
      <c r="L256">
        <v>1487656800</v>
      </c>
      <c r="M256" s="10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56</v>
      </c>
      <c r="S256" t="str">
        <f t="shared" si="22"/>
        <v>publishing</v>
      </c>
      <c r="T256" t="str">
        <f t="shared" si="23"/>
        <v>nonfiction</v>
      </c>
    </row>
    <row r="257" spans="1:20" ht="31.2" hidden="1" x14ac:dyDescent="0.3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>
        <f t="shared" si="18"/>
        <v>120</v>
      </c>
      <c r="G257" t="s">
        <v>8</v>
      </c>
      <c r="H257">
        <v>1697</v>
      </c>
      <c r="I257" s="5">
        <f t="shared" si="19"/>
        <v>57.003535651149086</v>
      </c>
      <c r="J257" t="s">
        <v>9</v>
      </c>
      <c r="K257" t="s">
        <v>10</v>
      </c>
      <c r="L257">
        <v>1297836000</v>
      </c>
      <c r="M257" s="10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11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>
        <f t="shared" si="18"/>
        <v>23</v>
      </c>
      <c r="G258" t="s">
        <v>2</v>
      </c>
      <c r="H258">
        <v>15</v>
      </c>
      <c r="I258" s="5">
        <f t="shared" si="19"/>
        <v>63.93333333333333</v>
      </c>
      <c r="J258" t="s">
        <v>28</v>
      </c>
      <c r="K258" t="s">
        <v>29</v>
      </c>
      <c r="L258">
        <v>1453615200</v>
      </c>
      <c r="M258" s="10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11</v>
      </c>
      <c r="S258" t="str">
        <f t="shared" si="22"/>
        <v>music</v>
      </c>
      <c r="T258" t="str">
        <f t="shared" si="23"/>
        <v>rock</v>
      </c>
    </row>
    <row r="259" spans="1:20" hidden="1" x14ac:dyDescent="0.3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>
        <f t="shared" ref="F259:F322" si="24">ROUND((E259/D259)*100,0)</f>
        <v>146</v>
      </c>
      <c r="G259" t="s">
        <v>8</v>
      </c>
      <c r="H259">
        <v>92</v>
      </c>
      <c r="I259" s="5">
        <f t="shared" ref="I259:I322" si="25">IF(H259=0,0,E259/H259)</f>
        <v>90.456521739130437</v>
      </c>
      <c r="J259" t="s">
        <v>9</v>
      </c>
      <c r="K259" t="s">
        <v>10</v>
      </c>
      <c r="L259">
        <v>1362463200</v>
      </c>
      <c r="M259" s="10">
        <f t="shared" ref="M259:M322" si="26">(((L259/60)/60)/24)+DATE(1970,1,1)</f>
        <v>41338.25</v>
      </c>
      <c r="N259">
        <v>1363669200</v>
      </c>
      <c r="O259" s="10">
        <f t="shared" ref="O259:O322" si="27">(((N259/60)/60)/24)+DATE(1970,1,1)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idden="1" x14ac:dyDescent="0.3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>
        <f t="shared" si="24"/>
        <v>268</v>
      </c>
      <c r="G260" t="s">
        <v>8</v>
      </c>
      <c r="H260">
        <v>186</v>
      </c>
      <c r="I260" s="5">
        <f t="shared" si="25"/>
        <v>72.172043010752688</v>
      </c>
      <c r="J260" t="s">
        <v>9</v>
      </c>
      <c r="K260" t="s">
        <v>10</v>
      </c>
      <c r="L260">
        <v>1481176800</v>
      </c>
      <c r="M260" s="10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21</v>
      </c>
      <c r="S260" t="str">
        <f t="shared" si="28"/>
        <v>theater</v>
      </c>
      <c r="T260" t="str">
        <f t="shared" si="29"/>
        <v>plays</v>
      </c>
    </row>
    <row r="261" spans="1:20" ht="31.2" hidden="1" x14ac:dyDescent="0.3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>
        <f t="shared" si="24"/>
        <v>598</v>
      </c>
      <c r="G261" t="s">
        <v>8</v>
      </c>
      <c r="H261">
        <v>138</v>
      </c>
      <c r="I261" s="5">
        <f t="shared" si="25"/>
        <v>77.934782608695656</v>
      </c>
      <c r="J261" t="s">
        <v>9</v>
      </c>
      <c r="K261" t="s">
        <v>10</v>
      </c>
      <c r="L261">
        <v>1354946400</v>
      </c>
      <c r="M261" s="10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110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3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>
        <f t="shared" si="24"/>
        <v>158</v>
      </c>
      <c r="G262" t="s">
        <v>8</v>
      </c>
      <c r="H262">
        <v>261</v>
      </c>
      <c r="I262" s="5">
        <f t="shared" si="25"/>
        <v>38.065134099616856</v>
      </c>
      <c r="J262" t="s">
        <v>9</v>
      </c>
      <c r="K262" t="s">
        <v>10</v>
      </c>
      <c r="L262">
        <v>1348808400</v>
      </c>
      <c r="M262" s="10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11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>
        <f t="shared" si="24"/>
        <v>31</v>
      </c>
      <c r="G263" t="s">
        <v>2</v>
      </c>
      <c r="H263">
        <v>454</v>
      </c>
      <c r="I263" s="5">
        <f t="shared" si="25"/>
        <v>57.936123348017624</v>
      </c>
      <c r="J263" t="s">
        <v>9</v>
      </c>
      <c r="K263" t="s">
        <v>10</v>
      </c>
      <c r="L263">
        <v>1282712400</v>
      </c>
      <c r="M263" s="10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11</v>
      </c>
      <c r="S263" t="str">
        <f t="shared" si="28"/>
        <v>music</v>
      </c>
      <c r="T263" t="str">
        <f t="shared" si="29"/>
        <v>rock</v>
      </c>
    </row>
    <row r="264" spans="1:20" hidden="1" x14ac:dyDescent="0.3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>
        <f t="shared" si="24"/>
        <v>313</v>
      </c>
      <c r="G264" t="s">
        <v>8</v>
      </c>
      <c r="H264">
        <v>107</v>
      </c>
      <c r="I264" s="5">
        <f t="shared" si="25"/>
        <v>49.794392523364486</v>
      </c>
      <c r="J264" t="s">
        <v>9</v>
      </c>
      <c r="K264" t="s">
        <v>10</v>
      </c>
      <c r="L264">
        <v>1301979600</v>
      </c>
      <c r="M264" s="10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48</v>
      </c>
      <c r="S264" t="str">
        <f t="shared" si="28"/>
        <v>music</v>
      </c>
      <c r="T264" t="str">
        <f t="shared" si="29"/>
        <v>indie rock</v>
      </c>
    </row>
    <row r="265" spans="1:20" hidden="1" x14ac:dyDescent="0.3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>
        <f t="shared" si="24"/>
        <v>371</v>
      </c>
      <c r="G265" t="s">
        <v>8</v>
      </c>
      <c r="H265">
        <v>199</v>
      </c>
      <c r="I265" s="5">
        <f t="shared" si="25"/>
        <v>54.050251256281406</v>
      </c>
      <c r="J265" t="s">
        <v>9</v>
      </c>
      <c r="K265" t="s">
        <v>10</v>
      </c>
      <c r="L265">
        <v>1263016800</v>
      </c>
      <c r="M265" s="10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110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3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>
        <f t="shared" si="24"/>
        <v>363</v>
      </c>
      <c r="G266" t="s">
        <v>8</v>
      </c>
      <c r="H266">
        <v>5512</v>
      </c>
      <c r="I266" s="5">
        <f t="shared" si="25"/>
        <v>30.002721335268504</v>
      </c>
      <c r="J266" t="s">
        <v>9</v>
      </c>
      <c r="K266" t="s">
        <v>10</v>
      </c>
      <c r="L266">
        <v>1360648800</v>
      </c>
      <c r="M266" s="10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21</v>
      </c>
      <c r="S266" t="str">
        <f t="shared" si="28"/>
        <v>theater</v>
      </c>
      <c r="T266" t="str">
        <f t="shared" si="29"/>
        <v>plays</v>
      </c>
    </row>
    <row r="267" spans="1:20" hidden="1" x14ac:dyDescent="0.3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>
        <f t="shared" si="24"/>
        <v>123</v>
      </c>
      <c r="G267" t="s">
        <v>8</v>
      </c>
      <c r="H267">
        <v>86</v>
      </c>
      <c r="I267" s="5">
        <f t="shared" si="25"/>
        <v>70.127906976744185</v>
      </c>
      <c r="J267" t="s">
        <v>9</v>
      </c>
      <c r="K267" t="s">
        <v>10</v>
      </c>
      <c r="L267">
        <v>1451800800</v>
      </c>
      <c r="M267" s="10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21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>
        <f t="shared" si="24"/>
        <v>77</v>
      </c>
      <c r="G268" t="s">
        <v>2</v>
      </c>
      <c r="H268">
        <v>3182</v>
      </c>
      <c r="I268" s="5">
        <f t="shared" si="25"/>
        <v>26.996228786926462</v>
      </c>
      <c r="J268" t="s">
        <v>95</v>
      </c>
      <c r="K268" t="s">
        <v>96</v>
      </c>
      <c r="L268">
        <v>1415340000</v>
      </c>
      <c r="M268" s="10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147</v>
      </c>
      <c r="S268" t="str">
        <f t="shared" si="28"/>
        <v>music</v>
      </c>
      <c r="T268" t="str">
        <f t="shared" si="29"/>
        <v>jazz</v>
      </c>
    </row>
    <row r="269" spans="1:20" hidden="1" x14ac:dyDescent="0.3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>
        <f t="shared" si="24"/>
        <v>234</v>
      </c>
      <c r="G269" t="s">
        <v>8</v>
      </c>
      <c r="H269">
        <v>2768</v>
      </c>
      <c r="I269" s="5">
        <f t="shared" si="25"/>
        <v>51.990606936416185</v>
      </c>
      <c r="J269" t="s">
        <v>14</v>
      </c>
      <c r="K269" t="s">
        <v>15</v>
      </c>
      <c r="L269">
        <v>1351054800</v>
      </c>
      <c r="M269" s="10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21</v>
      </c>
      <c r="S269" t="str">
        <f t="shared" si="28"/>
        <v>theater</v>
      </c>
      <c r="T269" t="str">
        <f t="shared" si="29"/>
        <v>plays</v>
      </c>
    </row>
    <row r="270" spans="1:20" hidden="1" x14ac:dyDescent="0.3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>
        <f t="shared" si="24"/>
        <v>181</v>
      </c>
      <c r="G270" t="s">
        <v>8</v>
      </c>
      <c r="H270">
        <v>48</v>
      </c>
      <c r="I270" s="5">
        <f t="shared" si="25"/>
        <v>56.416666666666664</v>
      </c>
      <c r="J270" t="s">
        <v>9</v>
      </c>
      <c r="K270" t="s">
        <v>10</v>
      </c>
      <c r="L270">
        <v>1349326800</v>
      </c>
      <c r="M270" s="10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30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3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>
        <f t="shared" si="24"/>
        <v>253</v>
      </c>
      <c r="G271" t="s">
        <v>8</v>
      </c>
      <c r="H271">
        <v>87</v>
      </c>
      <c r="I271" s="5">
        <f t="shared" si="25"/>
        <v>101.63218390804597</v>
      </c>
      <c r="J271" t="s">
        <v>9</v>
      </c>
      <c r="K271" t="s">
        <v>10</v>
      </c>
      <c r="L271">
        <v>1548914400</v>
      </c>
      <c r="M271" s="10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257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3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>
        <f t="shared" si="24"/>
        <v>27</v>
      </c>
      <c r="G272" t="s">
        <v>62</v>
      </c>
      <c r="H272">
        <v>1890</v>
      </c>
      <c r="I272" s="5">
        <f t="shared" si="25"/>
        <v>25.005291005291006</v>
      </c>
      <c r="J272" t="s">
        <v>9</v>
      </c>
      <c r="K272" t="s">
        <v>10</v>
      </c>
      <c r="L272">
        <v>1291269600</v>
      </c>
      <c r="M272" s="10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77</v>
      </c>
      <c r="S272" t="str">
        <f t="shared" si="28"/>
        <v>games</v>
      </c>
      <c r="T272" t="str">
        <f t="shared" si="29"/>
        <v>video games</v>
      </c>
    </row>
    <row r="273" spans="1:20" ht="31.2" hidden="1" x14ac:dyDescent="0.3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>
        <f t="shared" si="24"/>
        <v>1</v>
      </c>
      <c r="G273" t="s">
        <v>35</v>
      </c>
      <c r="H273">
        <v>61</v>
      </c>
      <c r="I273" s="5">
        <f t="shared" si="25"/>
        <v>32.016393442622949</v>
      </c>
      <c r="J273" t="s">
        <v>9</v>
      </c>
      <c r="K273" t="s">
        <v>10</v>
      </c>
      <c r="L273">
        <v>1449468000</v>
      </c>
      <c r="M273" s="10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110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3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>
        <f t="shared" si="24"/>
        <v>304</v>
      </c>
      <c r="G274" t="s">
        <v>8</v>
      </c>
      <c r="H274">
        <v>1894</v>
      </c>
      <c r="I274" s="5">
        <f t="shared" si="25"/>
        <v>82.021647307286173</v>
      </c>
      <c r="J274" t="s">
        <v>9</v>
      </c>
      <c r="K274" t="s">
        <v>10</v>
      </c>
      <c r="L274">
        <v>1562734800</v>
      </c>
      <c r="M274" s="10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21</v>
      </c>
      <c r="S274" t="str">
        <f t="shared" si="28"/>
        <v>theater</v>
      </c>
      <c r="T274" t="str">
        <f t="shared" si="29"/>
        <v>plays</v>
      </c>
    </row>
    <row r="275" spans="1:20" hidden="1" x14ac:dyDescent="0.3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>
        <f t="shared" si="24"/>
        <v>137</v>
      </c>
      <c r="G275" t="s">
        <v>8</v>
      </c>
      <c r="H275">
        <v>282</v>
      </c>
      <c r="I275" s="5">
        <f t="shared" si="25"/>
        <v>37.957446808510639</v>
      </c>
      <c r="J275" t="s">
        <v>3</v>
      </c>
      <c r="K275" t="s">
        <v>4</v>
      </c>
      <c r="L275">
        <v>1505624400</v>
      </c>
      <c r="M275" s="10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21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>
        <f t="shared" si="24"/>
        <v>32</v>
      </c>
      <c r="G276" t="s">
        <v>2</v>
      </c>
      <c r="H276">
        <v>15</v>
      </c>
      <c r="I276" s="5">
        <f t="shared" si="25"/>
        <v>51.533333333333331</v>
      </c>
      <c r="J276" t="s">
        <v>9</v>
      </c>
      <c r="K276" t="s">
        <v>10</v>
      </c>
      <c r="L276">
        <v>1509948000</v>
      </c>
      <c r="M276" s="10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21</v>
      </c>
      <c r="S276" t="str">
        <f t="shared" si="28"/>
        <v>theater</v>
      </c>
      <c r="T276" t="str">
        <f t="shared" si="29"/>
        <v>plays</v>
      </c>
    </row>
    <row r="277" spans="1:20" ht="31.2" hidden="1" x14ac:dyDescent="0.3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>
        <f t="shared" si="24"/>
        <v>242</v>
      </c>
      <c r="G277" t="s">
        <v>8</v>
      </c>
      <c r="H277">
        <v>116</v>
      </c>
      <c r="I277" s="5">
        <f t="shared" si="25"/>
        <v>81.198275862068968</v>
      </c>
      <c r="J277" t="s">
        <v>9</v>
      </c>
      <c r="K277" t="s">
        <v>10</v>
      </c>
      <c r="L277">
        <v>1554526800</v>
      </c>
      <c r="M277" s="10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194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>
        <f t="shared" si="24"/>
        <v>97</v>
      </c>
      <c r="G278" t="s">
        <v>2</v>
      </c>
      <c r="H278">
        <v>133</v>
      </c>
      <c r="I278" s="5">
        <f t="shared" si="25"/>
        <v>40.030075187969928</v>
      </c>
      <c r="J278" t="s">
        <v>9</v>
      </c>
      <c r="K278" t="s">
        <v>10</v>
      </c>
      <c r="L278">
        <v>1334811600</v>
      </c>
      <c r="M278" s="10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77</v>
      </c>
      <c r="S278" t="str">
        <f t="shared" si="28"/>
        <v>games</v>
      </c>
      <c r="T278" t="str">
        <f t="shared" si="29"/>
        <v>video games</v>
      </c>
    </row>
    <row r="279" spans="1:20" ht="31.2" hidden="1" x14ac:dyDescent="0.3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>
        <f t="shared" si="24"/>
        <v>1066</v>
      </c>
      <c r="G279" t="s">
        <v>8</v>
      </c>
      <c r="H279">
        <v>83</v>
      </c>
      <c r="I279" s="5">
        <f t="shared" si="25"/>
        <v>89.939759036144579</v>
      </c>
      <c r="J279" t="s">
        <v>9</v>
      </c>
      <c r="K279" t="s">
        <v>10</v>
      </c>
      <c r="L279">
        <v>1279515600</v>
      </c>
      <c r="M279" s="10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21</v>
      </c>
      <c r="S279" t="str">
        <f t="shared" si="28"/>
        <v>theater</v>
      </c>
      <c r="T279" t="str">
        <f t="shared" si="29"/>
        <v>plays</v>
      </c>
    </row>
    <row r="280" spans="1:20" hidden="1" x14ac:dyDescent="0.3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>
        <f t="shared" si="24"/>
        <v>326</v>
      </c>
      <c r="G280" t="s">
        <v>8</v>
      </c>
      <c r="H280">
        <v>91</v>
      </c>
      <c r="I280" s="5">
        <f t="shared" si="25"/>
        <v>96.692307692307693</v>
      </c>
      <c r="J280" t="s">
        <v>9</v>
      </c>
      <c r="K280" t="s">
        <v>10</v>
      </c>
      <c r="L280">
        <v>1353909600</v>
      </c>
      <c r="M280" s="10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16</v>
      </c>
      <c r="S280" t="str">
        <f t="shared" si="28"/>
        <v>technology</v>
      </c>
      <c r="T280" t="str">
        <f t="shared" si="29"/>
        <v>web</v>
      </c>
    </row>
    <row r="281" spans="1:20" ht="31.2" hidden="1" x14ac:dyDescent="0.3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>
        <f t="shared" si="24"/>
        <v>171</v>
      </c>
      <c r="G281" t="s">
        <v>8</v>
      </c>
      <c r="H281">
        <v>546</v>
      </c>
      <c r="I281" s="5">
        <f t="shared" si="25"/>
        <v>25.010989010989011</v>
      </c>
      <c r="J281" t="s">
        <v>9</v>
      </c>
      <c r="K281" t="s">
        <v>10</v>
      </c>
      <c r="L281">
        <v>1535950800</v>
      </c>
      <c r="M281" s="10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21</v>
      </c>
      <c r="S281" t="str">
        <f t="shared" si="28"/>
        <v>theater</v>
      </c>
      <c r="T281" t="str">
        <f t="shared" si="29"/>
        <v>plays</v>
      </c>
    </row>
    <row r="282" spans="1:20" ht="31.2" hidden="1" x14ac:dyDescent="0.3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>
        <f t="shared" si="24"/>
        <v>581</v>
      </c>
      <c r="G282" t="s">
        <v>8</v>
      </c>
      <c r="H282">
        <v>393</v>
      </c>
      <c r="I282" s="5">
        <f t="shared" si="25"/>
        <v>36.987277353689571</v>
      </c>
      <c r="J282" t="s">
        <v>9</v>
      </c>
      <c r="K282" t="s">
        <v>10</v>
      </c>
      <c r="L282">
        <v>1511244000</v>
      </c>
      <c r="M282" s="10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59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>
        <f t="shared" si="24"/>
        <v>92</v>
      </c>
      <c r="G283" t="s">
        <v>2</v>
      </c>
      <c r="H283">
        <v>2062</v>
      </c>
      <c r="I283" s="5">
        <f t="shared" si="25"/>
        <v>73.012609117361791</v>
      </c>
      <c r="J283" t="s">
        <v>9</v>
      </c>
      <c r="K283" t="s">
        <v>10</v>
      </c>
      <c r="L283">
        <v>1331445600</v>
      </c>
      <c r="M283" s="10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21</v>
      </c>
      <c r="S283" t="str">
        <f t="shared" si="28"/>
        <v>theater</v>
      </c>
      <c r="T283" t="str">
        <f t="shared" si="29"/>
        <v>plays</v>
      </c>
    </row>
    <row r="284" spans="1:20" hidden="1" x14ac:dyDescent="0.3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>
        <f t="shared" si="24"/>
        <v>108</v>
      </c>
      <c r="G284" t="s">
        <v>8</v>
      </c>
      <c r="H284">
        <v>133</v>
      </c>
      <c r="I284" s="5">
        <f t="shared" si="25"/>
        <v>68.240601503759393</v>
      </c>
      <c r="J284" t="s">
        <v>9</v>
      </c>
      <c r="K284" t="s">
        <v>10</v>
      </c>
      <c r="L284">
        <v>1480226400</v>
      </c>
      <c r="M284" s="10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257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>
        <f t="shared" si="24"/>
        <v>19</v>
      </c>
      <c r="G285" t="s">
        <v>2</v>
      </c>
      <c r="H285">
        <v>29</v>
      </c>
      <c r="I285" s="5">
        <f t="shared" si="25"/>
        <v>52.310344827586206</v>
      </c>
      <c r="J285" t="s">
        <v>24</v>
      </c>
      <c r="K285" t="s">
        <v>25</v>
      </c>
      <c r="L285">
        <v>1464584400</v>
      </c>
      <c r="M285" s="10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11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>
        <f t="shared" si="24"/>
        <v>83</v>
      </c>
      <c r="G286" t="s">
        <v>2</v>
      </c>
      <c r="H286">
        <v>132</v>
      </c>
      <c r="I286" s="5">
        <f t="shared" si="25"/>
        <v>61.765151515151516</v>
      </c>
      <c r="J286" t="s">
        <v>9</v>
      </c>
      <c r="K286" t="s">
        <v>10</v>
      </c>
      <c r="L286">
        <v>1335848400</v>
      </c>
      <c r="M286" s="10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16</v>
      </c>
      <c r="S286" t="str">
        <f t="shared" si="28"/>
        <v>technology</v>
      </c>
      <c r="T286" t="str">
        <f t="shared" si="29"/>
        <v>web</v>
      </c>
    </row>
    <row r="287" spans="1:20" hidden="1" x14ac:dyDescent="0.3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>
        <f t="shared" si="24"/>
        <v>706</v>
      </c>
      <c r="G287" t="s">
        <v>8</v>
      </c>
      <c r="H287">
        <v>254</v>
      </c>
      <c r="I287" s="5">
        <f t="shared" si="25"/>
        <v>25.027559055118111</v>
      </c>
      <c r="J287" t="s">
        <v>9</v>
      </c>
      <c r="K287" t="s">
        <v>10</v>
      </c>
      <c r="L287">
        <v>1473483600</v>
      </c>
      <c r="M287" s="10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21</v>
      </c>
      <c r="S287" t="str">
        <f t="shared" si="28"/>
        <v>theater</v>
      </c>
      <c r="T287" t="str">
        <f t="shared" si="29"/>
        <v>plays</v>
      </c>
    </row>
    <row r="288" spans="1:20" hidden="1" x14ac:dyDescent="0.3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>
        <f t="shared" si="24"/>
        <v>17</v>
      </c>
      <c r="G288" t="s">
        <v>62</v>
      </c>
      <c r="H288">
        <v>184</v>
      </c>
      <c r="I288" s="5">
        <f t="shared" si="25"/>
        <v>106.28804347826087</v>
      </c>
      <c r="J288" t="s">
        <v>9</v>
      </c>
      <c r="K288" t="s">
        <v>10</v>
      </c>
      <c r="L288">
        <v>1479880800</v>
      </c>
      <c r="M288" s="10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21</v>
      </c>
      <c r="S288" t="str">
        <f t="shared" si="28"/>
        <v>theater</v>
      </c>
      <c r="T288" t="str">
        <f t="shared" si="29"/>
        <v>plays</v>
      </c>
    </row>
    <row r="289" spans="1:20" hidden="1" x14ac:dyDescent="0.3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>
        <f t="shared" si="24"/>
        <v>210</v>
      </c>
      <c r="G289" t="s">
        <v>8</v>
      </c>
      <c r="H289">
        <v>176</v>
      </c>
      <c r="I289" s="5">
        <f t="shared" si="25"/>
        <v>75.07386363636364</v>
      </c>
      <c r="J289" t="s">
        <v>9</v>
      </c>
      <c r="K289" t="s">
        <v>10</v>
      </c>
      <c r="L289">
        <v>1430197200</v>
      </c>
      <c r="M289" s="10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38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>
        <f t="shared" si="24"/>
        <v>98</v>
      </c>
      <c r="G290" t="s">
        <v>2</v>
      </c>
      <c r="H290">
        <v>137</v>
      </c>
      <c r="I290" s="5">
        <f t="shared" si="25"/>
        <v>39.970802919708028</v>
      </c>
      <c r="J290" t="s">
        <v>24</v>
      </c>
      <c r="K290" t="s">
        <v>25</v>
      </c>
      <c r="L290">
        <v>1331701200</v>
      </c>
      <c r="M290" s="10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136</v>
      </c>
      <c r="S290" t="str">
        <f t="shared" si="28"/>
        <v>music</v>
      </c>
      <c r="T290" t="str">
        <f t="shared" si="29"/>
        <v>metal</v>
      </c>
    </row>
    <row r="291" spans="1:20" hidden="1" x14ac:dyDescent="0.3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>
        <f t="shared" si="24"/>
        <v>1684</v>
      </c>
      <c r="G291" t="s">
        <v>8</v>
      </c>
      <c r="H291">
        <v>337</v>
      </c>
      <c r="I291" s="5">
        <f t="shared" si="25"/>
        <v>39.982195845697326</v>
      </c>
      <c r="J291" t="s">
        <v>3</v>
      </c>
      <c r="K291" t="s">
        <v>4</v>
      </c>
      <c r="L291">
        <v>1438578000</v>
      </c>
      <c r="M291" s="10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21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>
        <f t="shared" si="24"/>
        <v>54</v>
      </c>
      <c r="G292" t="s">
        <v>2</v>
      </c>
      <c r="H292">
        <v>908</v>
      </c>
      <c r="I292" s="5">
        <f t="shared" si="25"/>
        <v>101.01541850220265</v>
      </c>
      <c r="J292" t="s">
        <v>9</v>
      </c>
      <c r="K292" t="s">
        <v>10</v>
      </c>
      <c r="L292">
        <v>1368162000</v>
      </c>
      <c r="M292" s="10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30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3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>
        <f t="shared" si="24"/>
        <v>457</v>
      </c>
      <c r="G293" t="s">
        <v>8</v>
      </c>
      <c r="H293">
        <v>107</v>
      </c>
      <c r="I293" s="5">
        <f t="shared" si="25"/>
        <v>76.813084112149539</v>
      </c>
      <c r="J293" t="s">
        <v>9</v>
      </c>
      <c r="K293" t="s">
        <v>10</v>
      </c>
      <c r="L293">
        <v>1318654800</v>
      </c>
      <c r="M293" s="10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16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>
        <f t="shared" si="24"/>
        <v>10</v>
      </c>
      <c r="G294" t="s">
        <v>2</v>
      </c>
      <c r="H294">
        <v>10</v>
      </c>
      <c r="I294" s="5">
        <f t="shared" si="25"/>
        <v>71.7</v>
      </c>
      <c r="J294" t="s">
        <v>9</v>
      </c>
      <c r="K294" t="s">
        <v>10</v>
      </c>
      <c r="L294">
        <v>1331874000</v>
      </c>
      <c r="M294" s="10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5</v>
      </c>
      <c r="S294" t="str">
        <f t="shared" si="28"/>
        <v>food</v>
      </c>
      <c r="T294" t="str">
        <f t="shared" si="29"/>
        <v>food trucks</v>
      </c>
    </row>
    <row r="295" spans="1:20" hidden="1" x14ac:dyDescent="0.3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>
        <f t="shared" si="24"/>
        <v>16</v>
      </c>
      <c r="G295" t="s">
        <v>62</v>
      </c>
      <c r="H295">
        <v>32</v>
      </c>
      <c r="I295" s="5">
        <f t="shared" si="25"/>
        <v>33.28125</v>
      </c>
      <c r="J295" t="s">
        <v>95</v>
      </c>
      <c r="K295" t="s">
        <v>96</v>
      </c>
      <c r="L295">
        <v>1286254800</v>
      </c>
      <c r="M295" s="10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21</v>
      </c>
      <c r="S295" t="str">
        <f t="shared" si="28"/>
        <v>theater</v>
      </c>
      <c r="T295" t="str">
        <f t="shared" si="29"/>
        <v>plays</v>
      </c>
    </row>
    <row r="296" spans="1:20" hidden="1" x14ac:dyDescent="0.3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>
        <f t="shared" si="24"/>
        <v>1340</v>
      </c>
      <c r="G296" t="s">
        <v>8</v>
      </c>
      <c r="H296">
        <v>183</v>
      </c>
      <c r="I296" s="5">
        <f t="shared" si="25"/>
        <v>43.923497267759565</v>
      </c>
      <c r="J296" t="s">
        <v>9</v>
      </c>
      <c r="K296" t="s">
        <v>10</v>
      </c>
      <c r="L296">
        <v>1540530000</v>
      </c>
      <c r="M296" s="10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21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>
        <f t="shared" si="24"/>
        <v>36</v>
      </c>
      <c r="G297" t="s">
        <v>2</v>
      </c>
      <c r="H297">
        <v>1910</v>
      </c>
      <c r="I297" s="5">
        <f t="shared" si="25"/>
        <v>36.004712041884815</v>
      </c>
      <c r="J297" t="s">
        <v>86</v>
      </c>
      <c r="K297" t="s">
        <v>87</v>
      </c>
      <c r="L297">
        <v>1381813200</v>
      </c>
      <c r="M297" s="10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21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>
        <f t="shared" si="24"/>
        <v>55</v>
      </c>
      <c r="G298" t="s">
        <v>2</v>
      </c>
      <c r="H298">
        <v>38</v>
      </c>
      <c r="I298" s="5">
        <f t="shared" si="25"/>
        <v>88.21052631578948</v>
      </c>
      <c r="J298" t="s">
        <v>14</v>
      </c>
      <c r="K298" t="s">
        <v>15</v>
      </c>
      <c r="L298">
        <v>1548655200</v>
      </c>
      <c r="M298" s="10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21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>
        <f t="shared" si="24"/>
        <v>94</v>
      </c>
      <c r="G299" t="s">
        <v>2</v>
      </c>
      <c r="H299">
        <v>104</v>
      </c>
      <c r="I299" s="5">
        <f t="shared" si="25"/>
        <v>65.240384615384613</v>
      </c>
      <c r="J299" t="s">
        <v>14</v>
      </c>
      <c r="K299" t="s">
        <v>15</v>
      </c>
      <c r="L299">
        <v>1389679200</v>
      </c>
      <c r="M299" s="10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21</v>
      </c>
      <c r="S299" t="str">
        <f t="shared" si="28"/>
        <v>theater</v>
      </c>
      <c r="T299" t="str">
        <f t="shared" si="29"/>
        <v>plays</v>
      </c>
    </row>
    <row r="300" spans="1:20" hidden="1" x14ac:dyDescent="0.3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>
        <f t="shared" si="24"/>
        <v>144</v>
      </c>
      <c r="G300" t="s">
        <v>8</v>
      </c>
      <c r="H300">
        <v>72</v>
      </c>
      <c r="I300" s="5">
        <f t="shared" si="25"/>
        <v>69.958333333333329</v>
      </c>
      <c r="J300" t="s">
        <v>9</v>
      </c>
      <c r="K300" t="s">
        <v>10</v>
      </c>
      <c r="L300">
        <v>1456466400</v>
      </c>
      <c r="M300" s="10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11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>
        <f t="shared" si="24"/>
        <v>51</v>
      </c>
      <c r="G301" t="s">
        <v>2</v>
      </c>
      <c r="H301">
        <v>49</v>
      </c>
      <c r="I301" s="5">
        <f t="shared" si="25"/>
        <v>39.877551020408163</v>
      </c>
      <c r="J301" t="s">
        <v>9</v>
      </c>
      <c r="K301" t="s">
        <v>10</v>
      </c>
      <c r="L301">
        <v>1456984800</v>
      </c>
      <c r="M301" s="10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5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>
        <f t="shared" si="24"/>
        <v>5</v>
      </c>
      <c r="G302" t="s">
        <v>2</v>
      </c>
      <c r="H302">
        <v>1</v>
      </c>
      <c r="I302" s="5">
        <f t="shared" si="25"/>
        <v>5</v>
      </c>
      <c r="J302" t="s">
        <v>24</v>
      </c>
      <c r="K302" t="s">
        <v>25</v>
      </c>
      <c r="L302">
        <v>1504069200</v>
      </c>
      <c r="M302" s="10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56</v>
      </c>
      <c r="S302" t="str">
        <f t="shared" si="28"/>
        <v>publishing</v>
      </c>
      <c r="T302" t="str">
        <f t="shared" si="29"/>
        <v>nonfiction</v>
      </c>
    </row>
    <row r="303" spans="1:20" ht="31.2" hidden="1" x14ac:dyDescent="0.3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>
        <f t="shared" si="24"/>
        <v>1345</v>
      </c>
      <c r="G303" t="s">
        <v>8</v>
      </c>
      <c r="H303">
        <v>295</v>
      </c>
      <c r="I303" s="5">
        <f t="shared" si="25"/>
        <v>41.023728813559323</v>
      </c>
      <c r="J303" t="s">
        <v>9</v>
      </c>
      <c r="K303" t="s">
        <v>10</v>
      </c>
      <c r="L303">
        <v>1424930400</v>
      </c>
      <c r="M303" s="10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30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>
        <f t="shared" si="24"/>
        <v>32</v>
      </c>
      <c r="G304" t="s">
        <v>2</v>
      </c>
      <c r="H304">
        <v>245</v>
      </c>
      <c r="I304" s="5">
        <f t="shared" si="25"/>
        <v>98.914285714285711</v>
      </c>
      <c r="J304" t="s">
        <v>9</v>
      </c>
      <c r="K304" t="s">
        <v>10</v>
      </c>
      <c r="L304">
        <v>1535864400</v>
      </c>
      <c r="M304" s="10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21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>
        <f t="shared" si="24"/>
        <v>83</v>
      </c>
      <c r="G305" t="s">
        <v>2</v>
      </c>
      <c r="H305">
        <v>32</v>
      </c>
      <c r="I305" s="5">
        <f t="shared" si="25"/>
        <v>87.78125</v>
      </c>
      <c r="J305" t="s">
        <v>9</v>
      </c>
      <c r="K305" t="s">
        <v>10</v>
      </c>
      <c r="L305">
        <v>1452146400</v>
      </c>
      <c r="M305" s="10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48</v>
      </c>
      <c r="S305" t="str">
        <f t="shared" si="28"/>
        <v>music</v>
      </c>
      <c r="T305" t="str">
        <f t="shared" si="29"/>
        <v>indie rock</v>
      </c>
    </row>
    <row r="306" spans="1:20" hidden="1" x14ac:dyDescent="0.3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>
        <f t="shared" si="24"/>
        <v>546</v>
      </c>
      <c r="G306" t="s">
        <v>8</v>
      </c>
      <c r="H306">
        <v>142</v>
      </c>
      <c r="I306" s="5">
        <f t="shared" si="25"/>
        <v>80.767605633802816</v>
      </c>
      <c r="J306" t="s">
        <v>9</v>
      </c>
      <c r="K306" t="s">
        <v>10</v>
      </c>
      <c r="L306">
        <v>1470546000</v>
      </c>
      <c r="M306" s="10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30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3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>
        <f t="shared" si="24"/>
        <v>286</v>
      </c>
      <c r="G307" t="s">
        <v>8</v>
      </c>
      <c r="H307">
        <v>85</v>
      </c>
      <c r="I307" s="5">
        <f t="shared" si="25"/>
        <v>94.28235294117647</v>
      </c>
      <c r="J307" t="s">
        <v>9</v>
      </c>
      <c r="K307" t="s">
        <v>10</v>
      </c>
      <c r="L307">
        <v>1458363600</v>
      </c>
      <c r="M307" s="10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21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>
        <f t="shared" si="24"/>
        <v>8</v>
      </c>
      <c r="G308" t="s">
        <v>2</v>
      </c>
      <c r="H308">
        <v>7</v>
      </c>
      <c r="I308" s="5">
        <f t="shared" si="25"/>
        <v>73.428571428571431</v>
      </c>
      <c r="J308" t="s">
        <v>9</v>
      </c>
      <c r="K308" t="s">
        <v>10</v>
      </c>
      <c r="L308">
        <v>1500008400</v>
      </c>
      <c r="M308" s="10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21</v>
      </c>
      <c r="S308" t="str">
        <f t="shared" si="28"/>
        <v>theater</v>
      </c>
      <c r="T308" t="str">
        <f t="shared" si="29"/>
        <v>plays</v>
      </c>
    </row>
    <row r="309" spans="1:20" ht="31.2" hidden="1" x14ac:dyDescent="0.3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>
        <f t="shared" si="24"/>
        <v>132</v>
      </c>
      <c r="G309" t="s">
        <v>8</v>
      </c>
      <c r="H309">
        <v>659</v>
      </c>
      <c r="I309" s="5">
        <f t="shared" si="25"/>
        <v>65.968133535660087</v>
      </c>
      <c r="J309" t="s">
        <v>24</v>
      </c>
      <c r="K309" t="s">
        <v>25</v>
      </c>
      <c r="L309">
        <v>1338958800</v>
      </c>
      <c r="M309" s="10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107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>
        <f t="shared" si="24"/>
        <v>74</v>
      </c>
      <c r="G310" t="s">
        <v>2</v>
      </c>
      <c r="H310">
        <v>803</v>
      </c>
      <c r="I310" s="5">
        <f t="shared" si="25"/>
        <v>109.04109589041096</v>
      </c>
      <c r="J310" t="s">
        <v>9</v>
      </c>
      <c r="K310" t="s">
        <v>10</v>
      </c>
      <c r="L310">
        <v>1303102800</v>
      </c>
      <c r="M310" s="10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21</v>
      </c>
      <c r="S310" t="str">
        <f t="shared" si="28"/>
        <v>theater</v>
      </c>
      <c r="T310" t="str">
        <f t="shared" si="29"/>
        <v>plays</v>
      </c>
    </row>
    <row r="311" spans="1:20" hidden="1" x14ac:dyDescent="0.3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>
        <f t="shared" si="24"/>
        <v>75</v>
      </c>
      <c r="G311" t="s">
        <v>62</v>
      </c>
      <c r="H311">
        <v>75</v>
      </c>
      <c r="I311" s="5">
        <f t="shared" si="25"/>
        <v>41.16</v>
      </c>
      <c r="J311" t="s">
        <v>9</v>
      </c>
      <c r="K311" t="s">
        <v>10</v>
      </c>
      <c r="L311">
        <v>1316581200</v>
      </c>
      <c r="M311" s="10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48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>
        <f t="shared" si="24"/>
        <v>20</v>
      </c>
      <c r="G312" t="s">
        <v>2</v>
      </c>
      <c r="H312">
        <v>16</v>
      </c>
      <c r="I312" s="5">
        <f t="shared" si="25"/>
        <v>99.125</v>
      </c>
      <c r="J312" t="s">
        <v>9</v>
      </c>
      <c r="K312" t="s">
        <v>10</v>
      </c>
      <c r="L312">
        <v>1270789200</v>
      </c>
      <c r="M312" s="10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77</v>
      </c>
      <c r="S312" t="str">
        <f t="shared" si="28"/>
        <v>games</v>
      </c>
      <c r="T312" t="str">
        <f t="shared" si="29"/>
        <v>video games</v>
      </c>
    </row>
    <row r="313" spans="1:20" hidden="1" x14ac:dyDescent="0.3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>
        <f t="shared" si="24"/>
        <v>203</v>
      </c>
      <c r="G313" t="s">
        <v>8</v>
      </c>
      <c r="H313">
        <v>121</v>
      </c>
      <c r="I313" s="5">
        <f t="shared" si="25"/>
        <v>105.88429752066116</v>
      </c>
      <c r="J313" t="s">
        <v>9</v>
      </c>
      <c r="K313" t="s">
        <v>10</v>
      </c>
      <c r="L313">
        <v>1297836000</v>
      </c>
      <c r="M313" s="10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21</v>
      </c>
      <c r="S313" t="str">
        <f t="shared" si="28"/>
        <v>theater</v>
      </c>
      <c r="T313" t="str">
        <f t="shared" si="29"/>
        <v>plays</v>
      </c>
    </row>
    <row r="314" spans="1:20" hidden="1" x14ac:dyDescent="0.3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>
        <f t="shared" si="24"/>
        <v>310</v>
      </c>
      <c r="G314" t="s">
        <v>8</v>
      </c>
      <c r="H314">
        <v>3742</v>
      </c>
      <c r="I314" s="5">
        <f t="shared" si="25"/>
        <v>48.996525921966864</v>
      </c>
      <c r="J314" t="s">
        <v>9</v>
      </c>
      <c r="K314" t="s">
        <v>10</v>
      </c>
      <c r="L314">
        <v>1382677200</v>
      </c>
      <c r="M314" s="10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21</v>
      </c>
      <c r="S314" t="str">
        <f t="shared" si="28"/>
        <v>theater</v>
      </c>
      <c r="T314" t="str">
        <f t="shared" si="29"/>
        <v>plays</v>
      </c>
    </row>
    <row r="315" spans="1:20" hidden="1" x14ac:dyDescent="0.3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>
        <f t="shared" si="24"/>
        <v>395</v>
      </c>
      <c r="G315" t="s">
        <v>8</v>
      </c>
      <c r="H315">
        <v>223</v>
      </c>
      <c r="I315" s="5">
        <f t="shared" si="25"/>
        <v>39</v>
      </c>
      <c r="J315" t="s">
        <v>9</v>
      </c>
      <c r="K315" t="s">
        <v>10</v>
      </c>
      <c r="L315">
        <v>1330322400</v>
      </c>
      <c r="M315" s="10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11</v>
      </c>
      <c r="S315" t="str">
        <f t="shared" si="28"/>
        <v>music</v>
      </c>
      <c r="T315" t="str">
        <f t="shared" si="29"/>
        <v>rock</v>
      </c>
    </row>
    <row r="316" spans="1:20" hidden="1" x14ac:dyDescent="0.3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>
        <f t="shared" si="24"/>
        <v>295</v>
      </c>
      <c r="G316" t="s">
        <v>8</v>
      </c>
      <c r="H316">
        <v>133</v>
      </c>
      <c r="I316" s="5">
        <f t="shared" si="25"/>
        <v>31.022556390977442</v>
      </c>
      <c r="J316" t="s">
        <v>9</v>
      </c>
      <c r="K316" t="s">
        <v>10</v>
      </c>
      <c r="L316">
        <v>1552366800</v>
      </c>
      <c r="M316" s="10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30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>
        <f t="shared" si="24"/>
        <v>34</v>
      </c>
      <c r="G317" t="s">
        <v>2</v>
      </c>
      <c r="H317">
        <v>31</v>
      </c>
      <c r="I317" s="5">
        <f t="shared" si="25"/>
        <v>103.87096774193549</v>
      </c>
      <c r="J317" t="s">
        <v>9</v>
      </c>
      <c r="K317" t="s">
        <v>10</v>
      </c>
      <c r="L317">
        <v>1400907600</v>
      </c>
      <c r="M317" s="10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21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>
        <f t="shared" si="24"/>
        <v>67</v>
      </c>
      <c r="G318" t="s">
        <v>2</v>
      </c>
      <c r="H318">
        <v>108</v>
      </c>
      <c r="I318" s="5">
        <f t="shared" si="25"/>
        <v>59.268518518518519</v>
      </c>
      <c r="J318" t="s">
        <v>95</v>
      </c>
      <c r="K318" t="s">
        <v>96</v>
      </c>
      <c r="L318">
        <v>1574143200</v>
      </c>
      <c r="M318" s="10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5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>
        <f t="shared" si="24"/>
        <v>19</v>
      </c>
      <c r="G319" t="s">
        <v>2</v>
      </c>
      <c r="H319">
        <v>30</v>
      </c>
      <c r="I319" s="5">
        <f t="shared" si="25"/>
        <v>42.3</v>
      </c>
      <c r="J319" t="s">
        <v>9</v>
      </c>
      <c r="K319" t="s">
        <v>10</v>
      </c>
      <c r="L319">
        <v>1494738000</v>
      </c>
      <c r="M319" s="10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21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>
        <f t="shared" si="24"/>
        <v>16</v>
      </c>
      <c r="G320" t="s">
        <v>2</v>
      </c>
      <c r="H320">
        <v>17</v>
      </c>
      <c r="I320" s="5">
        <f t="shared" si="25"/>
        <v>53.117647058823529</v>
      </c>
      <c r="J320" t="s">
        <v>9</v>
      </c>
      <c r="K320" t="s">
        <v>10</v>
      </c>
      <c r="L320">
        <v>1392357600</v>
      </c>
      <c r="M320" s="10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11</v>
      </c>
      <c r="S320" t="str">
        <f t="shared" si="28"/>
        <v>music</v>
      </c>
      <c r="T320" t="str">
        <f t="shared" si="29"/>
        <v>rock</v>
      </c>
    </row>
    <row r="321" spans="1:20" hidden="1" x14ac:dyDescent="0.3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>
        <f t="shared" si="24"/>
        <v>39</v>
      </c>
      <c r="G321" t="s">
        <v>62</v>
      </c>
      <c r="H321">
        <v>64</v>
      </c>
      <c r="I321" s="5">
        <f t="shared" si="25"/>
        <v>50.796875</v>
      </c>
      <c r="J321" t="s">
        <v>9</v>
      </c>
      <c r="K321" t="s">
        <v>10</v>
      </c>
      <c r="L321">
        <v>1281589200</v>
      </c>
      <c r="M321" s="10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16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>
        <f t="shared" si="24"/>
        <v>10</v>
      </c>
      <c r="G322" t="s">
        <v>2</v>
      </c>
      <c r="H322">
        <v>80</v>
      </c>
      <c r="I322" s="5">
        <f t="shared" si="25"/>
        <v>101.15</v>
      </c>
      <c r="J322" t="s">
        <v>9</v>
      </c>
      <c r="K322" t="s">
        <v>10</v>
      </c>
      <c r="L322">
        <v>1305003600</v>
      </c>
      <c r="M322" s="10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107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>
        <f t="shared" ref="F323:F386" si="30">ROUND((E323/D323)*100,0)</f>
        <v>94</v>
      </c>
      <c r="G323" t="s">
        <v>2</v>
      </c>
      <c r="H323">
        <v>2468</v>
      </c>
      <c r="I323" s="5">
        <f t="shared" ref="I323:I386" si="31">IF(H323=0,0,E323/H323)</f>
        <v>65.000810372771468</v>
      </c>
      <c r="J323" t="s">
        <v>9</v>
      </c>
      <c r="K323" t="s">
        <v>10</v>
      </c>
      <c r="L323">
        <v>1301634000</v>
      </c>
      <c r="M323" s="10">
        <f t="shared" ref="M323:M386" si="32">(((L323/60)/60)/24)+DATE(1970,1,1)</f>
        <v>40634.208333333336</v>
      </c>
      <c r="N323">
        <v>1302325200</v>
      </c>
      <c r="O323" s="10">
        <f t="shared" ref="O323:O386" si="33">(((N323/60)/60)/24)+DATE(1970,1,1)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hidden="1" x14ac:dyDescent="0.3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>
        <f t="shared" si="30"/>
        <v>167</v>
      </c>
      <c r="G324" t="s">
        <v>8</v>
      </c>
      <c r="H324">
        <v>5168</v>
      </c>
      <c r="I324" s="5">
        <f t="shared" si="31"/>
        <v>37.998645510835914</v>
      </c>
      <c r="J324" t="s">
        <v>9</v>
      </c>
      <c r="K324" t="s">
        <v>10</v>
      </c>
      <c r="L324">
        <v>1290664800</v>
      </c>
      <c r="M324" s="10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21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>
        <f t="shared" si="30"/>
        <v>24</v>
      </c>
      <c r="G325" t="s">
        <v>2</v>
      </c>
      <c r="H325">
        <v>26</v>
      </c>
      <c r="I325" s="5">
        <f t="shared" si="31"/>
        <v>82.615384615384613</v>
      </c>
      <c r="J325" t="s">
        <v>28</v>
      </c>
      <c r="K325" t="s">
        <v>29</v>
      </c>
      <c r="L325">
        <v>1395896400</v>
      </c>
      <c r="M325" s="10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30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3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>
        <f t="shared" si="30"/>
        <v>164</v>
      </c>
      <c r="G326" t="s">
        <v>8</v>
      </c>
      <c r="H326">
        <v>307</v>
      </c>
      <c r="I326" s="5">
        <f t="shared" si="31"/>
        <v>37.941368078175898</v>
      </c>
      <c r="J326" t="s">
        <v>9</v>
      </c>
      <c r="K326" t="s">
        <v>10</v>
      </c>
      <c r="L326">
        <v>1434862800</v>
      </c>
      <c r="M326" s="10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21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>
        <f t="shared" si="30"/>
        <v>91</v>
      </c>
      <c r="G327" t="s">
        <v>2</v>
      </c>
      <c r="H327">
        <v>73</v>
      </c>
      <c r="I327" s="5">
        <f t="shared" si="31"/>
        <v>80.780821917808225</v>
      </c>
      <c r="J327" t="s">
        <v>9</v>
      </c>
      <c r="K327" t="s">
        <v>10</v>
      </c>
      <c r="L327">
        <v>1529125200</v>
      </c>
      <c r="M327" s="10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21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>
        <f t="shared" si="30"/>
        <v>46</v>
      </c>
      <c r="G328" t="s">
        <v>2</v>
      </c>
      <c r="H328">
        <v>128</v>
      </c>
      <c r="I328" s="5">
        <f t="shared" si="31"/>
        <v>25.984375</v>
      </c>
      <c r="J328" t="s">
        <v>9</v>
      </c>
      <c r="K328" t="s">
        <v>10</v>
      </c>
      <c r="L328">
        <v>1451109600</v>
      </c>
      <c r="M328" s="10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59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>
        <f t="shared" si="30"/>
        <v>39</v>
      </c>
      <c r="G329" t="s">
        <v>2</v>
      </c>
      <c r="H329">
        <v>33</v>
      </c>
      <c r="I329" s="5">
        <f t="shared" si="31"/>
        <v>30.363636363636363</v>
      </c>
      <c r="J329" t="s">
        <v>9</v>
      </c>
      <c r="K329" t="s">
        <v>10</v>
      </c>
      <c r="L329">
        <v>1566968400</v>
      </c>
      <c r="M329" s="10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21</v>
      </c>
      <c r="S329" t="str">
        <f t="shared" si="34"/>
        <v>theater</v>
      </c>
      <c r="T329" t="str">
        <f t="shared" si="35"/>
        <v>plays</v>
      </c>
    </row>
    <row r="330" spans="1:20" ht="31.2" hidden="1" x14ac:dyDescent="0.3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>
        <f t="shared" si="30"/>
        <v>134</v>
      </c>
      <c r="G330" t="s">
        <v>8</v>
      </c>
      <c r="H330">
        <v>2441</v>
      </c>
      <c r="I330" s="5">
        <f t="shared" si="31"/>
        <v>54.004916018025398</v>
      </c>
      <c r="J330" t="s">
        <v>9</v>
      </c>
      <c r="K330" t="s">
        <v>10</v>
      </c>
      <c r="L330">
        <v>1543557600</v>
      </c>
      <c r="M330" s="10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11</v>
      </c>
      <c r="S330" t="str">
        <f t="shared" si="34"/>
        <v>music</v>
      </c>
      <c r="T330" t="str">
        <f t="shared" si="35"/>
        <v>rock</v>
      </c>
    </row>
    <row r="331" spans="1:20" hidden="1" x14ac:dyDescent="0.3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>
        <f t="shared" si="30"/>
        <v>23</v>
      </c>
      <c r="G331" t="s">
        <v>35</v>
      </c>
      <c r="H331">
        <v>211</v>
      </c>
      <c r="I331" s="5">
        <f t="shared" si="31"/>
        <v>101.78672985781991</v>
      </c>
      <c r="J331" t="s">
        <v>9</v>
      </c>
      <c r="K331" t="s">
        <v>10</v>
      </c>
      <c r="L331">
        <v>1481522400</v>
      </c>
      <c r="M331" s="10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77</v>
      </c>
      <c r="S331" t="str">
        <f t="shared" si="34"/>
        <v>games</v>
      </c>
      <c r="T331" t="str">
        <f t="shared" si="35"/>
        <v>video games</v>
      </c>
    </row>
    <row r="332" spans="1:20" ht="31.2" hidden="1" x14ac:dyDescent="0.3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>
        <f t="shared" si="30"/>
        <v>185</v>
      </c>
      <c r="G332" t="s">
        <v>8</v>
      </c>
      <c r="H332">
        <v>1385</v>
      </c>
      <c r="I332" s="5">
        <f t="shared" si="31"/>
        <v>45.003610108303249</v>
      </c>
      <c r="J332" t="s">
        <v>28</v>
      </c>
      <c r="K332" t="s">
        <v>29</v>
      </c>
      <c r="L332">
        <v>1512712800</v>
      </c>
      <c r="M332" s="10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30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3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>
        <f t="shared" si="30"/>
        <v>444</v>
      </c>
      <c r="G333" t="s">
        <v>8</v>
      </c>
      <c r="H333">
        <v>190</v>
      </c>
      <c r="I333" s="5">
        <f t="shared" si="31"/>
        <v>77.068421052631578</v>
      </c>
      <c r="J333" t="s">
        <v>9</v>
      </c>
      <c r="K333" t="s">
        <v>10</v>
      </c>
      <c r="L333">
        <v>1324274400</v>
      </c>
      <c r="M333" s="10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5</v>
      </c>
      <c r="S333" t="str">
        <f t="shared" si="34"/>
        <v>food</v>
      </c>
      <c r="T333" t="str">
        <f t="shared" si="35"/>
        <v>food trucks</v>
      </c>
    </row>
    <row r="334" spans="1:20" ht="31.2" hidden="1" x14ac:dyDescent="0.3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>
        <f t="shared" si="30"/>
        <v>200</v>
      </c>
      <c r="G334" t="s">
        <v>8</v>
      </c>
      <c r="H334">
        <v>470</v>
      </c>
      <c r="I334" s="5">
        <f t="shared" si="31"/>
        <v>88.076595744680844</v>
      </c>
      <c r="J334" t="s">
        <v>9</v>
      </c>
      <c r="K334" t="s">
        <v>10</v>
      </c>
      <c r="L334">
        <v>1364446800</v>
      </c>
      <c r="M334" s="10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53</v>
      </c>
      <c r="S334" t="str">
        <f t="shared" si="34"/>
        <v>technology</v>
      </c>
      <c r="T334" t="str">
        <f t="shared" si="35"/>
        <v>wearables</v>
      </c>
    </row>
    <row r="335" spans="1:20" hidden="1" x14ac:dyDescent="0.3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>
        <f t="shared" si="30"/>
        <v>124</v>
      </c>
      <c r="G335" t="s">
        <v>8</v>
      </c>
      <c r="H335">
        <v>253</v>
      </c>
      <c r="I335" s="5">
        <f t="shared" si="31"/>
        <v>47.035573122529641</v>
      </c>
      <c r="J335" t="s">
        <v>9</v>
      </c>
      <c r="K335" t="s">
        <v>10</v>
      </c>
      <c r="L335">
        <v>1542693600</v>
      </c>
      <c r="M335" s="10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21</v>
      </c>
      <c r="S335" t="str">
        <f t="shared" si="34"/>
        <v>theater</v>
      </c>
      <c r="T335" t="str">
        <f t="shared" si="35"/>
        <v>plays</v>
      </c>
    </row>
    <row r="336" spans="1:20" hidden="1" x14ac:dyDescent="0.3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>
        <f t="shared" si="30"/>
        <v>187</v>
      </c>
      <c r="G336" t="s">
        <v>8</v>
      </c>
      <c r="H336">
        <v>1113</v>
      </c>
      <c r="I336" s="5">
        <f t="shared" si="31"/>
        <v>110.99550763701707</v>
      </c>
      <c r="J336" t="s">
        <v>9</v>
      </c>
      <c r="K336" t="s">
        <v>10</v>
      </c>
      <c r="L336">
        <v>1515564000</v>
      </c>
      <c r="M336" s="10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11</v>
      </c>
      <c r="S336" t="str">
        <f t="shared" si="34"/>
        <v>music</v>
      </c>
      <c r="T336" t="str">
        <f t="shared" si="35"/>
        <v>rock</v>
      </c>
    </row>
    <row r="337" spans="1:20" hidden="1" x14ac:dyDescent="0.3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>
        <f t="shared" si="30"/>
        <v>114</v>
      </c>
      <c r="G337" t="s">
        <v>8</v>
      </c>
      <c r="H337">
        <v>2283</v>
      </c>
      <c r="I337" s="5">
        <f t="shared" si="31"/>
        <v>87.003066141042481</v>
      </c>
      <c r="J337" t="s">
        <v>9</v>
      </c>
      <c r="K337" t="s">
        <v>10</v>
      </c>
      <c r="L337">
        <v>1573797600</v>
      </c>
      <c r="M337" s="10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11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>
        <f t="shared" si="30"/>
        <v>97</v>
      </c>
      <c r="G338" t="s">
        <v>2</v>
      </c>
      <c r="H338">
        <v>1072</v>
      </c>
      <c r="I338" s="5">
        <f t="shared" si="31"/>
        <v>63.994402985074629</v>
      </c>
      <c r="J338" t="s">
        <v>9</v>
      </c>
      <c r="K338" t="s">
        <v>10</v>
      </c>
      <c r="L338">
        <v>1292392800</v>
      </c>
      <c r="M338" s="10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11</v>
      </c>
      <c r="S338" t="str">
        <f t="shared" si="34"/>
        <v>music</v>
      </c>
      <c r="T338" t="str">
        <f t="shared" si="35"/>
        <v>rock</v>
      </c>
    </row>
    <row r="339" spans="1:20" hidden="1" x14ac:dyDescent="0.3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>
        <f t="shared" si="30"/>
        <v>123</v>
      </c>
      <c r="G339" t="s">
        <v>8</v>
      </c>
      <c r="H339">
        <v>1095</v>
      </c>
      <c r="I339" s="5">
        <f t="shared" si="31"/>
        <v>105.9945205479452</v>
      </c>
      <c r="J339" t="s">
        <v>9</v>
      </c>
      <c r="K339" t="s">
        <v>10</v>
      </c>
      <c r="L339">
        <v>1573452000</v>
      </c>
      <c r="M339" s="10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21</v>
      </c>
      <c r="S339" t="str">
        <f t="shared" si="34"/>
        <v>theater</v>
      </c>
      <c r="T339" t="str">
        <f t="shared" si="35"/>
        <v>plays</v>
      </c>
    </row>
    <row r="340" spans="1:20" hidden="1" x14ac:dyDescent="0.3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>
        <f t="shared" si="30"/>
        <v>179</v>
      </c>
      <c r="G340" t="s">
        <v>8</v>
      </c>
      <c r="H340">
        <v>1690</v>
      </c>
      <c r="I340" s="5">
        <f t="shared" si="31"/>
        <v>73.989349112426041</v>
      </c>
      <c r="J340" t="s">
        <v>9</v>
      </c>
      <c r="K340" t="s">
        <v>10</v>
      </c>
      <c r="L340">
        <v>1317790800</v>
      </c>
      <c r="M340" s="10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21</v>
      </c>
      <c r="S340" t="str">
        <f t="shared" si="34"/>
        <v>theater</v>
      </c>
      <c r="T340" t="str">
        <f t="shared" si="35"/>
        <v>plays</v>
      </c>
    </row>
    <row r="341" spans="1:20" hidden="1" x14ac:dyDescent="0.3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>
        <f t="shared" si="30"/>
        <v>80</v>
      </c>
      <c r="G341" t="s">
        <v>62</v>
      </c>
      <c r="H341">
        <v>1297</v>
      </c>
      <c r="I341" s="5">
        <f t="shared" si="31"/>
        <v>84.02004626060139</v>
      </c>
      <c r="J341" t="s">
        <v>3</v>
      </c>
      <c r="K341" t="s">
        <v>4</v>
      </c>
      <c r="L341">
        <v>1501650000</v>
      </c>
      <c r="M341" s="10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21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>
        <f t="shared" si="30"/>
        <v>94</v>
      </c>
      <c r="G342" t="s">
        <v>2</v>
      </c>
      <c r="H342">
        <v>393</v>
      </c>
      <c r="I342" s="5">
        <f t="shared" si="31"/>
        <v>88.966921119592882</v>
      </c>
      <c r="J342" t="s">
        <v>9</v>
      </c>
      <c r="K342" t="s">
        <v>10</v>
      </c>
      <c r="L342">
        <v>1323669600</v>
      </c>
      <c r="M342" s="10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110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>
        <f t="shared" si="30"/>
        <v>85</v>
      </c>
      <c r="G343" t="s">
        <v>2</v>
      </c>
      <c r="H343">
        <v>1257</v>
      </c>
      <c r="I343" s="5">
        <f t="shared" si="31"/>
        <v>76.990453460620529</v>
      </c>
      <c r="J343" t="s">
        <v>9</v>
      </c>
      <c r="K343" t="s">
        <v>10</v>
      </c>
      <c r="L343">
        <v>1440738000</v>
      </c>
      <c r="M343" s="10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48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>
        <f t="shared" si="30"/>
        <v>67</v>
      </c>
      <c r="G344" t="s">
        <v>2</v>
      </c>
      <c r="H344">
        <v>328</v>
      </c>
      <c r="I344" s="5">
        <f t="shared" si="31"/>
        <v>97.146341463414629</v>
      </c>
      <c r="J344" t="s">
        <v>9</v>
      </c>
      <c r="K344" t="s">
        <v>10</v>
      </c>
      <c r="L344">
        <v>1374296400</v>
      </c>
      <c r="M344" s="10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21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>
        <f t="shared" si="30"/>
        <v>54</v>
      </c>
      <c r="G345" t="s">
        <v>2</v>
      </c>
      <c r="H345">
        <v>147</v>
      </c>
      <c r="I345" s="5">
        <f t="shared" si="31"/>
        <v>33.013605442176868</v>
      </c>
      <c r="J345" t="s">
        <v>9</v>
      </c>
      <c r="K345" t="s">
        <v>10</v>
      </c>
      <c r="L345">
        <v>1384840800</v>
      </c>
      <c r="M345" s="10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21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>
        <f t="shared" si="30"/>
        <v>42</v>
      </c>
      <c r="G346" t="s">
        <v>2</v>
      </c>
      <c r="H346">
        <v>830</v>
      </c>
      <c r="I346" s="5">
        <f t="shared" si="31"/>
        <v>99.950602409638549</v>
      </c>
      <c r="J346" t="s">
        <v>9</v>
      </c>
      <c r="K346" t="s">
        <v>10</v>
      </c>
      <c r="L346">
        <v>1516600800</v>
      </c>
      <c r="M346" s="10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77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>
        <f t="shared" si="30"/>
        <v>15</v>
      </c>
      <c r="G347" t="s">
        <v>2</v>
      </c>
      <c r="H347">
        <v>331</v>
      </c>
      <c r="I347" s="5">
        <f t="shared" si="31"/>
        <v>69.966767371601208</v>
      </c>
      <c r="J347" t="s">
        <v>28</v>
      </c>
      <c r="K347" t="s">
        <v>29</v>
      </c>
      <c r="L347">
        <v>1436418000</v>
      </c>
      <c r="M347" s="10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41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>
        <f t="shared" si="30"/>
        <v>34</v>
      </c>
      <c r="G348" t="s">
        <v>2</v>
      </c>
      <c r="H348">
        <v>25</v>
      </c>
      <c r="I348" s="5">
        <f t="shared" si="31"/>
        <v>110.32</v>
      </c>
      <c r="J348" t="s">
        <v>9</v>
      </c>
      <c r="K348" t="s">
        <v>10</v>
      </c>
      <c r="L348">
        <v>1503550800</v>
      </c>
      <c r="M348" s="10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48</v>
      </c>
      <c r="S348" t="str">
        <f t="shared" si="34"/>
        <v>music</v>
      </c>
      <c r="T348" t="str">
        <f t="shared" si="35"/>
        <v>indie rock</v>
      </c>
    </row>
    <row r="349" spans="1:20" hidden="1" x14ac:dyDescent="0.3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>
        <f t="shared" si="30"/>
        <v>1401</v>
      </c>
      <c r="G349" t="s">
        <v>8</v>
      </c>
      <c r="H349">
        <v>191</v>
      </c>
      <c r="I349" s="5">
        <f t="shared" si="31"/>
        <v>66.005235602094245</v>
      </c>
      <c r="J349" t="s">
        <v>9</v>
      </c>
      <c r="K349" t="s">
        <v>10</v>
      </c>
      <c r="L349">
        <v>1423634400</v>
      </c>
      <c r="M349" s="10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16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>
        <f t="shared" si="30"/>
        <v>72</v>
      </c>
      <c r="G350" t="s">
        <v>2</v>
      </c>
      <c r="H350">
        <v>3483</v>
      </c>
      <c r="I350" s="5">
        <f t="shared" si="31"/>
        <v>41.005742176284812</v>
      </c>
      <c r="J350" t="s">
        <v>9</v>
      </c>
      <c r="K350" t="s">
        <v>10</v>
      </c>
      <c r="L350">
        <v>1487224800</v>
      </c>
      <c r="M350" s="10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5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>
        <f t="shared" si="30"/>
        <v>53</v>
      </c>
      <c r="G351" t="s">
        <v>2</v>
      </c>
      <c r="H351">
        <v>923</v>
      </c>
      <c r="I351" s="5">
        <f t="shared" si="31"/>
        <v>103.96316359696641</v>
      </c>
      <c r="J351" t="s">
        <v>9</v>
      </c>
      <c r="K351" t="s">
        <v>10</v>
      </c>
      <c r="L351">
        <v>1500008400</v>
      </c>
      <c r="M351" s="10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21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>
        <f t="shared" si="30"/>
        <v>5</v>
      </c>
      <c r="G352" t="s">
        <v>2</v>
      </c>
      <c r="H352">
        <v>1</v>
      </c>
      <c r="I352" s="5">
        <f t="shared" si="31"/>
        <v>5</v>
      </c>
      <c r="J352" t="s">
        <v>9</v>
      </c>
      <c r="K352" t="s">
        <v>10</v>
      </c>
      <c r="L352">
        <v>1432098000</v>
      </c>
      <c r="M352" s="10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147</v>
      </c>
      <c r="S352" t="str">
        <f t="shared" si="34"/>
        <v>music</v>
      </c>
      <c r="T352" t="str">
        <f t="shared" si="35"/>
        <v>jazz</v>
      </c>
    </row>
    <row r="353" spans="1:20" hidden="1" x14ac:dyDescent="0.3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>
        <f t="shared" si="30"/>
        <v>128</v>
      </c>
      <c r="G353" t="s">
        <v>8</v>
      </c>
      <c r="H353">
        <v>2013</v>
      </c>
      <c r="I353" s="5">
        <f t="shared" si="31"/>
        <v>47.009935419771487</v>
      </c>
      <c r="J353" t="s">
        <v>9</v>
      </c>
      <c r="K353" t="s">
        <v>10</v>
      </c>
      <c r="L353">
        <v>1440392400</v>
      </c>
      <c r="M353" s="10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11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>
        <f t="shared" si="30"/>
        <v>35</v>
      </c>
      <c r="G354" t="s">
        <v>2</v>
      </c>
      <c r="H354">
        <v>33</v>
      </c>
      <c r="I354" s="5">
        <f t="shared" si="31"/>
        <v>29.606060606060606</v>
      </c>
      <c r="J354" t="s">
        <v>3</v>
      </c>
      <c r="K354" t="s">
        <v>4</v>
      </c>
      <c r="L354">
        <v>1446876000</v>
      </c>
      <c r="M354" s="10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21</v>
      </c>
      <c r="S354" t="str">
        <f t="shared" si="34"/>
        <v>theater</v>
      </c>
      <c r="T354" t="str">
        <f t="shared" si="35"/>
        <v>plays</v>
      </c>
    </row>
    <row r="355" spans="1:20" hidden="1" x14ac:dyDescent="0.3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>
        <f t="shared" si="30"/>
        <v>411</v>
      </c>
      <c r="G355" t="s">
        <v>8</v>
      </c>
      <c r="H355">
        <v>1703</v>
      </c>
      <c r="I355" s="5">
        <f t="shared" si="31"/>
        <v>81.010569583088667</v>
      </c>
      <c r="J355" t="s">
        <v>9</v>
      </c>
      <c r="K355" t="s">
        <v>10</v>
      </c>
      <c r="L355">
        <v>1562302800</v>
      </c>
      <c r="M355" s="10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21</v>
      </c>
      <c r="S355" t="str">
        <f t="shared" si="34"/>
        <v>theater</v>
      </c>
      <c r="T355" t="str">
        <f t="shared" si="35"/>
        <v>plays</v>
      </c>
    </row>
    <row r="356" spans="1:20" hidden="1" x14ac:dyDescent="0.3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>
        <f t="shared" si="30"/>
        <v>124</v>
      </c>
      <c r="G356" t="s">
        <v>8</v>
      </c>
      <c r="H356">
        <v>80</v>
      </c>
      <c r="I356" s="5">
        <f t="shared" si="31"/>
        <v>94.35</v>
      </c>
      <c r="J356" t="s">
        <v>24</v>
      </c>
      <c r="K356" t="s">
        <v>25</v>
      </c>
      <c r="L356">
        <v>1378184400</v>
      </c>
      <c r="M356" s="10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30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3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>
        <f t="shared" si="30"/>
        <v>59</v>
      </c>
      <c r="G357" t="s">
        <v>35</v>
      </c>
      <c r="H357">
        <v>86</v>
      </c>
      <c r="I357" s="5">
        <f t="shared" si="31"/>
        <v>26.058139534883722</v>
      </c>
      <c r="J357" t="s">
        <v>9</v>
      </c>
      <c r="K357" t="s">
        <v>10</v>
      </c>
      <c r="L357">
        <v>1485064800</v>
      </c>
      <c r="M357" s="10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53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>
        <f t="shared" si="30"/>
        <v>37</v>
      </c>
      <c r="G358" t="s">
        <v>2</v>
      </c>
      <c r="H358">
        <v>40</v>
      </c>
      <c r="I358" s="5">
        <f t="shared" si="31"/>
        <v>85.775000000000006</v>
      </c>
      <c r="J358" t="s">
        <v>95</v>
      </c>
      <c r="K358" t="s">
        <v>96</v>
      </c>
      <c r="L358">
        <v>1326520800</v>
      </c>
      <c r="M358" s="10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21</v>
      </c>
      <c r="S358" t="str">
        <f t="shared" si="34"/>
        <v>theater</v>
      </c>
      <c r="T358" t="str">
        <f t="shared" si="35"/>
        <v>plays</v>
      </c>
    </row>
    <row r="359" spans="1:20" hidden="1" x14ac:dyDescent="0.3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>
        <f t="shared" si="30"/>
        <v>185</v>
      </c>
      <c r="G359" t="s">
        <v>8</v>
      </c>
      <c r="H359">
        <v>41</v>
      </c>
      <c r="I359" s="5">
        <f t="shared" si="31"/>
        <v>103.73170731707317</v>
      </c>
      <c r="J359" t="s">
        <v>9</v>
      </c>
      <c r="K359" t="s">
        <v>10</v>
      </c>
      <c r="L359">
        <v>1441256400</v>
      </c>
      <c r="M359" s="10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77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>
        <f t="shared" si="30"/>
        <v>12</v>
      </c>
      <c r="G360" t="s">
        <v>2</v>
      </c>
      <c r="H360">
        <v>23</v>
      </c>
      <c r="I360" s="5">
        <f t="shared" si="31"/>
        <v>49.826086956521742</v>
      </c>
      <c r="J360" t="s">
        <v>3</v>
      </c>
      <c r="K360" t="s">
        <v>4</v>
      </c>
      <c r="L360">
        <v>1533877200</v>
      </c>
      <c r="M360" s="10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110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3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>
        <f t="shared" si="30"/>
        <v>299</v>
      </c>
      <c r="G361" t="s">
        <v>8</v>
      </c>
      <c r="H361">
        <v>187</v>
      </c>
      <c r="I361" s="5">
        <f t="shared" si="31"/>
        <v>63.893048128342244</v>
      </c>
      <c r="J361" t="s">
        <v>9</v>
      </c>
      <c r="K361" t="s">
        <v>10</v>
      </c>
      <c r="L361">
        <v>1314421200</v>
      </c>
      <c r="M361" s="10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59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3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>
        <f t="shared" si="30"/>
        <v>226</v>
      </c>
      <c r="G362" t="s">
        <v>8</v>
      </c>
      <c r="H362">
        <v>2875</v>
      </c>
      <c r="I362" s="5">
        <f t="shared" si="31"/>
        <v>47.002434782608695</v>
      </c>
      <c r="J362" t="s">
        <v>28</v>
      </c>
      <c r="K362" t="s">
        <v>29</v>
      </c>
      <c r="L362">
        <v>1293861600</v>
      </c>
      <c r="M362" s="10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21</v>
      </c>
      <c r="S362" t="str">
        <f t="shared" si="34"/>
        <v>theater</v>
      </c>
      <c r="T362" t="str">
        <f t="shared" si="35"/>
        <v>plays</v>
      </c>
    </row>
    <row r="363" spans="1:20" hidden="1" x14ac:dyDescent="0.3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>
        <f t="shared" si="30"/>
        <v>174</v>
      </c>
      <c r="G363" t="s">
        <v>8</v>
      </c>
      <c r="H363">
        <v>88</v>
      </c>
      <c r="I363" s="5">
        <f t="shared" si="31"/>
        <v>108.47727272727273</v>
      </c>
      <c r="J363" t="s">
        <v>9</v>
      </c>
      <c r="K363" t="s">
        <v>10</v>
      </c>
      <c r="L363">
        <v>1507352400</v>
      </c>
      <c r="M363" s="10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21</v>
      </c>
      <c r="S363" t="str">
        <f t="shared" si="34"/>
        <v>theater</v>
      </c>
      <c r="T363" t="str">
        <f t="shared" si="35"/>
        <v>plays</v>
      </c>
    </row>
    <row r="364" spans="1:20" hidden="1" x14ac:dyDescent="0.3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>
        <f t="shared" si="30"/>
        <v>372</v>
      </c>
      <c r="G364" t="s">
        <v>8</v>
      </c>
      <c r="H364">
        <v>191</v>
      </c>
      <c r="I364" s="5">
        <f t="shared" si="31"/>
        <v>72.015706806282722</v>
      </c>
      <c r="J364" t="s">
        <v>9</v>
      </c>
      <c r="K364" t="s">
        <v>10</v>
      </c>
      <c r="L364">
        <v>1296108000</v>
      </c>
      <c r="M364" s="10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11</v>
      </c>
      <c r="S364" t="str">
        <f t="shared" si="34"/>
        <v>music</v>
      </c>
      <c r="T364" t="str">
        <f t="shared" si="35"/>
        <v>rock</v>
      </c>
    </row>
    <row r="365" spans="1:20" hidden="1" x14ac:dyDescent="0.3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>
        <f t="shared" si="30"/>
        <v>160</v>
      </c>
      <c r="G365" t="s">
        <v>8</v>
      </c>
      <c r="H365">
        <v>139</v>
      </c>
      <c r="I365" s="5">
        <f t="shared" si="31"/>
        <v>59.928057553956833</v>
      </c>
      <c r="J365" t="s">
        <v>9</v>
      </c>
      <c r="K365" t="s">
        <v>10</v>
      </c>
      <c r="L365">
        <v>1324965600</v>
      </c>
      <c r="M365" s="10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11</v>
      </c>
      <c r="S365" t="str">
        <f t="shared" si="34"/>
        <v>music</v>
      </c>
      <c r="T365" t="str">
        <f t="shared" si="35"/>
        <v>rock</v>
      </c>
    </row>
    <row r="366" spans="1:20" hidden="1" x14ac:dyDescent="0.3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>
        <f t="shared" si="30"/>
        <v>1616</v>
      </c>
      <c r="G366" t="s">
        <v>8</v>
      </c>
      <c r="H366">
        <v>186</v>
      </c>
      <c r="I366" s="5">
        <f t="shared" si="31"/>
        <v>78.209677419354833</v>
      </c>
      <c r="J366" t="s">
        <v>9</v>
      </c>
      <c r="K366" t="s">
        <v>10</v>
      </c>
      <c r="L366">
        <v>1520229600</v>
      </c>
      <c r="M366" s="10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48</v>
      </c>
      <c r="S366" t="str">
        <f t="shared" si="34"/>
        <v>music</v>
      </c>
      <c r="T366" t="str">
        <f t="shared" si="35"/>
        <v>indie rock</v>
      </c>
    </row>
    <row r="367" spans="1:20" hidden="1" x14ac:dyDescent="0.3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>
        <f t="shared" si="30"/>
        <v>733</v>
      </c>
      <c r="G367" t="s">
        <v>8</v>
      </c>
      <c r="H367">
        <v>112</v>
      </c>
      <c r="I367" s="5">
        <f t="shared" si="31"/>
        <v>104.77678571428571</v>
      </c>
      <c r="J367" t="s">
        <v>14</v>
      </c>
      <c r="K367" t="s">
        <v>15</v>
      </c>
      <c r="L367">
        <v>1482991200</v>
      </c>
      <c r="M367" s="10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21</v>
      </c>
      <c r="S367" t="str">
        <f t="shared" si="34"/>
        <v>theater</v>
      </c>
      <c r="T367" t="str">
        <f t="shared" si="35"/>
        <v>plays</v>
      </c>
    </row>
    <row r="368" spans="1:20" hidden="1" x14ac:dyDescent="0.3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>
        <f t="shared" si="30"/>
        <v>592</v>
      </c>
      <c r="G368" t="s">
        <v>8</v>
      </c>
      <c r="H368">
        <v>101</v>
      </c>
      <c r="I368" s="5">
        <f t="shared" si="31"/>
        <v>105.52475247524752</v>
      </c>
      <c r="J368" t="s">
        <v>9</v>
      </c>
      <c r="K368" t="s">
        <v>10</v>
      </c>
      <c r="L368">
        <v>1294034400</v>
      </c>
      <c r="M368" s="10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21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>
        <f t="shared" si="30"/>
        <v>19</v>
      </c>
      <c r="G369" t="s">
        <v>2</v>
      </c>
      <c r="H369">
        <v>75</v>
      </c>
      <c r="I369" s="5">
        <f t="shared" si="31"/>
        <v>24.933333333333334</v>
      </c>
      <c r="J369" t="s">
        <v>9</v>
      </c>
      <c r="K369" t="s">
        <v>10</v>
      </c>
      <c r="L369">
        <v>1413608400</v>
      </c>
      <c r="M369" s="10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21</v>
      </c>
      <c r="S369" t="str">
        <f t="shared" si="34"/>
        <v>theater</v>
      </c>
      <c r="T369" t="str">
        <f t="shared" si="35"/>
        <v>plays</v>
      </c>
    </row>
    <row r="370" spans="1:20" hidden="1" x14ac:dyDescent="0.3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>
        <f t="shared" si="30"/>
        <v>277</v>
      </c>
      <c r="G370" t="s">
        <v>8</v>
      </c>
      <c r="H370">
        <v>206</v>
      </c>
      <c r="I370" s="5">
        <f t="shared" si="31"/>
        <v>69.873786407766985</v>
      </c>
      <c r="J370" t="s">
        <v>28</v>
      </c>
      <c r="K370" t="s">
        <v>29</v>
      </c>
      <c r="L370">
        <v>1286946000</v>
      </c>
      <c r="M370" s="10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30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3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>
        <f t="shared" si="30"/>
        <v>273</v>
      </c>
      <c r="G371" t="s">
        <v>8</v>
      </c>
      <c r="H371">
        <v>154</v>
      </c>
      <c r="I371" s="5">
        <f t="shared" si="31"/>
        <v>95.733766233766232</v>
      </c>
      <c r="J371" t="s">
        <v>9</v>
      </c>
      <c r="K371" t="s">
        <v>10</v>
      </c>
      <c r="L371">
        <v>1359871200</v>
      </c>
      <c r="M371" s="10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257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3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>
        <f t="shared" si="30"/>
        <v>159</v>
      </c>
      <c r="G372" t="s">
        <v>8</v>
      </c>
      <c r="H372">
        <v>5966</v>
      </c>
      <c r="I372" s="5">
        <f t="shared" si="31"/>
        <v>29.997485752598056</v>
      </c>
      <c r="J372" t="s">
        <v>9</v>
      </c>
      <c r="K372" t="s">
        <v>10</v>
      </c>
      <c r="L372">
        <v>1555304400</v>
      </c>
      <c r="M372" s="10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21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>
        <f t="shared" si="30"/>
        <v>68</v>
      </c>
      <c r="G373" t="s">
        <v>2</v>
      </c>
      <c r="H373">
        <v>2176</v>
      </c>
      <c r="I373" s="5">
        <f t="shared" si="31"/>
        <v>59.011948529411768</v>
      </c>
      <c r="J373" t="s">
        <v>9</v>
      </c>
      <c r="K373" t="s">
        <v>10</v>
      </c>
      <c r="L373">
        <v>1423375200</v>
      </c>
      <c r="M373" s="10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21</v>
      </c>
      <c r="S373" t="str">
        <f t="shared" si="34"/>
        <v>theater</v>
      </c>
      <c r="T373" t="str">
        <f t="shared" si="35"/>
        <v>plays</v>
      </c>
    </row>
    <row r="374" spans="1:20" ht="31.2" hidden="1" x14ac:dyDescent="0.3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>
        <f t="shared" si="30"/>
        <v>1592</v>
      </c>
      <c r="G374" t="s">
        <v>8</v>
      </c>
      <c r="H374">
        <v>169</v>
      </c>
      <c r="I374" s="5">
        <f t="shared" si="31"/>
        <v>84.757396449704146</v>
      </c>
      <c r="J374" t="s">
        <v>9</v>
      </c>
      <c r="K374" t="s">
        <v>10</v>
      </c>
      <c r="L374">
        <v>1420696800</v>
      </c>
      <c r="M374" s="10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30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3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>
        <f t="shared" si="30"/>
        <v>730</v>
      </c>
      <c r="G375" t="s">
        <v>8</v>
      </c>
      <c r="H375">
        <v>2106</v>
      </c>
      <c r="I375" s="5">
        <f t="shared" si="31"/>
        <v>78.010921177587846</v>
      </c>
      <c r="J375" t="s">
        <v>9</v>
      </c>
      <c r="K375" t="s">
        <v>10</v>
      </c>
      <c r="L375">
        <v>1502946000</v>
      </c>
      <c r="M375" s="10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21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>
        <f t="shared" si="30"/>
        <v>13</v>
      </c>
      <c r="G376" t="s">
        <v>2</v>
      </c>
      <c r="H376">
        <v>441</v>
      </c>
      <c r="I376" s="5">
        <f t="shared" si="31"/>
        <v>50.05215419501134</v>
      </c>
      <c r="J376" t="s">
        <v>9</v>
      </c>
      <c r="K376" t="s">
        <v>10</v>
      </c>
      <c r="L376">
        <v>1547186400</v>
      </c>
      <c r="M376" s="10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30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>
        <f t="shared" si="30"/>
        <v>55</v>
      </c>
      <c r="G377" t="s">
        <v>2</v>
      </c>
      <c r="H377">
        <v>25</v>
      </c>
      <c r="I377" s="5">
        <f t="shared" si="31"/>
        <v>59.16</v>
      </c>
      <c r="J377" t="s">
        <v>9</v>
      </c>
      <c r="K377" t="s">
        <v>10</v>
      </c>
      <c r="L377">
        <v>1444971600</v>
      </c>
      <c r="M377" s="10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48</v>
      </c>
      <c r="S377" t="str">
        <f t="shared" si="34"/>
        <v>music</v>
      </c>
      <c r="T377" t="str">
        <f t="shared" si="35"/>
        <v>indie rock</v>
      </c>
    </row>
    <row r="378" spans="1:20" hidden="1" x14ac:dyDescent="0.3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>
        <f t="shared" si="30"/>
        <v>361</v>
      </c>
      <c r="G378" t="s">
        <v>8</v>
      </c>
      <c r="H378">
        <v>131</v>
      </c>
      <c r="I378" s="5">
        <f t="shared" si="31"/>
        <v>93.702290076335885</v>
      </c>
      <c r="J378" t="s">
        <v>9</v>
      </c>
      <c r="K378" t="s">
        <v>10</v>
      </c>
      <c r="L378">
        <v>1404622800</v>
      </c>
      <c r="M378" s="10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11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>
        <f t="shared" si="30"/>
        <v>10</v>
      </c>
      <c r="G379" t="s">
        <v>2</v>
      </c>
      <c r="H379">
        <v>127</v>
      </c>
      <c r="I379" s="5">
        <f t="shared" si="31"/>
        <v>40.14173228346457</v>
      </c>
      <c r="J379" t="s">
        <v>9</v>
      </c>
      <c r="K379" t="s">
        <v>10</v>
      </c>
      <c r="L379">
        <v>1571720400</v>
      </c>
      <c r="M379" s="10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21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>
        <f t="shared" si="30"/>
        <v>14</v>
      </c>
      <c r="G380" t="s">
        <v>2</v>
      </c>
      <c r="H380">
        <v>355</v>
      </c>
      <c r="I380" s="5">
        <f t="shared" si="31"/>
        <v>70.090140845070422</v>
      </c>
      <c r="J380" t="s">
        <v>9</v>
      </c>
      <c r="K380" t="s">
        <v>10</v>
      </c>
      <c r="L380">
        <v>1526878800</v>
      </c>
      <c r="M380" s="10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30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>
        <f t="shared" si="30"/>
        <v>40</v>
      </c>
      <c r="G381" t="s">
        <v>2</v>
      </c>
      <c r="H381">
        <v>44</v>
      </c>
      <c r="I381" s="5">
        <f t="shared" si="31"/>
        <v>66.181818181818187</v>
      </c>
      <c r="J381" t="s">
        <v>28</v>
      </c>
      <c r="K381" t="s">
        <v>29</v>
      </c>
      <c r="L381">
        <v>1319691600</v>
      </c>
      <c r="M381" s="10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21</v>
      </c>
      <c r="S381" t="str">
        <f t="shared" si="34"/>
        <v>theater</v>
      </c>
      <c r="T381" t="str">
        <f t="shared" si="35"/>
        <v>plays</v>
      </c>
    </row>
    <row r="382" spans="1:20" ht="31.2" hidden="1" x14ac:dyDescent="0.3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>
        <f t="shared" si="30"/>
        <v>160</v>
      </c>
      <c r="G382" t="s">
        <v>8</v>
      </c>
      <c r="H382">
        <v>84</v>
      </c>
      <c r="I382" s="5">
        <f t="shared" si="31"/>
        <v>47.714285714285715</v>
      </c>
      <c r="J382" t="s">
        <v>9</v>
      </c>
      <c r="K382" t="s">
        <v>10</v>
      </c>
      <c r="L382">
        <v>1371963600</v>
      </c>
      <c r="M382" s="10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21</v>
      </c>
      <c r="S382" t="str">
        <f t="shared" si="34"/>
        <v>theater</v>
      </c>
      <c r="T382" t="str">
        <f t="shared" si="35"/>
        <v>plays</v>
      </c>
    </row>
    <row r="383" spans="1:20" hidden="1" x14ac:dyDescent="0.3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>
        <f t="shared" si="30"/>
        <v>184</v>
      </c>
      <c r="G383" t="s">
        <v>8</v>
      </c>
      <c r="H383">
        <v>155</v>
      </c>
      <c r="I383" s="5">
        <f t="shared" si="31"/>
        <v>62.896774193548389</v>
      </c>
      <c r="J383" t="s">
        <v>9</v>
      </c>
      <c r="K383" t="s">
        <v>10</v>
      </c>
      <c r="L383">
        <v>1433739600</v>
      </c>
      <c r="M383" s="10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21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>
        <f t="shared" si="30"/>
        <v>64</v>
      </c>
      <c r="G384" t="s">
        <v>2</v>
      </c>
      <c r="H384">
        <v>67</v>
      </c>
      <c r="I384" s="5">
        <f t="shared" si="31"/>
        <v>86.611940298507463</v>
      </c>
      <c r="J384" t="s">
        <v>9</v>
      </c>
      <c r="K384" t="s">
        <v>10</v>
      </c>
      <c r="L384">
        <v>1508130000</v>
      </c>
      <c r="M384" s="10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110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3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>
        <f t="shared" si="30"/>
        <v>225</v>
      </c>
      <c r="G385" t="s">
        <v>8</v>
      </c>
      <c r="H385">
        <v>189</v>
      </c>
      <c r="I385" s="5">
        <f t="shared" si="31"/>
        <v>75.126984126984127</v>
      </c>
      <c r="J385" t="s">
        <v>9</v>
      </c>
      <c r="K385" t="s">
        <v>10</v>
      </c>
      <c r="L385">
        <v>1550037600</v>
      </c>
      <c r="M385" s="10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5</v>
      </c>
      <c r="S385" t="str">
        <f t="shared" si="34"/>
        <v>food</v>
      </c>
      <c r="T385" t="str">
        <f t="shared" si="35"/>
        <v>food trucks</v>
      </c>
    </row>
    <row r="386" spans="1:20" hidden="1" x14ac:dyDescent="0.3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>
        <f t="shared" si="30"/>
        <v>172</v>
      </c>
      <c r="G386" t="s">
        <v>8</v>
      </c>
      <c r="H386">
        <v>4799</v>
      </c>
      <c r="I386" s="5">
        <f t="shared" si="31"/>
        <v>41.004167534903104</v>
      </c>
      <c r="J386" t="s">
        <v>9</v>
      </c>
      <c r="K386" t="s">
        <v>10</v>
      </c>
      <c r="L386">
        <v>1486706400</v>
      </c>
      <c r="M386" s="10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30</v>
      </c>
      <c r="S386" t="str">
        <f t="shared" si="34"/>
        <v>film &amp; video</v>
      </c>
      <c r="T386" t="str">
        <f t="shared" si="35"/>
        <v>documentary</v>
      </c>
    </row>
    <row r="387" spans="1:20" ht="31.2" hidden="1" x14ac:dyDescent="0.3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>
        <f t="shared" ref="F387:F450" si="36">ROUND((E387/D387)*100,0)</f>
        <v>146</v>
      </c>
      <c r="G387" t="s">
        <v>8</v>
      </c>
      <c r="H387">
        <v>1137</v>
      </c>
      <c r="I387" s="5">
        <f t="shared" ref="I387:I450" si="37">IF(H387=0,0,E387/H387)</f>
        <v>50.007915567282325</v>
      </c>
      <c r="J387" t="s">
        <v>9</v>
      </c>
      <c r="K387" t="s">
        <v>10</v>
      </c>
      <c r="L387">
        <v>1553835600</v>
      </c>
      <c r="M387" s="10">
        <f t="shared" ref="M387:M450" si="38">(((L387/60)/60)/24)+DATE(1970,1,1)</f>
        <v>43553.208333333328</v>
      </c>
      <c r="N387">
        <v>1556600400</v>
      </c>
      <c r="O387" s="10">
        <f t="shared" ref="O387:O450" si="39">(((N387/60)/60)/24)+DATE(1970,1,1)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>
        <f t="shared" si="36"/>
        <v>76</v>
      </c>
      <c r="G388" t="s">
        <v>2</v>
      </c>
      <c r="H388">
        <v>1068</v>
      </c>
      <c r="I388" s="5">
        <f t="shared" si="37"/>
        <v>96.960674157303373</v>
      </c>
      <c r="J388" t="s">
        <v>9</v>
      </c>
      <c r="K388" t="s">
        <v>10</v>
      </c>
      <c r="L388">
        <v>1277528400</v>
      </c>
      <c r="M388" s="10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21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>
        <f t="shared" si="36"/>
        <v>39</v>
      </c>
      <c r="G389" t="s">
        <v>2</v>
      </c>
      <c r="H389">
        <v>424</v>
      </c>
      <c r="I389" s="5">
        <f t="shared" si="37"/>
        <v>100.93160377358491</v>
      </c>
      <c r="J389" t="s">
        <v>9</v>
      </c>
      <c r="K389" t="s">
        <v>10</v>
      </c>
      <c r="L389">
        <v>1339477200</v>
      </c>
      <c r="M389" s="10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53</v>
      </c>
      <c r="S389" t="str">
        <f t="shared" si="40"/>
        <v>technology</v>
      </c>
      <c r="T389" t="str">
        <f t="shared" si="41"/>
        <v>wearables</v>
      </c>
    </row>
    <row r="390" spans="1:20" hidden="1" x14ac:dyDescent="0.3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>
        <f t="shared" si="36"/>
        <v>11</v>
      </c>
      <c r="G390" t="s">
        <v>62</v>
      </c>
      <c r="H390">
        <v>145</v>
      </c>
      <c r="I390" s="5">
        <f t="shared" si="37"/>
        <v>89.227586206896547</v>
      </c>
      <c r="J390" t="s">
        <v>86</v>
      </c>
      <c r="K390" t="s">
        <v>87</v>
      </c>
      <c r="L390">
        <v>1325656800</v>
      </c>
      <c r="M390" s="10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48</v>
      </c>
      <c r="S390" t="str">
        <f t="shared" si="40"/>
        <v>music</v>
      </c>
      <c r="T390" t="str">
        <f t="shared" si="41"/>
        <v>indie rock</v>
      </c>
    </row>
    <row r="391" spans="1:20" hidden="1" x14ac:dyDescent="0.3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>
        <f t="shared" si="36"/>
        <v>122</v>
      </c>
      <c r="G391" t="s">
        <v>8</v>
      </c>
      <c r="H391">
        <v>1152</v>
      </c>
      <c r="I391" s="5">
        <f t="shared" si="37"/>
        <v>87.979166666666671</v>
      </c>
      <c r="J391" t="s">
        <v>9</v>
      </c>
      <c r="K391" t="s">
        <v>10</v>
      </c>
      <c r="L391">
        <v>1288242000</v>
      </c>
      <c r="M391" s="10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21</v>
      </c>
      <c r="S391" t="str">
        <f t="shared" si="40"/>
        <v>theater</v>
      </c>
      <c r="T391" t="str">
        <f t="shared" si="41"/>
        <v>plays</v>
      </c>
    </row>
    <row r="392" spans="1:20" hidden="1" x14ac:dyDescent="0.3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>
        <f t="shared" si="36"/>
        <v>187</v>
      </c>
      <c r="G392" t="s">
        <v>8</v>
      </c>
      <c r="H392">
        <v>50</v>
      </c>
      <c r="I392" s="5">
        <f t="shared" si="37"/>
        <v>89.54</v>
      </c>
      <c r="J392" t="s">
        <v>9</v>
      </c>
      <c r="K392" t="s">
        <v>10</v>
      </c>
      <c r="L392">
        <v>1379048400</v>
      </c>
      <c r="M392" s="10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110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>
        <f t="shared" si="36"/>
        <v>7</v>
      </c>
      <c r="G393" t="s">
        <v>2</v>
      </c>
      <c r="H393">
        <v>151</v>
      </c>
      <c r="I393" s="5">
        <f t="shared" si="37"/>
        <v>29.09271523178808</v>
      </c>
      <c r="J393" t="s">
        <v>9</v>
      </c>
      <c r="K393" t="s">
        <v>10</v>
      </c>
      <c r="L393">
        <v>1389679200</v>
      </c>
      <c r="M393" s="10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56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>
        <f t="shared" si="36"/>
        <v>66</v>
      </c>
      <c r="G394" t="s">
        <v>2</v>
      </c>
      <c r="H394">
        <v>1608</v>
      </c>
      <c r="I394" s="5">
        <f t="shared" si="37"/>
        <v>42.006218905472636</v>
      </c>
      <c r="J394" t="s">
        <v>9</v>
      </c>
      <c r="K394" t="s">
        <v>10</v>
      </c>
      <c r="L394">
        <v>1294293600</v>
      </c>
      <c r="M394" s="10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53</v>
      </c>
      <c r="S394" t="str">
        <f t="shared" si="40"/>
        <v>technology</v>
      </c>
      <c r="T394" t="str">
        <f t="shared" si="41"/>
        <v>wearables</v>
      </c>
    </row>
    <row r="395" spans="1:20" hidden="1" x14ac:dyDescent="0.3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>
        <f t="shared" si="36"/>
        <v>229</v>
      </c>
      <c r="G395" t="s">
        <v>8</v>
      </c>
      <c r="H395">
        <v>3059</v>
      </c>
      <c r="I395" s="5">
        <f t="shared" si="37"/>
        <v>47.004903563255965</v>
      </c>
      <c r="J395" t="s">
        <v>3</v>
      </c>
      <c r="K395" t="s">
        <v>4</v>
      </c>
      <c r="L395">
        <v>1500267600</v>
      </c>
      <c r="M395" s="10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147</v>
      </c>
      <c r="S395" t="str">
        <f t="shared" si="40"/>
        <v>music</v>
      </c>
      <c r="T395" t="str">
        <f t="shared" si="41"/>
        <v>jazz</v>
      </c>
    </row>
    <row r="396" spans="1:20" hidden="1" x14ac:dyDescent="0.3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>
        <f t="shared" si="36"/>
        <v>469</v>
      </c>
      <c r="G396" t="s">
        <v>8</v>
      </c>
      <c r="H396">
        <v>34</v>
      </c>
      <c r="I396" s="5">
        <f t="shared" si="37"/>
        <v>110.44117647058823</v>
      </c>
      <c r="J396" t="s">
        <v>9</v>
      </c>
      <c r="K396" t="s">
        <v>10</v>
      </c>
      <c r="L396">
        <v>1375074000</v>
      </c>
      <c r="M396" s="10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30</v>
      </c>
      <c r="S396" t="str">
        <f t="shared" si="40"/>
        <v>film &amp; video</v>
      </c>
      <c r="T396" t="str">
        <f t="shared" si="41"/>
        <v>documentary</v>
      </c>
    </row>
    <row r="397" spans="1:20" ht="31.2" hidden="1" x14ac:dyDescent="0.3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>
        <f t="shared" si="36"/>
        <v>130</v>
      </c>
      <c r="G397" t="s">
        <v>8</v>
      </c>
      <c r="H397">
        <v>220</v>
      </c>
      <c r="I397" s="5">
        <f t="shared" si="37"/>
        <v>41.990909090909092</v>
      </c>
      <c r="J397" t="s">
        <v>9</v>
      </c>
      <c r="K397" t="s">
        <v>10</v>
      </c>
      <c r="L397">
        <v>1323324000</v>
      </c>
      <c r="M397" s="10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21</v>
      </c>
      <c r="S397" t="str">
        <f t="shared" si="40"/>
        <v>theater</v>
      </c>
      <c r="T397" t="str">
        <f t="shared" si="41"/>
        <v>plays</v>
      </c>
    </row>
    <row r="398" spans="1:20" hidden="1" x14ac:dyDescent="0.3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>
        <f t="shared" si="36"/>
        <v>167</v>
      </c>
      <c r="G398" t="s">
        <v>8</v>
      </c>
      <c r="H398">
        <v>1604</v>
      </c>
      <c r="I398" s="5">
        <f t="shared" si="37"/>
        <v>48.012468827930178</v>
      </c>
      <c r="J398" t="s">
        <v>14</v>
      </c>
      <c r="K398" t="s">
        <v>15</v>
      </c>
      <c r="L398">
        <v>1538715600</v>
      </c>
      <c r="M398" s="10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41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3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>
        <f t="shared" si="36"/>
        <v>174</v>
      </c>
      <c r="G399" t="s">
        <v>8</v>
      </c>
      <c r="H399">
        <v>454</v>
      </c>
      <c r="I399" s="5">
        <f t="shared" si="37"/>
        <v>31.019823788546255</v>
      </c>
      <c r="J399" t="s">
        <v>9</v>
      </c>
      <c r="K399" t="s">
        <v>10</v>
      </c>
      <c r="L399">
        <v>1369285200</v>
      </c>
      <c r="M399" s="10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11</v>
      </c>
      <c r="S399" t="str">
        <f t="shared" si="40"/>
        <v>music</v>
      </c>
      <c r="T399" t="str">
        <f t="shared" si="41"/>
        <v>rock</v>
      </c>
    </row>
    <row r="400" spans="1:20" ht="31.2" hidden="1" x14ac:dyDescent="0.3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>
        <f t="shared" si="36"/>
        <v>718</v>
      </c>
      <c r="G400" t="s">
        <v>8</v>
      </c>
      <c r="H400">
        <v>123</v>
      </c>
      <c r="I400" s="5">
        <f t="shared" si="37"/>
        <v>99.203252032520325</v>
      </c>
      <c r="J400" t="s">
        <v>95</v>
      </c>
      <c r="K400" t="s">
        <v>96</v>
      </c>
      <c r="L400">
        <v>1525755600</v>
      </c>
      <c r="M400" s="10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59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>
        <f t="shared" si="36"/>
        <v>64</v>
      </c>
      <c r="G401" t="s">
        <v>2</v>
      </c>
      <c r="H401">
        <v>941</v>
      </c>
      <c r="I401" s="5">
        <f t="shared" si="37"/>
        <v>66.022316684378325</v>
      </c>
      <c r="J401" t="s">
        <v>9</v>
      </c>
      <c r="K401" t="s">
        <v>10</v>
      </c>
      <c r="L401">
        <v>1296626400</v>
      </c>
      <c r="M401" s="10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48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>
        <f t="shared" si="36"/>
        <v>2</v>
      </c>
      <c r="G402" t="s">
        <v>2</v>
      </c>
      <c r="H402">
        <v>1</v>
      </c>
      <c r="I402" s="5">
        <f t="shared" si="37"/>
        <v>2</v>
      </c>
      <c r="J402" t="s">
        <v>9</v>
      </c>
      <c r="K402" t="s">
        <v>10</v>
      </c>
      <c r="L402">
        <v>1376629200</v>
      </c>
      <c r="M402" s="10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110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3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>
        <f t="shared" si="36"/>
        <v>1530</v>
      </c>
      <c r="G403" t="s">
        <v>8</v>
      </c>
      <c r="H403">
        <v>299</v>
      </c>
      <c r="I403" s="5">
        <f t="shared" si="37"/>
        <v>46.060200668896321</v>
      </c>
      <c r="J403" t="s">
        <v>9</v>
      </c>
      <c r="K403" t="s">
        <v>10</v>
      </c>
      <c r="L403">
        <v>1572152400</v>
      </c>
      <c r="M403" s="10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21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>
        <f t="shared" si="36"/>
        <v>40</v>
      </c>
      <c r="G404" t="s">
        <v>2</v>
      </c>
      <c r="H404">
        <v>40</v>
      </c>
      <c r="I404" s="5">
        <f t="shared" si="37"/>
        <v>73.650000000000006</v>
      </c>
      <c r="J404" t="s">
        <v>9</v>
      </c>
      <c r="K404" t="s">
        <v>10</v>
      </c>
      <c r="L404">
        <v>1325829600</v>
      </c>
      <c r="M404" s="10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88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>
        <f t="shared" si="36"/>
        <v>86</v>
      </c>
      <c r="G405" t="s">
        <v>2</v>
      </c>
      <c r="H405">
        <v>3015</v>
      </c>
      <c r="I405" s="5">
        <f t="shared" si="37"/>
        <v>55.99336650082919</v>
      </c>
      <c r="J405" t="s">
        <v>3</v>
      </c>
      <c r="K405" t="s">
        <v>4</v>
      </c>
      <c r="L405">
        <v>1273640400</v>
      </c>
      <c r="M405" s="10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21</v>
      </c>
      <c r="S405" t="str">
        <f t="shared" si="40"/>
        <v>theater</v>
      </c>
      <c r="T405" t="str">
        <f t="shared" si="41"/>
        <v>plays</v>
      </c>
    </row>
    <row r="406" spans="1:20" hidden="1" x14ac:dyDescent="0.3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>
        <f t="shared" si="36"/>
        <v>316</v>
      </c>
      <c r="G406" t="s">
        <v>8</v>
      </c>
      <c r="H406">
        <v>2237</v>
      </c>
      <c r="I406" s="5">
        <f t="shared" si="37"/>
        <v>68.985695127402778</v>
      </c>
      <c r="J406" t="s">
        <v>9</v>
      </c>
      <c r="K406" t="s">
        <v>10</v>
      </c>
      <c r="L406">
        <v>1510639200</v>
      </c>
      <c r="M406" s="10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21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>
        <f t="shared" si="36"/>
        <v>90</v>
      </c>
      <c r="G407" t="s">
        <v>2</v>
      </c>
      <c r="H407">
        <v>435</v>
      </c>
      <c r="I407" s="5">
        <f t="shared" si="37"/>
        <v>60.981609195402299</v>
      </c>
      <c r="J407" t="s">
        <v>9</v>
      </c>
      <c r="K407" t="s">
        <v>10</v>
      </c>
      <c r="L407">
        <v>1528088400</v>
      </c>
      <c r="M407" s="10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21</v>
      </c>
      <c r="S407" t="str">
        <f t="shared" si="40"/>
        <v>theater</v>
      </c>
      <c r="T407" t="str">
        <f t="shared" si="41"/>
        <v>plays</v>
      </c>
    </row>
    <row r="408" spans="1:20" ht="31.2" hidden="1" x14ac:dyDescent="0.3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>
        <f t="shared" si="36"/>
        <v>182</v>
      </c>
      <c r="G408" t="s">
        <v>8</v>
      </c>
      <c r="H408">
        <v>645</v>
      </c>
      <c r="I408" s="5">
        <f t="shared" si="37"/>
        <v>110.98139534883721</v>
      </c>
      <c r="J408" t="s">
        <v>9</v>
      </c>
      <c r="K408" t="s">
        <v>10</v>
      </c>
      <c r="L408">
        <v>1359525600</v>
      </c>
      <c r="M408" s="10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30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3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>
        <f t="shared" si="36"/>
        <v>356</v>
      </c>
      <c r="G409" t="s">
        <v>8</v>
      </c>
      <c r="H409">
        <v>484</v>
      </c>
      <c r="I409" s="5">
        <f t="shared" si="37"/>
        <v>25</v>
      </c>
      <c r="J409" t="s">
        <v>24</v>
      </c>
      <c r="K409" t="s">
        <v>25</v>
      </c>
      <c r="L409">
        <v>1570942800</v>
      </c>
      <c r="M409" s="10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21</v>
      </c>
      <c r="S409" t="str">
        <f t="shared" si="40"/>
        <v>theater</v>
      </c>
      <c r="T409" t="str">
        <f t="shared" si="41"/>
        <v>plays</v>
      </c>
    </row>
    <row r="410" spans="1:20" hidden="1" x14ac:dyDescent="0.3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>
        <f t="shared" si="36"/>
        <v>132</v>
      </c>
      <c r="G410" t="s">
        <v>8</v>
      </c>
      <c r="H410">
        <v>154</v>
      </c>
      <c r="I410" s="5">
        <f t="shared" si="37"/>
        <v>78.759740259740255</v>
      </c>
      <c r="J410" t="s">
        <v>3</v>
      </c>
      <c r="K410" t="s">
        <v>4</v>
      </c>
      <c r="L410">
        <v>1466398800</v>
      </c>
      <c r="M410" s="10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30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>
        <f t="shared" si="36"/>
        <v>46</v>
      </c>
      <c r="G411" t="s">
        <v>2</v>
      </c>
      <c r="H411">
        <v>714</v>
      </c>
      <c r="I411" s="5">
        <f t="shared" si="37"/>
        <v>87.960784313725483</v>
      </c>
      <c r="J411" t="s">
        <v>9</v>
      </c>
      <c r="K411" t="s">
        <v>10</v>
      </c>
      <c r="L411">
        <v>1492491600</v>
      </c>
      <c r="M411" s="10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11</v>
      </c>
      <c r="S411" t="str">
        <f t="shared" si="40"/>
        <v>music</v>
      </c>
      <c r="T411" t="str">
        <f t="shared" si="41"/>
        <v>rock</v>
      </c>
    </row>
    <row r="412" spans="1:20" hidden="1" x14ac:dyDescent="0.3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>
        <f t="shared" si="36"/>
        <v>36</v>
      </c>
      <c r="G412" t="s">
        <v>35</v>
      </c>
      <c r="H412">
        <v>1111</v>
      </c>
      <c r="I412" s="5">
        <f t="shared" si="37"/>
        <v>49.987398739873989</v>
      </c>
      <c r="J412" t="s">
        <v>9</v>
      </c>
      <c r="K412" t="s">
        <v>10</v>
      </c>
      <c r="L412">
        <v>1430197200</v>
      </c>
      <c r="M412" s="10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280</v>
      </c>
      <c r="S412" t="str">
        <f t="shared" si="40"/>
        <v>games</v>
      </c>
      <c r="T412" t="str">
        <f t="shared" si="41"/>
        <v>mobile games</v>
      </c>
    </row>
    <row r="413" spans="1:20" hidden="1" x14ac:dyDescent="0.3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>
        <f t="shared" si="36"/>
        <v>105</v>
      </c>
      <c r="G413" t="s">
        <v>8</v>
      </c>
      <c r="H413">
        <v>82</v>
      </c>
      <c r="I413" s="5">
        <f t="shared" si="37"/>
        <v>99.524390243902445</v>
      </c>
      <c r="J413" t="s">
        <v>9</v>
      </c>
      <c r="K413" t="s">
        <v>10</v>
      </c>
      <c r="L413">
        <v>1496034000</v>
      </c>
      <c r="M413" s="10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21</v>
      </c>
      <c r="S413" t="str">
        <f t="shared" si="40"/>
        <v>theater</v>
      </c>
      <c r="T413" t="str">
        <f t="shared" si="41"/>
        <v>plays</v>
      </c>
    </row>
    <row r="414" spans="1:20" hidden="1" x14ac:dyDescent="0.3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>
        <f t="shared" si="36"/>
        <v>669</v>
      </c>
      <c r="G414" t="s">
        <v>8</v>
      </c>
      <c r="H414">
        <v>134</v>
      </c>
      <c r="I414" s="5">
        <f t="shared" si="37"/>
        <v>104.82089552238806</v>
      </c>
      <c r="J414" t="s">
        <v>9</v>
      </c>
      <c r="K414" t="s">
        <v>10</v>
      </c>
      <c r="L414">
        <v>1388728800</v>
      </c>
      <c r="M414" s="10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107</v>
      </c>
      <c r="S414" t="str">
        <f t="shared" si="40"/>
        <v>publishing</v>
      </c>
      <c r="T414" t="str">
        <f t="shared" si="41"/>
        <v>fiction</v>
      </c>
    </row>
    <row r="415" spans="1:20" hidden="1" x14ac:dyDescent="0.3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>
        <f t="shared" si="36"/>
        <v>62</v>
      </c>
      <c r="G415" t="s">
        <v>35</v>
      </c>
      <c r="H415">
        <v>1089</v>
      </c>
      <c r="I415" s="5">
        <f t="shared" si="37"/>
        <v>108.01469237832875</v>
      </c>
      <c r="J415" t="s">
        <v>9</v>
      </c>
      <c r="K415" t="s">
        <v>10</v>
      </c>
      <c r="L415">
        <v>1543298400</v>
      </c>
      <c r="M415" s="10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59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>
        <f t="shared" si="36"/>
        <v>85</v>
      </c>
      <c r="G416" t="s">
        <v>2</v>
      </c>
      <c r="H416">
        <v>5497</v>
      </c>
      <c r="I416" s="5">
        <f t="shared" si="37"/>
        <v>28.998544660724033</v>
      </c>
      <c r="J416" t="s">
        <v>9</v>
      </c>
      <c r="K416" t="s">
        <v>10</v>
      </c>
      <c r="L416">
        <v>1271739600</v>
      </c>
      <c r="M416" s="10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5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>
        <f t="shared" si="36"/>
        <v>11</v>
      </c>
      <c r="G417" t="s">
        <v>2</v>
      </c>
      <c r="H417">
        <v>418</v>
      </c>
      <c r="I417" s="5">
        <f t="shared" si="37"/>
        <v>30.028708133971293</v>
      </c>
      <c r="J417" t="s">
        <v>9</v>
      </c>
      <c r="K417" t="s">
        <v>10</v>
      </c>
      <c r="L417">
        <v>1326434400</v>
      </c>
      <c r="M417" s="10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21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>
        <f t="shared" si="36"/>
        <v>44</v>
      </c>
      <c r="G418" t="s">
        <v>2</v>
      </c>
      <c r="H418">
        <v>1439</v>
      </c>
      <c r="I418" s="5">
        <f t="shared" si="37"/>
        <v>41.005559416261292</v>
      </c>
      <c r="J418" t="s">
        <v>9</v>
      </c>
      <c r="K418" t="s">
        <v>10</v>
      </c>
      <c r="L418">
        <v>1295244000</v>
      </c>
      <c r="M418" s="10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30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>
        <f t="shared" si="36"/>
        <v>55</v>
      </c>
      <c r="G419" t="s">
        <v>2</v>
      </c>
      <c r="H419">
        <v>15</v>
      </c>
      <c r="I419" s="5">
        <f t="shared" si="37"/>
        <v>62.866666666666667</v>
      </c>
      <c r="J419" t="s">
        <v>9</v>
      </c>
      <c r="K419" t="s">
        <v>10</v>
      </c>
      <c r="L419">
        <v>1541221200</v>
      </c>
      <c r="M419" s="10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21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>
        <f t="shared" si="36"/>
        <v>57</v>
      </c>
      <c r="G420" t="s">
        <v>2</v>
      </c>
      <c r="H420">
        <v>1999</v>
      </c>
      <c r="I420" s="5">
        <f t="shared" si="37"/>
        <v>47.005002501250623</v>
      </c>
      <c r="J420" t="s">
        <v>3</v>
      </c>
      <c r="K420" t="s">
        <v>4</v>
      </c>
      <c r="L420">
        <v>1336280400</v>
      </c>
      <c r="M420" s="10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30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3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>
        <f t="shared" si="36"/>
        <v>123</v>
      </c>
      <c r="G421" t="s">
        <v>8</v>
      </c>
      <c r="H421">
        <v>5203</v>
      </c>
      <c r="I421" s="5">
        <f t="shared" si="37"/>
        <v>26.997693638285604</v>
      </c>
      <c r="J421" t="s">
        <v>9</v>
      </c>
      <c r="K421" t="s">
        <v>10</v>
      </c>
      <c r="L421">
        <v>1324533600</v>
      </c>
      <c r="M421" s="10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16</v>
      </c>
      <c r="S421" t="str">
        <f t="shared" si="40"/>
        <v>technology</v>
      </c>
      <c r="T421" t="str">
        <f t="shared" si="41"/>
        <v>web</v>
      </c>
    </row>
    <row r="422" spans="1:20" hidden="1" x14ac:dyDescent="0.3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>
        <f t="shared" si="36"/>
        <v>128</v>
      </c>
      <c r="G422" t="s">
        <v>8</v>
      </c>
      <c r="H422">
        <v>94</v>
      </c>
      <c r="I422" s="5">
        <f t="shared" si="37"/>
        <v>68.329787234042556</v>
      </c>
      <c r="J422" t="s">
        <v>9</v>
      </c>
      <c r="K422" t="s">
        <v>10</v>
      </c>
      <c r="L422">
        <v>1498366800</v>
      </c>
      <c r="M422" s="10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21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>
        <f t="shared" si="36"/>
        <v>64</v>
      </c>
      <c r="G423" t="s">
        <v>2</v>
      </c>
      <c r="H423">
        <v>118</v>
      </c>
      <c r="I423" s="5">
        <f t="shared" si="37"/>
        <v>50.974576271186443</v>
      </c>
      <c r="J423" t="s">
        <v>9</v>
      </c>
      <c r="K423" t="s">
        <v>10</v>
      </c>
      <c r="L423">
        <v>1498712400</v>
      </c>
      <c r="M423" s="10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53</v>
      </c>
      <c r="S423" t="str">
        <f t="shared" si="40"/>
        <v>technology</v>
      </c>
      <c r="T423" t="str">
        <f t="shared" si="41"/>
        <v>wearables</v>
      </c>
    </row>
    <row r="424" spans="1:20" ht="31.2" hidden="1" x14ac:dyDescent="0.3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>
        <f t="shared" si="36"/>
        <v>127</v>
      </c>
      <c r="G424" t="s">
        <v>8</v>
      </c>
      <c r="H424">
        <v>205</v>
      </c>
      <c r="I424" s="5">
        <f t="shared" si="37"/>
        <v>54.024390243902438</v>
      </c>
      <c r="J424" t="s">
        <v>9</v>
      </c>
      <c r="K424" t="s">
        <v>10</v>
      </c>
      <c r="L424">
        <v>1271480400</v>
      </c>
      <c r="M424" s="10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21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>
        <f t="shared" si="36"/>
        <v>11</v>
      </c>
      <c r="G425" t="s">
        <v>2</v>
      </c>
      <c r="H425">
        <v>162</v>
      </c>
      <c r="I425" s="5">
        <f t="shared" si="37"/>
        <v>97.055555555555557</v>
      </c>
      <c r="J425" t="s">
        <v>9</v>
      </c>
      <c r="K425" t="s">
        <v>10</v>
      </c>
      <c r="L425">
        <v>1316667600</v>
      </c>
      <c r="M425" s="10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5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>
        <f t="shared" si="36"/>
        <v>40</v>
      </c>
      <c r="G426" t="s">
        <v>2</v>
      </c>
      <c r="H426">
        <v>83</v>
      </c>
      <c r="I426" s="5">
        <f t="shared" si="37"/>
        <v>24.867469879518072</v>
      </c>
      <c r="J426" t="s">
        <v>9</v>
      </c>
      <c r="K426" t="s">
        <v>10</v>
      </c>
      <c r="L426">
        <v>1524027600</v>
      </c>
      <c r="M426" s="10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48</v>
      </c>
      <c r="S426" t="str">
        <f t="shared" si="40"/>
        <v>music</v>
      </c>
      <c r="T426" t="str">
        <f t="shared" si="41"/>
        <v>indie rock</v>
      </c>
    </row>
    <row r="427" spans="1:20" hidden="1" x14ac:dyDescent="0.3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>
        <f t="shared" si="36"/>
        <v>288</v>
      </c>
      <c r="G427" t="s">
        <v>8</v>
      </c>
      <c r="H427">
        <v>92</v>
      </c>
      <c r="I427" s="5">
        <f t="shared" si="37"/>
        <v>84.423913043478265</v>
      </c>
      <c r="J427" t="s">
        <v>9</v>
      </c>
      <c r="K427" t="s">
        <v>10</v>
      </c>
      <c r="L427">
        <v>1438059600</v>
      </c>
      <c r="M427" s="10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110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3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>
        <f t="shared" si="36"/>
        <v>573</v>
      </c>
      <c r="G428" t="s">
        <v>8</v>
      </c>
      <c r="H428">
        <v>219</v>
      </c>
      <c r="I428" s="5">
        <f t="shared" si="37"/>
        <v>47.091324200913242</v>
      </c>
      <c r="J428" t="s">
        <v>9</v>
      </c>
      <c r="K428" t="s">
        <v>10</v>
      </c>
      <c r="L428">
        <v>1361944800</v>
      </c>
      <c r="M428" s="10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21</v>
      </c>
      <c r="S428" t="str">
        <f t="shared" si="40"/>
        <v>theater</v>
      </c>
      <c r="T428" t="str">
        <f t="shared" si="41"/>
        <v>plays</v>
      </c>
    </row>
    <row r="429" spans="1:20" hidden="1" x14ac:dyDescent="0.3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>
        <f t="shared" si="36"/>
        <v>113</v>
      </c>
      <c r="G429" t="s">
        <v>8</v>
      </c>
      <c r="H429">
        <v>2526</v>
      </c>
      <c r="I429" s="5">
        <f t="shared" si="37"/>
        <v>77.996041171813147</v>
      </c>
      <c r="J429" t="s">
        <v>9</v>
      </c>
      <c r="K429" t="s">
        <v>10</v>
      </c>
      <c r="L429">
        <v>1410584400</v>
      </c>
      <c r="M429" s="10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21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>
        <f t="shared" si="36"/>
        <v>46</v>
      </c>
      <c r="G430" t="s">
        <v>2</v>
      </c>
      <c r="H430">
        <v>747</v>
      </c>
      <c r="I430" s="5">
        <f t="shared" si="37"/>
        <v>62.967871485943775</v>
      </c>
      <c r="J430" t="s">
        <v>9</v>
      </c>
      <c r="K430" t="s">
        <v>10</v>
      </c>
      <c r="L430">
        <v>1297404000</v>
      </c>
      <c r="M430" s="10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59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3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>
        <f t="shared" si="36"/>
        <v>91</v>
      </c>
      <c r="G431" t="s">
        <v>62</v>
      </c>
      <c r="H431">
        <v>2138</v>
      </c>
      <c r="I431" s="5">
        <f t="shared" si="37"/>
        <v>81.006080449017773</v>
      </c>
      <c r="J431" t="s">
        <v>9</v>
      </c>
      <c r="K431" t="s">
        <v>10</v>
      </c>
      <c r="L431">
        <v>1392012000</v>
      </c>
      <c r="M431" s="10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110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>
        <f t="shared" si="36"/>
        <v>68</v>
      </c>
      <c r="G432" t="s">
        <v>2</v>
      </c>
      <c r="H432">
        <v>84</v>
      </c>
      <c r="I432" s="5">
        <f t="shared" si="37"/>
        <v>65.321428571428569</v>
      </c>
      <c r="J432" t="s">
        <v>9</v>
      </c>
      <c r="K432" t="s">
        <v>10</v>
      </c>
      <c r="L432">
        <v>1569733200</v>
      </c>
      <c r="M432" s="10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21</v>
      </c>
      <c r="S432" t="str">
        <f t="shared" si="40"/>
        <v>theater</v>
      </c>
      <c r="T432" t="str">
        <f t="shared" si="41"/>
        <v>plays</v>
      </c>
    </row>
    <row r="433" spans="1:20" hidden="1" x14ac:dyDescent="0.3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>
        <f t="shared" si="36"/>
        <v>192</v>
      </c>
      <c r="G433" t="s">
        <v>8</v>
      </c>
      <c r="H433">
        <v>94</v>
      </c>
      <c r="I433" s="5">
        <f t="shared" si="37"/>
        <v>104.43617021276596</v>
      </c>
      <c r="J433" t="s">
        <v>9</v>
      </c>
      <c r="K433" t="s">
        <v>10</v>
      </c>
      <c r="L433">
        <v>1529643600</v>
      </c>
      <c r="M433" s="10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21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>
        <f t="shared" si="36"/>
        <v>83</v>
      </c>
      <c r="G434" t="s">
        <v>2</v>
      </c>
      <c r="H434">
        <v>91</v>
      </c>
      <c r="I434" s="5">
        <f t="shared" si="37"/>
        <v>69.989010989010993</v>
      </c>
      <c r="J434" t="s">
        <v>9</v>
      </c>
      <c r="K434" t="s">
        <v>10</v>
      </c>
      <c r="L434">
        <v>1399006800</v>
      </c>
      <c r="M434" s="10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21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>
        <f t="shared" si="36"/>
        <v>54</v>
      </c>
      <c r="G435" t="s">
        <v>2</v>
      </c>
      <c r="H435">
        <v>792</v>
      </c>
      <c r="I435" s="5">
        <f t="shared" si="37"/>
        <v>83.023989898989896</v>
      </c>
      <c r="J435" t="s">
        <v>9</v>
      </c>
      <c r="K435" t="s">
        <v>10</v>
      </c>
      <c r="L435">
        <v>1385359200</v>
      </c>
      <c r="M435" s="10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30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3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>
        <f t="shared" si="36"/>
        <v>17</v>
      </c>
      <c r="G436" t="s">
        <v>62</v>
      </c>
      <c r="H436">
        <v>10</v>
      </c>
      <c r="I436" s="5">
        <f t="shared" si="37"/>
        <v>90.3</v>
      </c>
      <c r="J436" t="s">
        <v>3</v>
      </c>
      <c r="K436" t="s">
        <v>4</v>
      </c>
      <c r="L436">
        <v>1480572000</v>
      </c>
      <c r="M436" s="10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21</v>
      </c>
      <c r="S436" t="str">
        <f t="shared" si="40"/>
        <v>theater</v>
      </c>
      <c r="T436" t="str">
        <f t="shared" si="41"/>
        <v>plays</v>
      </c>
    </row>
    <row r="437" spans="1:20" hidden="1" x14ac:dyDescent="0.3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>
        <f t="shared" si="36"/>
        <v>117</v>
      </c>
      <c r="G437" t="s">
        <v>8</v>
      </c>
      <c r="H437">
        <v>1713</v>
      </c>
      <c r="I437" s="5">
        <f t="shared" si="37"/>
        <v>103.98131932282546</v>
      </c>
      <c r="J437" t="s">
        <v>95</v>
      </c>
      <c r="K437" t="s">
        <v>96</v>
      </c>
      <c r="L437">
        <v>1418623200</v>
      </c>
      <c r="M437" s="10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21</v>
      </c>
      <c r="S437" t="str">
        <f t="shared" si="40"/>
        <v>theater</v>
      </c>
      <c r="T437" t="str">
        <f t="shared" si="41"/>
        <v>plays</v>
      </c>
    </row>
    <row r="438" spans="1:20" hidden="1" x14ac:dyDescent="0.3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>
        <f t="shared" si="36"/>
        <v>1052</v>
      </c>
      <c r="G438" t="s">
        <v>8</v>
      </c>
      <c r="H438">
        <v>249</v>
      </c>
      <c r="I438" s="5">
        <f t="shared" si="37"/>
        <v>54.931726907630519</v>
      </c>
      <c r="J438" t="s">
        <v>9</v>
      </c>
      <c r="K438" t="s">
        <v>10</v>
      </c>
      <c r="L438">
        <v>1555736400</v>
      </c>
      <c r="M438" s="10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147</v>
      </c>
      <c r="S438" t="str">
        <f t="shared" si="40"/>
        <v>music</v>
      </c>
      <c r="T438" t="str">
        <f t="shared" si="41"/>
        <v>jazz</v>
      </c>
    </row>
    <row r="439" spans="1:20" hidden="1" x14ac:dyDescent="0.3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>
        <f t="shared" si="36"/>
        <v>123</v>
      </c>
      <c r="G439" t="s">
        <v>8</v>
      </c>
      <c r="H439">
        <v>192</v>
      </c>
      <c r="I439" s="5">
        <f t="shared" si="37"/>
        <v>51.921875</v>
      </c>
      <c r="J439" t="s">
        <v>9</v>
      </c>
      <c r="K439" t="s">
        <v>10</v>
      </c>
      <c r="L439">
        <v>1442120400</v>
      </c>
      <c r="M439" s="10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59</v>
      </c>
      <c r="S439" t="str">
        <f t="shared" si="40"/>
        <v>film &amp; video</v>
      </c>
      <c r="T439" t="str">
        <f t="shared" si="41"/>
        <v>animation</v>
      </c>
    </row>
    <row r="440" spans="1:20" ht="31.2" hidden="1" x14ac:dyDescent="0.3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>
        <f t="shared" si="36"/>
        <v>179</v>
      </c>
      <c r="G440" t="s">
        <v>8</v>
      </c>
      <c r="H440">
        <v>247</v>
      </c>
      <c r="I440" s="5">
        <f t="shared" si="37"/>
        <v>60.02834008097166</v>
      </c>
      <c r="J440" t="s">
        <v>9</v>
      </c>
      <c r="K440" t="s">
        <v>10</v>
      </c>
      <c r="L440">
        <v>1362376800</v>
      </c>
      <c r="M440" s="10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21</v>
      </c>
      <c r="S440" t="str">
        <f t="shared" si="40"/>
        <v>theater</v>
      </c>
      <c r="T440" t="str">
        <f t="shared" si="41"/>
        <v>plays</v>
      </c>
    </row>
    <row r="441" spans="1:20" hidden="1" x14ac:dyDescent="0.3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>
        <f t="shared" si="36"/>
        <v>355</v>
      </c>
      <c r="G441" t="s">
        <v>8</v>
      </c>
      <c r="H441">
        <v>2293</v>
      </c>
      <c r="I441" s="5">
        <f t="shared" si="37"/>
        <v>44.003488879197555</v>
      </c>
      <c r="J441" t="s">
        <v>9</v>
      </c>
      <c r="K441" t="s">
        <v>10</v>
      </c>
      <c r="L441">
        <v>1478408400</v>
      </c>
      <c r="M441" s="10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462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3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>
        <f t="shared" si="36"/>
        <v>162</v>
      </c>
      <c r="G442" t="s">
        <v>8</v>
      </c>
      <c r="H442">
        <v>3131</v>
      </c>
      <c r="I442" s="5">
        <f t="shared" si="37"/>
        <v>53.003513254551258</v>
      </c>
      <c r="J442" t="s">
        <v>9</v>
      </c>
      <c r="K442" t="s">
        <v>10</v>
      </c>
      <c r="L442">
        <v>1498798800</v>
      </c>
      <c r="M442" s="10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257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>
        <f t="shared" si="36"/>
        <v>25</v>
      </c>
      <c r="G443" t="s">
        <v>2</v>
      </c>
      <c r="H443">
        <v>32</v>
      </c>
      <c r="I443" s="5">
        <f t="shared" si="37"/>
        <v>54.5</v>
      </c>
      <c r="J443" t="s">
        <v>9</v>
      </c>
      <c r="K443" t="s">
        <v>10</v>
      </c>
      <c r="L443">
        <v>1335416400</v>
      </c>
      <c r="M443" s="10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53</v>
      </c>
      <c r="S443" t="str">
        <f t="shared" si="40"/>
        <v>technology</v>
      </c>
      <c r="T443" t="str">
        <f t="shared" si="41"/>
        <v>wearables</v>
      </c>
    </row>
    <row r="444" spans="1:20" hidden="1" x14ac:dyDescent="0.3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>
        <f t="shared" si="36"/>
        <v>199</v>
      </c>
      <c r="G444" t="s">
        <v>8</v>
      </c>
      <c r="H444">
        <v>143</v>
      </c>
      <c r="I444" s="5">
        <f t="shared" si="37"/>
        <v>75.04195804195804</v>
      </c>
      <c r="J444" t="s">
        <v>95</v>
      </c>
      <c r="K444" t="s">
        <v>96</v>
      </c>
      <c r="L444">
        <v>1504328400</v>
      </c>
      <c r="M444" s="10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21</v>
      </c>
      <c r="S444" t="str">
        <f t="shared" si="40"/>
        <v>theater</v>
      </c>
      <c r="T444" t="str">
        <f t="shared" si="41"/>
        <v>plays</v>
      </c>
    </row>
    <row r="445" spans="1:20" hidden="1" x14ac:dyDescent="0.3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>
        <f t="shared" si="36"/>
        <v>35</v>
      </c>
      <c r="G445" t="s">
        <v>62</v>
      </c>
      <c r="H445">
        <v>90</v>
      </c>
      <c r="I445" s="5">
        <f t="shared" si="37"/>
        <v>35.911111111111111</v>
      </c>
      <c r="J445" t="s">
        <v>9</v>
      </c>
      <c r="K445" t="s">
        <v>10</v>
      </c>
      <c r="L445">
        <v>1285822800</v>
      </c>
      <c r="M445" s="10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21</v>
      </c>
      <c r="S445" t="str">
        <f t="shared" si="40"/>
        <v>theater</v>
      </c>
      <c r="T445" t="str">
        <f t="shared" si="41"/>
        <v>plays</v>
      </c>
    </row>
    <row r="446" spans="1:20" hidden="1" x14ac:dyDescent="0.3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>
        <f t="shared" si="36"/>
        <v>176</v>
      </c>
      <c r="G446" t="s">
        <v>8</v>
      </c>
      <c r="H446">
        <v>296</v>
      </c>
      <c r="I446" s="5">
        <f t="shared" si="37"/>
        <v>36.952702702702702</v>
      </c>
      <c r="J446" t="s">
        <v>9</v>
      </c>
      <c r="K446" t="s">
        <v>10</v>
      </c>
      <c r="L446">
        <v>1311483600</v>
      </c>
      <c r="M446" s="10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48</v>
      </c>
      <c r="S446" t="str">
        <f t="shared" si="40"/>
        <v>music</v>
      </c>
      <c r="T446" t="str">
        <f t="shared" si="41"/>
        <v>indie rock</v>
      </c>
    </row>
    <row r="447" spans="1:20" ht="31.2" hidden="1" x14ac:dyDescent="0.3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>
        <f t="shared" si="36"/>
        <v>511</v>
      </c>
      <c r="G447" t="s">
        <v>8</v>
      </c>
      <c r="H447">
        <v>170</v>
      </c>
      <c r="I447" s="5">
        <f t="shared" si="37"/>
        <v>63.170588235294119</v>
      </c>
      <c r="J447" t="s">
        <v>9</v>
      </c>
      <c r="K447" t="s">
        <v>10</v>
      </c>
      <c r="L447">
        <v>1291356000</v>
      </c>
      <c r="M447" s="10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21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>
        <f t="shared" si="36"/>
        <v>82</v>
      </c>
      <c r="G448" t="s">
        <v>2</v>
      </c>
      <c r="H448">
        <v>186</v>
      </c>
      <c r="I448" s="5">
        <f t="shared" si="37"/>
        <v>29.99462365591398</v>
      </c>
      <c r="J448" t="s">
        <v>9</v>
      </c>
      <c r="K448" t="s">
        <v>10</v>
      </c>
      <c r="L448">
        <v>1355810400</v>
      </c>
      <c r="M448" s="10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53</v>
      </c>
      <c r="S448" t="str">
        <f t="shared" si="40"/>
        <v>technology</v>
      </c>
      <c r="T448" t="str">
        <f t="shared" si="41"/>
        <v>wearables</v>
      </c>
    </row>
    <row r="449" spans="1:20" ht="31.2" hidden="1" x14ac:dyDescent="0.3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>
        <f t="shared" si="36"/>
        <v>24</v>
      </c>
      <c r="G449" t="s">
        <v>62</v>
      </c>
      <c r="H449">
        <v>439</v>
      </c>
      <c r="I449" s="5">
        <f t="shared" si="37"/>
        <v>86</v>
      </c>
      <c r="J449" t="s">
        <v>28</v>
      </c>
      <c r="K449" t="s">
        <v>29</v>
      </c>
      <c r="L449">
        <v>1513663200</v>
      </c>
      <c r="M449" s="10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257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>
        <f t="shared" si="36"/>
        <v>50</v>
      </c>
      <c r="G450" t="s">
        <v>2</v>
      </c>
      <c r="H450">
        <v>605</v>
      </c>
      <c r="I450" s="5">
        <f t="shared" si="37"/>
        <v>75.014876033057845</v>
      </c>
      <c r="J450" t="s">
        <v>9</v>
      </c>
      <c r="K450" t="s">
        <v>10</v>
      </c>
      <c r="L450">
        <v>1365915600</v>
      </c>
      <c r="M450" s="10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77</v>
      </c>
      <c r="S450" t="str">
        <f t="shared" si="40"/>
        <v>games</v>
      </c>
      <c r="T450" t="str">
        <f t="shared" si="41"/>
        <v>video games</v>
      </c>
    </row>
    <row r="451" spans="1:20" hidden="1" x14ac:dyDescent="0.3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>
        <f t="shared" ref="F451:F514" si="42">ROUND((E451/D451)*100,0)</f>
        <v>967</v>
      </c>
      <c r="G451" t="s">
        <v>8</v>
      </c>
      <c r="H451">
        <v>86</v>
      </c>
      <c r="I451" s="5">
        <f t="shared" ref="I451:I514" si="43">IF(H451=0,0,E451/H451)</f>
        <v>101.19767441860465</v>
      </c>
      <c r="J451" t="s">
        <v>24</v>
      </c>
      <c r="K451" t="s">
        <v>25</v>
      </c>
      <c r="L451">
        <v>1551852000</v>
      </c>
      <c r="M451" s="10">
        <f t="shared" ref="M451:M514" si="44">(((L451/60)/60)/24)+DATE(1970,1,1)</f>
        <v>43530.25</v>
      </c>
      <c r="N451">
        <v>1553317200</v>
      </c>
      <c r="O451" s="10">
        <f t="shared" ref="O451:O514" si="45">(((N451/60)/60)/24)+DATE(1970,1,1)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>
        <f t="shared" si="42"/>
        <v>4</v>
      </c>
      <c r="G452" t="s">
        <v>2</v>
      </c>
      <c r="H452">
        <v>1</v>
      </c>
      <c r="I452" s="5">
        <f t="shared" si="43"/>
        <v>4</v>
      </c>
      <c r="J452" t="s">
        <v>3</v>
      </c>
      <c r="K452" t="s">
        <v>4</v>
      </c>
      <c r="L452">
        <v>1540098000</v>
      </c>
      <c r="M452" s="10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59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3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>
        <f t="shared" si="42"/>
        <v>123</v>
      </c>
      <c r="G453" t="s">
        <v>8</v>
      </c>
      <c r="H453">
        <v>6286</v>
      </c>
      <c r="I453" s="5">
        <f t="shared" si="43"/>
        <v>29.001272669424118</v>
      </c>
      <c r="J453" t="s">
        <v>9</v>
      </c>
      <c r="K453" t="s">
        <v>10</v>
      </c>
      <c r="L453">
        <v>1500440400</v>
      </c>
      <c r="M453" s="10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11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>
        <f t="shared" si="42"/>
        <v>63</v>
      </c>
      <c r="G454" t="s">
        <v>2</v>
      </c>
      <c r="H454">
        <v>31</v>
      </c>
      <c r="I454" s="5">
        <f t="shared" si="43"/>
        <v>98.225806451612897</v>
      </c>
      <c r="J454" t="s">
        <v>9</v>
      </c>
      <c r="K454" t="s">
        <v>10</v>
      </c>
      <c r="L454">
        <v>1278392400</v>
      </c>
      <c r="M454" s="10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41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>
        <f t="shared" si="42"/>
        <v>56</v>
      </c>
      <c r="G455" t="s">
        <v>2</v>
      </c>
      <c r="H455">
        <v>1181</v>
      </c>
      <c r="I455" s="5">
        <f t="shared" si="43"/>
        <v>87.001693480101608</v>
      </c>
      <c r="J455" t="s">
        <v>9</v>
      </c>
      <c r="K455" t="s">
        <v>10</v>
      </c>
      <c r="L455">
        <v>1480572000</v>
      </c>
      <c r="M455" s="10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462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>
        <f t="shared" si="42"/>
        <v>44</v>
      </c>
      <c r="G456" t="s">
        <v>2</v>
      </c>
      <c r="H456">
        <v>39</v>
      </c>
      <c r="I456" s="5">
        <f t="shared" si="43"/>
        <v>45.205128205128204</v>
      </c>
      <c r="J456" t="s">
        <v>9</v>
      </c>
      <c r="K456" t="s">
        <v>10</v>
      </c>
      <c r="L456">
        <v>1382331600</v>
      </c>
      <c r="M456" s="10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41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3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>
        <f t="shared" si="42"/>
        <v>118</v>
      </c>
      <c r="G457" t="s">
        <v>8</v>
      </c>
      <c r="H457">
        <v>3727</v>
      </c>
      <c r="I457" s="5">
        <f t="shared" si="43"/>
        <v>37.001341561577675</v>
      </c>
      <c r="J457" t="s">
        <v>9</v>
      </c>
      <c r="K457" t="s">
        <v>10</v>
      </c>
      <c r="L457">
        <v>1316754000</v>
      </c>
      <c r="M457" s="10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21</v>
      </c>
      <c r="S457" t="str">
        <f t="shared" si="46"/>
        <v>theater</v>
      </c>
      <c r="T457" t="str">
        <f t="shared" si="47"/>
        <v>plays</v>
      </c>
    </row>
    <row r="458" spans="1:20" ht="31.2" hidden="1" x14ac:dyDescent="0.3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>
        <f t="shared" si="42"/>
        <v>104</v>
      </c>
      <c r="G458" t="s">
        <v>8</v>
      </c>
      <c r="H458">
        <v>1605</v>
      </c>
      <c r="I458" s="5">
        <f t="shared" si="43"/>
        <v>94.976947040498445</v>
      </c>
      <c r="J458" t="s">
        <v>9</v>
      </c>
      <c r="K458" t="s">
        <v>10</v>
      </c>
      <c r="L458">
        <v>1518242400</v>
      </c>
      <c r="M458" s="10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48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>
        <f t="shared" si="42"/>
        <v>27</v>
      </c>
      <c r="G459" t="s">
        <v>2</v>
      </c>
      <c r="H459">
        <v>46</v>
      </c>
      <c r="I459" s="5">
        <f t="shared" si="43"/>
        <v>28.956521739130434</v>
      </c>
      <c r="J459" t="s">
        <v>9</v>
      </c>
      <c r="K459" t="s">
        <v>10</v>
      </c>
      <c r="L459">
        <v>1476421200</v>
      </c>
      <c r="M459" s="10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21</v>
      </c>
      <c r="S459" t="str">
        <f t="shared" si="46"/>
        <v>theater</v>
      </c>
      <c r="T459" t="str">
        <f t="shared" si="47"/>
        <v>plays</v>
      </c>
    </row>
    <row r="460" spans="1:20" hidden="1" x14ac:dyDescent="0.3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>
        <f t="shared" si="42"/>
        <v>351</v>
      </c>
      <c r="G460" t="s">
        <v>8</v>
      </c>
      <c r="H460">
        <v>2120</v>
      </c>
      <c r="I460" s="5">
        <f t="shared" si="43"/>
        <v>55.993396226415094</v>
      </c>
      <c r="J460" t="s">
        <v>9</v>
      </c>
      <c r="K460" t="s">
        <v>10</v>
      </c>
      <c r="L460">
        <v>1269752400</v>
      </c>
      <c r="M460" s="10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21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>
        <f t="shared" si="42"/>
        <v>90</v>
      </c>
      <c r="G461" t="s">
        <v>2</v>
      </c>
      <c r="H461">
        <v>105</v>
      </c>
      <c r="I461" s="5">
        <f t="shared" si="43"/>
        <v>54.038095238095238</v>
      </c>
      <c r="J461" t="s">
        <v>9</v>
      </c>
      <c r="K461" t="s">
        <v>10</v>
      </c>
      <c r="L461">
        <v>1419746400</v>
      </c>
      <c r="M461" s="10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30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3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>
        <f t="shared" si="42"/>
        <v>172</v>
      </c>
      <c r="G462" t="s">
        <v>8</v>
      </c>
      <c r="H462">
        <v>50</v>
      </c>
      <c r="I462" s="5">
        <f t="shared" si="43"/>
        <v>82.38</v>
      </c>
      <c r="J462" t="s">
        <v>9</v>
      </c>
      <c r="K462" t="s">
        <v>10</v>
      </c>
      <c r="L462">
        <v>1281330000</v>
      </c>
      <c r="M462" s="10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21</v>
      </c>
      <c r="S462" t="str">
        <f t="shared" si="46"/>
        <v>theater</v>
      </c>
      <c r="T462" t="str">
        <f t="shared" si="47"/>
        <v>plays</v>
      </c>
    </row>
    <row r="463" spans="1:20" hidden="1" x14ac:dyDescent="0.3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>
        <f t="shared" si="42"/>
        <v>141</v>
      </c>
      <c r="G463" t="s">
        <v>8</v>
      </c>
      <c r="H463">
        <v>2080</v>
      </c>
      <c r="I463" s="5">
        <f t="shared" si="43"/>
        <v>66.997115384615384</v>
      </c>
      <c r="J463" t="s">
        <v>9</v>
      </c>
      <c r="K463" t="s">
        <v>10</v>
      </c>
      <c r="L463">
        <v>1398661200</v>
      </c>
      <c r="M463" s="10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41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>
        <f t="shared" si="42"/>
        <v>31</v>
      </c>
      <c r="G464" t="s">
        <v>2</v>
      </c>
      <c r="H464">
        <v>535</v>
      </c>
      <c r="I464" s="5">
        <f t="shared" si="43"/>
        <v>107.91401869158878</v>
      </c>
      <c r="J464" t="s">
        <v>9</v>
      </c>
      <c r="K464" t="s">
        <v>10</v>
      </c>
      <c r="L464">
        <v>1359525600</v>
      </c>
      <c r="M464" s="10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280</v>
      </c>
      <c r="S464" t="str">
        <f t="shared" si="46"/>
        <v>games</v>
      </c>
      <c r="T464" t="str">
        <f t="shared" si="47"/>
        <v>mobile games</v>
      </c>
    </row>
    <row r="465" spans="1:20" ht="31.2" hidden="1" x14ac:dyDescent="0.3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>
        <f t="shared" si="42"/>
        <v>108</v>
      </c>
      <c r="G465" t="s">
        <v>8</v>
      </c>
      <c r="H465">
        <v>2105</v>
      </c>
      <c r="I465" s="5">
        <f t="shared" si="43"/>
        <v>69.009501187648453</v>
      </c>
      <c r="J465" t="s">
        <v>9</v>
      </c>
      <c r="K465" t="s">
        <v>10</v>
      </c>
      <c r="L465">
        <v>1388469600</v>
      </c>
      <c r="M465" s="10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59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3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>
        <f t="shared" si="42"/>
        <v>133</v>
      </c>
      <c r="G466" t="s">
        <v>8</v>
      </c>
      <c r="H466">
        <v>2436</v>
      </c>
      <c r="I466" s="5">
        <f t="shared" si="43"/>
        <v>39.006568144499177</v>
      </c>
      <c r="J466" t="s">
        <v>9</v>
      </c>
      <c r="K466" t="s">
        <v>10</v>
      </c>
      <c r="L466">
        <v>1518328800</v>
      </c>
      <c r="M466" s="10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21</v>
      </c>
      <c r="S466" t="str">
        <f t="shared" si="46"/>
        <v>theater</v>
      </c>
      <c r="T466" t="str">
        <f t="shared" si="47"/>
        <v>plays</v>
      </c>
    </row>
    <row r="467" spans="1:20" hidden="1" x14ac:dyDescent="0.3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>
        <f t="shared" si="42"/>
        <v>188</v>
      </c>
      <c r="G467" t="s">
        <v>8</v>
      </c>
      <c r="H467">
        <v>80</v>
      </c>
      <c r="I467" s="5">
        <f t="shared" si="43"/>
        <v>110.3625</v>
      </c>
      <c r="J467" t="s">
        <v>9</v>
      </c>
      <c r="K467" t="s">
        <v>10</v>
      </c>
      <c r="L467">
        <v>1517032800</v>
      </c>
      <c r="M467" s="10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194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3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>
        <f t="shared" si="42"/>
        <v>332</v>
      </c>
      <c r="G468" t="s">
        <v>8</v>
      </c>
      <c r="H468">
        <v>42</v>
      </c>
      <c r="I468" s="5">
        <f t="shared" si="43"/>
        <v>94.857142857142861</v>
      </c>
      <c r="J468" t="s">
        <v>9</v>
      </c>
      <c r="K468" t="s">
        <v>10</v>
      </c>
      <c r="L468">
        <v>1368594000</v>
      </c>
      <c r="M468" s="10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53</v>
      </c>
      <c r="S468" t="str">
        <f t="shared" si="46"/>
        <v>technology</v>
      </c>
      <c r="T468" t="str">
        <f t="shared" si="47"/>
        <v>wearables</v>
      </c>
    </row>
    <row r="469" spans="1:20" ht="31.2" hidden="1" x14ac:dyDescent="0.3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>
        <f t="shared" si="42"/>
        <v>575</v>
      </c>
      <c r="G469" t="s">
        <v>8</v>
      </c>
      <c r="H469">
        <v>139</v>
      </c>
      <c r="I469" s="5">
        <f t="shared" si="43"/>
        <v>57.935251798561154</v>
      </c>
      <c r="J469" t="s">
        <v>3</v>
      </c>
      <c r="K469" t="s">
        <v>4</v>
      </c>
      <c r="L469">
        <v>1448258400</v>
      </c>
      <c r="M469" s="10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16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>
        <f t="shared" si="42"/>
        <v>41</v>
      </c>
      <c r="G470" t="s">
        <v>2</v>
      </c>
      <c r="H470">
        <v>16</v>
      </c>
      <c r="I470" s="5">
        <f t="shared" si="43"/>
        <v>101.25</v>
      </c>
      <c r="J470" t="s">
        <v>9</v>
      </c>
      <c r="K470" t="s">
        <v>10</v>
      </c>
      <c r="L470">
        <v>1555218000</v>
      </c>
      <c r="M470" s="10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21</v>
      </c>
      <c r="S470" t="str">
        <f t="shared" si="46"/>
        <v>theater</v>
      </c>
      <c r="T470" t="str">
        <f t="shared" si="47"/>
        <v>plays</v>
      </c>
    </row>
    <row r="471" spans="1:20" hidden="1" x14ac:dyDescent="0.3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>
        <f t="shared" si="42"/>
        <v>184</v>
      </c>
      <c r="G471" t="s">
        <v>8</v>
      </c>
      <c r="H471">
        <v>159</v>
      </c>
      <c r="I471" s="5">
        <f t="shared" si="43"/>
        <v>64.95597484276729</v>
      </c>
      <c r="J471" t="s">
        <v>9</v>
      </c>
      <c r="K471" t="s">
        <v>10</v>
      </c>
      <c r="L471">
        <v>1431925200</v>
      </c>
      <c r="M471" s="10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41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3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>
        <f t="shared" si="42"/>
        <v>286</v>
      </c>
      <c r="G472" t="s">
        <v>8</v>
      </c>
      <c r="H472">
        <v>381</v>
      </c>
      <c r="I472" s="5">
        <f t="shared" si="43"/>
        <v>27.00524934383202</v>
      </c>
      <c r="J472" t="s">
        <v>9</v>
      </c>
      <c r="K472" t="s">
        <v>10</v>
      </c>
      <c r="L472">
        <v>1481522400</v>
      </c>
      <c r="M472" s="10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53</v>
      </c>
      <c r="S472" t="str">
        <f t="shared" si="46"/>
        <v>technology</v>
      </c>
      <c r="T472" t="str">
        <f t="shared" si="47"/>
        <v>wearables</v>
      </c>
    </row>
    <row r="473" spans="1:20" hidden="1" x14ac:dyDescent="0.3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>
        <f t="shared" si="42"/>
        <v>319</v>
      </c>
      <c r="G473" t="s">
        <v>8</v>
      </c>
      <c r="H473">
        <v>194</v>
      </c>
      <c r="I473" s="5">
        <f t="shared" si="43"/>
        <v>50.97422680412371</v>
      </c>
      <c r="J473" t="s">
        <v>28</v>
      </c>
      <c r="K473" t="s">
        <v>29</v>
      </c>
      <c r="L473">
        <v>1335934800</v>
      </c>
      <c r="M473" s="10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5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>
        <f t="shared" si="42"/>
        <v>39</v>
      </c>
      <c r="G474" t="s">
        <v>2</v>
      </c>
      <c r="H474">
        <v>575</v>
      </c>
      <c r="I474" s="5">
        <f t="shared" si="43"/>
        <v>104.94260869565217</v>
      </c>
      <c r="J474" t="s">
        <v>9</v>
      </c>
      <c r="K474" t="s">
        <v>10</v>
      </c>
      <c r="L474">
        <v>1552280400</v>
      </c>
      <c r="M474" s="10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11</v>
      </c>
      <c r="S474" t="str">
        <f t="shared" si="46"/>
        <v>music</v>
      </c>
      <c r="T474" t="str">
        <f t="shared" si="47"/>
        <v>rock</v>
      </c>
    </row>
    <row r="475" spans="1:20" hidden="1" x14ac:dyDescent="0.3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>
        <f t="shared" si="42"/>
        <v>178</v>
      </c>
      <c r="G475" t="s">
        <v>8</v>
      </c>
      <c r="H475">
        <v>106</v>
      </c>
      <c r="I475" s="5">
        <f t="shared" si="43"/>
        <v>84.028301886792448</v>
      </c>
      <c r="J475" t="s">
        <v>9</v>
      </c>
      <c r="K475" t="s">
        <v>10</v>
      </c>
      <c r="L475">
        <v>1529989200</v>
      </c>
      <c r="M475" s="10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38</v>
      </c>
      <c r="S475" t="str">
        <f t="shared" si="46"/>
        <v>music</v>
      </c>
      <c r="T475" t="str">
        <f t="shared" si="47"/>
        <v>electric music</v>
      </c>
    </row>
    <row r="476" spans="1:20" hidden="1" x14ac:dyDescent="0.3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>
        <f t="shared" si="42"/>
        <v>365</v>
      </c>
      <c r="G476" t="s">
        <v>8</v>
      </c>
      <c r="H476">
        <v>142</v>
      </c>
      <c r="I476" s="5">
        <f t="shared" si="43"/>
        <v>102.85915492957747</v>
      </c>
      <c r="J476" t="s">
        <v>9</v>
      </c>
      <c r="K476" t="s">
        <v>10</v>
      </c>
      <c r="L476">
        <v>1418709600</v>
      </c>
      <c r="M476" s="10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257</v>
      </c>
      <c r="S476" t="str">
        <f t="shared" si="46"/>
        <v>film &amp; video</v>
      </c>
      <c r="T476" t="str">
        <f t="shared" si="47"/>
        <v>television</v>
      </c>
    </row>
    <row r="477" spans="1:20" ht="31.2" hidden="1" x14ac:dyDescent="0.3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>
        <f t="shared" si="42"/>
        <v>114</v>
      </c>
      <c r="G477" t="s">
        <v>8</v>
      </c>
      <c r="H477">
        <v>211</v>
      </c>
      <c r="I477" s="5">
        <f t="shared" si="43"/>
        <v>39.962085308056871</v>
      </c>
      <c r="J477" t="s">
        <v>9</v>
      </c>
      <c r="K477" t="s">
        <v>10</v>
      </c>
      <c r="L477">
        <v>1372136400</v>
      </c>
      <c r="M477" s="10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194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>
        <f t="shared" si="42"/>
        <v>30</v>
      </c>
      <c r="G478" t="s">
        <v>2</v>
      </c>
      <c r="H478">
        <v>1120</v>
      </c>
      <c r="I478" s="5">
        <f t="shared" si="43"/>
        <v>51.001785714285717</v>
      </c>
      <c r="J478" t="s">
        <v>9</v>
      </c>
      <c r="K478" t="s">
        <v>10</v>
      </c>
      <c r="L478">
        <v>1533877200</v>
      </c>
      <c r="M478" s="10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107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>
        <f t="shared" si="42"/>
        <v>54</v>
      </c>
      <c r="G479" t="s">
        <v>2</v>
      </c>
      <c r="H479">
        <v>113</v>
      </c>
      <c r="I479" s="5">
        <f t="shared" si="43"/>
        <v>40.823008849557525</v>
      </c>
      <c r="J479" t="s">
        <v>9</v>
      </c>
      <c r="K479" t="s">
        <v>10</v>
      </c>
      <c r="L479">
        <v>1309064400</v>
      </c>
      <c r="M479" s="10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462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3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>
        <f t="shared" si="42"/>
        <v>236</v>
      </c>
      <c r="G480" t="s">
        <v>8</v>
      </c>
      <c r="H480">
        <v>2756</v>
      </c>
      <c r="I480" s="5">
        <f t="shared" si="43"/>
        <v>58.999637155297535</v>
      </c>
      <c r="J480" t="s">
        <v>9</v>
      </c>
      <c r="K480" t="s">
        <v>10</v>
      </c>
      <c r="L480">
        <v>1425877200</v>
      </c>
      <c r="M480" s="10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53</v>
      </c>
      <c r="S480" t="str">
        <f t="shared" si="46"/>
        <v>technology</v>
      </c>
      <c r="T480" t="str">
        <f t="shared" si="47"/>
        <v>wearables</v>
      </c>
    </row>
    <row r="481" spans="1:20" hidden="1" x14ac:dyDescent="0.3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>
        <f t="shared" si="42"/>
        <v>513</v>
      </c>
      <c r="G481" t="s">
        <v>8</v>
      </c>
      <c r="H481">
        <v>173</v>
      </c>
      <c r="I481" s="5">
        <f t="shared" si="43"/>
        <v>71.156069364161851</v>
      </c>
      <c r="J481" t="s">
        <v>28</v>
      </c>
      <c r="K481" t="s">
        <v>29</v>
      </c>
      <c r="L481">
        <v>1501304400</v>
      </c>
      <c r="M481" s="10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5</v>
      </c>
      <c r="S481" t="str">
        <f t="shared" si="46"/>
        <v>food</v>
      </c>
      <c r="T481" t="str">
        <f t="shared" si="47"/>
        <v>food trucks</v>
      </c>
    </row>
    <row r="482" spans="1:20" hidden="1" x14ac:dyDescent="0.3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>
        <f t="shared" si="42"/>
        <v>101</v>
      </c>
      <c r="G482" t="s">
        <v>8</v>
      </c>
      <c r="H482">
        <v>87</v>
      </c>
      <c r="I482" s="5">
        <f t="shared" si="43"/>
        <v>99.494252873563212</v>
      </c>
      <c r="J482" t="s">
        <v>9</v>
      </c>
      <c r="K482" t="s">
        <v>10</v>
      </c>
      <c r="L482">
        <v>1268287200</v>
      </c>
      <c r="M482" s="10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110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>
        <f t="shared" si="42"/>
        <v>81</v>
      </c>
      <c r="G483" t="s">
        <v>2</v>
      </c>
      <c r="H483">
        <v>1538</v>
      </c>
      <c r="I483" s="5">
        <f t="shared" si="43"/>
        <v>103.98634590377114</v>
      </c>
      <c r="J483" t="s">
        <v>9</v>
      </c>
      <c r="K483" t="s">
        <v>10</v>
      </c>
      <c r="L483">
        <v>1412139600</v>
      </c>
      <c r="M483" s="10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21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>
        <f t="shared" si="42"/>
        <v>16</v>
      </c>
      <c r="G484" t="s">
        <v>2</v>
      </c>
      <c r="H484">
        <v>9</v>
      </c>
      <c r="I484" s="5">
        <f t="shared" si="43"/>
        <v>76.555555555555557</v>
      </c>
      <c r="J484" t="s">
        <v>9</v>
      </c>
      <c r="K484" t="s">
        <v>10</v>
      </c>
      <c r="L484">
        <v>1330063200</v>
      </c>
      <c r="M484" s="10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107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>
        <f t="shared" si="42"/>
        <v>53</v>
      </c>
      <c r="G485" t="s">
        <v>2</v>
      </c>
      <c r="H485">
        <v>554</v>
      </c>
      <c r="I485" s="5">
        <f t="shared" si="43"/>
        <v>87.068592057761734</v>
      </c>
      <c r="J485" t="s">
        <v>9</v>
      </c>
      <c r="K485" t="s">
        <v>10</v>
      </c>
      <c r="L485">
        <v>1576130400</v>
      </c>
      <c r="M485" s="10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21</v>
      </c>
      <c r="S485" t="str">
        <f t="shared" si="46"/>
        <v>theater</v>
      </c>
      <c r="T485" t="str">
        <f t="shared" si="47"/>
        <v>plays</v>
      </c>
    </row>
    <row r="486" spans="1:20" hidden="1" x14ac:dyDescent="0.3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>
        <f t="shared" si="42"/>
        <v>260</v>
      </c>
      <c r="G486" t="s">
        <v>8</v>
      </c>
      <c r="H486">
        <v>1572</v>
      </c>
      <c r="I486" s="5">
        <f t="shared" si="43"/>
        <v>48.99554707379135</v>
      </c>
      <c r="J486" t="s">
        <v>28</v>
      </c>
      <c r="K486" t="s">
        <v>29</v>
      </c>
      <c r="L486">
        <v>1407128400</v>
      </c>
      <c r="M486" s="10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5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>
        <f t="shared" si="42"/>
        <v>31</v>
      </c>
      <c r="G487" t="s">
        <v>2</v>
      </c>
      <c r="H487">
        <v>648</v>
      </c>
      <c r="I487" s="5">
        <f t="shared" si="43"/>
        <v>42.969135802469133</v>
      </c>
      <c r="J487" t="s">
        <v>28</v>
      </c>
      <c r="K487" t="s">
        <v>29</v>
      </c>
      <c r="L487">
        <v>1560142800</v>
      </c>
      <c r="M487" s="10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21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>
        <f t="shared" si="42"/>
        <v>14</v>
      </c>
      <c r="G488" t="s">
        <v>2</v>
      </c>
      <c r="H488">
        <v>21</v>
      </c>
      <c r="I488" s="5">
        <f t="shared" si="43"/>
        <v>33.428571428571431</v>
      </c>
      <c r="J488" t="s">
        <v>28</v>
      </c>
      <c r="K488" t="s">
        <v>29</v>
      </c>
      <c r="L488">
        <v>1520575200</v>
      </c>
      <c r="M488" s="10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194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3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>
        <f t="shared" si="42"/>
        <v>179</v>
      </c>
      <c r="G489" t="s">
        <v>8</v>
      </c>
      <c r="H489">
        <v>2346</v>
      </c>
      <c r="I489" s="5">
        <f t="shared" si="43"/>
        <v>83.982949701619773</v>
      </c>
      <c r="J489" t="s">
        <v>9</v>
      </c>
      <c r="K489" t="s">
        <v>10</v>
      </c>
      <c r="L489">
        <v>1492664400</v>
      </c>
      <c r="M489" s="10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21</v>
      </c>
      <c r="S489" t="str">
        <f t="shared" si="46"/>
        <v>theater</v>
      </c>
      <c r="T489" t="str">
        <f t="shared" si="47"/>
        <v>plays</v>
      </c>
    </row>
    <row r="490" spans="1:20" hidden="1" x14ac:dyDescent="0.3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>
        <f t="shared" si="42"/>
        <v>220</v>
      </c>
      <c r="G490" t="s">
        <v>8</v>
      </c>
      <c r="H490">
        <v>115</v>
      </c>
      <c r="I490" s="5">
        <f t="shared" si="43"/>
        <v>101.41739130434783</v>
      </c>
      <c r="J490" t="s">
        <v>9</v>
      </c>
      <c r="K490" t="s">
        <v>10</v>
      </c>
      <c r="L490">
        <v>1454479200</v>
      </c>
      <c r="M490" s="10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21</v>
      </c>
      <c r="S490" t="str">
        <f t="shared" si="46"/>
        <v>theater</v>
      </c>
      <c r="T490" t="str">
        <f t="shared" si="47"/>
        <v>plays</v>
      </c>
    </row>
    <row r="491" spans="1:20" hidden="1" x14ac:dyDescent="0.3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>
        <f t="shared" si="42"/>
        <v>102</v>
      </c>
      <c r="G491" t="s">
        <v>8</v>
      </c>
      <c r="H491">
        <v>85</v>
      </c>
      <c r="I491" s="5">
        <f t="shared" si="43"/>
        <v>109.87058823529412</v>
      </c>
      <c r="J491" t="s">
        <v>95</v>
      </c>
      <c r="K491" t="s">
        <v>96</v>
      </c>
      <c r="L491">
        <v>1281934800</v>
      </c>
      <c r="M491" s="10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53</v>
      </c>
      <c r="S491" t="str">
        <f t="shared" si="46"/>
        <v>technology</v>
      </c>
      <c r="T491" t="str">
        <f t="shared" si="47"/>
        <v>wearables</v>
      </c>
    </row>
    <row r="492" spans="1:20" ht="31.2" hidden="1" x14ac:dyDescent="0.3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>
        <f t="shared" si="42"/>
        <v>192</v>
      </c>
      <c r="G492" t="s">
        <v>8</v>
      </c>
      <c r="H492">
        <v>144</v>
      </c>
      <c r="I492" s="5">
        <f t="shared" si="43"/>
        <v>31.916666666666668</v>
      </c>
      <c r="J492" t="s">
        <v>9</v>
      </c>
      <c r="K492" t="s">
        <v>10</v>
      </c>
      <c r="L492">
        <v>1573970400</v>
      </c>
      <c r="M492" s="10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1017</v>
      </c>
      <c r="S492" t="str">
        <f t="shared" si="46"/>
        <v>journalism</v>
      </c>
      <c r="T492" t="str">
        <f t="shared" si="47"/>
        <v>audio</v>
      </c>
    </row>
    <row r="493" spans="1:20" ht="31.2" hidden="1" x14ac:dyDescent="0.3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>
        <f t="shared" si="42"/>
        <v>305</v>
      </c>
      <c r="G493" t="s">
        <v>8</v>
      </c>
      <c r="H493">
        <v>2443</v>
      </c>
      <c r="I493" s="5">
        <f t="shared" si="43"/>
        <v>70.993450675399103</v>
      </c>
      <c r="J493" t="s">
        <v>9</v>
      </c>
      <c r="K493" t="s">
        <v>10</v>
      </c>
      <c r="L493">
        <v>1372654800</v>
      </c>
      <c r="M493" s="10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5</v>
      </c>
      <c r="S493" t="str">
        <f t="shared" si="46"/>
        <v>food</v>
      </c>
      <c r="T493" t="str">
        <f t="shared" si="47"/>
        <v>food trucks</v>
      </c>
    </row>
    <row r="494" spans="1:20" hidden="1" x14ac:dyDescent="0.3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>
        <f t="shared" si="42"/>
        <v>24</v>
      </c>
      <c r="G494" t="s">
        <v>62</v>
      </c>
      <c r="H494">
        <v>595</v>
      </c>
      <c r="I494" s="5">
        <f t="shared" si="43"/>
        <v>77.026890756302521</v>
      </c>
      <c r="J494" t="s">
        <v>9</v>
      </c>
      <c r="K494" t="s">
        <v>10</v>
      </c>
      <c r="L494">
        <v>1275886800</v>
      </c>
      <c r="M494" s="10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88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3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>
        <f t="shared" si="42"/>
        <v>724</v>
      </c>
      <c r="G495" t="s">
        <v>8</v>
      </c>
      <c r="H495">
        <v>64</v>
      </c>
      <c r="I495" s="5">
        <f t="shared" si="43"/>
        <v>101.78125</v>
      </c>
      <c r="J495" t="s">
        <v>9</v>
      </c>
      <c r="K495" t="s">
        <v>10</v>
      </c>
      <c r="L495">
        <v>1561784400</v>
      </c>
      <c r="M495" s="10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110</v>
      </c>
      <c r="S495" t="str">
        <f t="shared" si="46"/>
        <v>photography</v>
      </c>
      <c r="T495" t="str">
        <f t="shared" si="47"/>
        <v>photography books</v>
      </c>
    </row>
    <row r="496" spans="1:20" ht="31.2" hidden="1" x14ac:dyDescent="0.3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>
        <f t="shared" si="42"/>
        <v>547</v>
      </c>
      <c r="G496" t="s">
        <v>8</v>
      </c>
      <c r="H496">
        <v>268</v>
      </c>
      <c r="I496" s="5">
        <f t="shared" si="43"/>
        <v>51.059701492537314</v>
      </c>
      <c r="J496" t="s">
        <v>9</v>
      </c>
      <c r="K496" t="s">
        <v>10</v>
      </c>
      <c r="L496">
        <v>1332392400</v>
      </c>
      <c r="M496" s="10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53</v>
      </c>
      <c r="S496" t="str">
        <f t="shared" si="46"/>
        <v>technology</v>
      </c>
      <c r="T496" t="str">
        <f t="shared" si="47"/>
        <v>wearables</v>
      </c>
    </row>
    <row r="497" spans="1:20" hidden="1" x14ac:dyDescent="0.3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>
        <f t="shared" si="42"/>
        <v>415</v>
      </c>
      <c r="G497" t="s">
        <v>8</v>
      </c>
      <c r="H497">
        <v>195</v>
      </c>
      <c r="I497" s="5">
        <f t="shared" si="43"/>
        <v>68.02051282051282</v>
      </c>
      <c r="J497" t="s">
        <v>24</v>
      </c>
      <c r="K497" t="s">
        <v>25</v>
      </c>
      <c r="L497">
        <v>1402376400</v>
      </c>
      <c r="M497" s="10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21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>
        <f t="shared" si="42"/>
        <v>1</v>
      </c>
      <c r="G498" t="s">
        <v>2</v>
      </c>
      <c r="H498">
        <v>54</v>
      </c>
      <c r="I498" s="5">
        <f t="shared" si="43"/>
        <v>30.87037037037037</v>
      </c>
      <c r="J498" t="s">
        <v>9</v>
      </c>
      <c r="K498" t="s">
        <v>10</v>
      </c>
      <c r="L498">
        <v>1495342800</v>
      </c>
      <c r="M498" s="10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59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>
        <f t="shared" si="42"/>
        <v>34</v>
      </c>
      <c r="G499" t="s">
        <v>2</v>
      </c>
      <c r="H499">
        <v>120</v>
      </c>
      <c r="I499" s="5">
        <f t="shared" si="43"/>
        <v>27.908333333333335</v>
      </c>
      <c r="J499" t="s">
        <v>9</v>
      </c>
      <c r="K499" t="s">
        <v>10</v>
      </c>
      <c r="L499">
        <v>1482213600</v>
      </c>
      <c r="M499" s="10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53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>
        <f t="shared" si="42"/>
        <v>24</v>
      </c>
      <c r="G500" t="s">
        <v>2</v>
      </c>
      <c r="H500">
        <v>579</v>
      </c>
      <c r="I500" s="5">
        <f t="shared" si="43"/>
        <v>79.994818652849744</v>
      </c>
      <c r="J500" t="s">
        <v>24</v>
      </c>
      <c r="K500" t="s">
        <v>25</v>
      </c>
      <c r="L500">
        <v>1420092000</v>
      </c>
      <c r="M500" s="10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16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>
        <f t="shared" si="42"/>
        <v>48</v>
      </c>
      <c r="G501" t="s">
        <v>2</v>
      </c>
      <c r="H501">
        <v>2072</v>
      </c>
      <c r="I501" s="5">
        <f t="shared" si="43"/>
        <v>38.003378378378379</v>
      </c>
      <c r="J501" t="s">
        <v>9</v>
      </c>
      <c r="K501" t="s">
        <v>10</v>
      </c>
      <c r="L501">
        <v>1458018000</v>
      </c>
      <c r="M501" s="10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30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>
        <f t="shared" si="42"/>
        <v>0</v>
      </c>
      <c r="G502" t="s">
        <v>2</v>
      </c>
      <c r="H502">
        <v>0</v>
      </c>
      <c r="I502" s="5">
        <f t="shared" si="43"/>
        <v>0</v>
      </c>
      <c r="J502" t="s">
        <v>9</v>
      </c>
      <c r="K502" t="s">
        <v>10</v>
      </c>
      <c r="L502">
        <v>1367384400</v>
      </c>
      <c r="M502" s="10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21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>
        <f t="shared" si="42"/>
        <v>70</v>
      </c>
      <c r="G503" t="s">
        <v>2</v>
      </c>
      <c r="H503">
        <v>1796</v>
      </c>
      <c r="I503" s="5">
        <f t="shared" si="43"/>
        <v>59.990534521158132</v>
      </c>
      <c r="J503" t="s">
        <v>9</v>
      </c>
      <c r="K503" t="s">
        <v>10</v>
      </c>
      <c r="L503">
        <v>1363064400</v>
      </c>
      <c r="M503" s="10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30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3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>
        <f t="shared" si="42"/>
        <v>530</v>
      </c>
      <c r="G504" t="s">
        <v>8</v>
      </c>
      <c r="H504">
        <v>186</v>
      </c>
      <c r="I504" s="5">
        <f t="shared" si="43"/>
        <v>37.037634408602152</v>
      </c>
      <c r="J504" t="s">
        <v>14</v>
      </c>
      <c r="K504" t="s">
        <v>15</v>
      </c>
      <c r="L504">
        <v>1343365200</v>
      </c>
      <c r="M504" s="10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77</v>
      </c>
      <c r="S504" t="str">
        <f t="shared" si="46"/>
        <v>games</v>
      </c>
      <c r="T504" t="str">
        <f t="shared" si="47"/>
        <v>video games</v>
      </c>
    </row>
    <row r="505" spans="1:20" ht="31.2" hidden="1" x14ac:dyDescent="0.3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>
        <f t="shared" si="42"/>
        <v>180</v>
      </c>
      <c r="G505" t="s">
        <v>8</v>
      </c>
      <c r="H505">
        <v>460</v>
      </c>
      <c r="I505" s="5">
        <f t="shared" si="43"/>
        <v>99.963043478260872</v>
      </c>
      <c r="J505" t="s">
        <v>9</v>
      </c>
      <c r="K505" t="s">
        <v>10</v>
      </c>
      <c r="L505">
        <v>1435726800</v>
      </c>
      <c r="M505" s="10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41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>
        <f t="shared" si="42"/>
        <v>92</v>
      </c>
      <c r="G506" t="s">
        <v>2</v>
      </c>
      <c r="H506">
        <v>62</v>
      </c>
      <c r="I506" s="5">
        <f t="shared" si="43"/>
        <v>111.6774193548387</v>
      </c>
      <c r="J506" t="s">
        <v>95</v>
      </c>
      <c r="K506" t="s">
        <v>96</v>
      </c>
      <c r="L506">
        <v>1431925200</v>
      </c>
      <c r="M506" s="10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11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>
        <f t="shared" si="42"/>
        <v>14</v>
      </c>
      <c r="G507" t="s">
        <v>2</v>
      </c>
      <c r="H507">
        <v>347</v>
      </c>
      <c r="I507" s="5">
        <f t="shared" si="43"/>
        <v>36.014409221902014</v>
      </c>
      <c r="J507" t="s">
        <v>9</v>
      </c>
      <c r="K507" t="s">
        <v>10</v>
      </c>
      <c r="L507">
        <v>1362722400</v>
      </c>
      <c r="M507" s="10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121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3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>
        <f t="shared" si="42"/>
        <v>927</v>
      </c>
      <c r="G508" t="s">
        <v>8</v>
      </c>
      <c r="H508">
        <v>2528</v>
      </c>
      <c r="I508" s="5">
        <f t="shared" si="43"/>
        <v>66.010284810126578</v>
      </c>
      <c r="J508" t="s">
        <v>9</v>
      </c>
      <c r="K508" t="s">
        <v>10</v>
      </c>
      <c r="L508">
        <v>1511416800</v>
      </c>
      <c r="M508" s="10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21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>
        <f t="shared" si="42"/>
        <v>40</v>
      </c>
      <c r="G509" t="s">
        <v>2</v>
      </c>
      <c r="H509">
        <v>19</v>
      </c>
      <c r="I509" s="5">
        <f t="shared" si="43"/>
        <v>44.05263157894737</v>
      </c>
      <c r="J509" t="s">
        <v>9</v>
      </c>
      <c r="K509" t="s">
        <v>10</v>
      </c>
      <c r="L509">
        <v>1365483600</v>
      </c>
      <c r="M509" s="10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16</v>
      </c>
      <c r="S509" t="str">
        <f t="shared" si="46"/>
        <v>technology</v>
      </c>
      <c r="T509" t="str">
        <f t="shared" si="47"/>
        <v>web</v>
      </c>
    </row>
    <row r="510" spans="1:20" hidden="1" x14ac:dyDescent="0.3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>
        <f t="shared" si="42"/>
        <v>112</v>
      </c>
      <c r="G510" t="s">
        <v>8</v>
      </c>
      <c r="H510">
        <v>3657</v>
      </c>
      <c r="I510" s="5">
        <f t="shared" si="43"/>
        <v>52.999726551818434</v>
      </c>
      <c r="J510" t="s">
        <v>9</v>
      </c>
      <c r="K510" t="s">
        <v>10</v>
      </c>
      <c r="L510">
        <v>1532840400</v>
      </c>
      <c r="M510" s="10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21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>
        <f t="shared" si="42"/>
        <v>71</v>
      </c>
      <c r="G511" t="s">
        <v>2</v>
      </c>
      <c r="H511">
        <v>1258</v>
      </c>
      <c r="I511" s="5">
        <f t="shared" si="43"/>
        <v>95</v>
      </c>
      <c r="J511" t="s">
        <v>9</v>
      </c>
      <c r="K511" t="s">
        <v>10</v>
      </c>
      <c r="L511">
        <v>1336194000</v>
      </c>
      <c r="M511" s="10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21</v>
      </c>
      <c r="S511" t="str">
        <f t="shared" si="46"/>
        <v>theater</v>
      </c>
      <c r="T511" t="str">
        <f t="shared" si="47"/>
        <v>plays</v>
      </c>
    </row>
    <row r="512" spans="1:20" hidden="1" x14ac:dyDescent="0.3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>
        <f t="shared" si="42"/>
        <v>119</v>
      </c>
      <c r="G512" t="s">
        <v>8</v>
      </c>
      <c r="H512">
        <v>131</v>
      </c>
      <c r="I512" s="5">
        <f t="shared" si="43"/>
        <v>70.908396946564892</v>
      </c>
      <c r="J512" t="s">
        <v>14</v>
      </c>
      <c r="K512" t="s">
        <v>15</v>
      </c>
      <c r="L512">
        <v>1527742800</v>
      </c>
      <c r="M512" s="10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41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>
        <f t="shared" si="42"/>
        <v>24</v>
      </c>
      <c r="G513" t="s">
        <v>2</v>
      </c>
      <c r="H513">
        <v>362</v>
      </c>
      <c r="I513" s="5">
        <f t="shared" si="43"/>
        <v>98.060773480662988</v>
      </c>
      <c r="J513" t="s">
        <v>9</v>
      </c>
      <c r="K513" t="s">
        <v>10</v>
      </c>
      <c r="L513">
        <v>1564030800</v>
      </c>
      <c r="M513" s="10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21</v>
      </c>
      <c r="S513" t="str">
        <f t="shared" si="46"/>
        <v>theater</v>
      </c>
      <c r="T513" t="str">
        <f t="shared" si="47"/>
        <v>plays</v>
      </c>
    </row>
    <row r="514" spans="1:20" hidden="1" x14ac:dyDescent="0.3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>
        <f t="shared" si="42"/>
        <v>139</v>
      </c>
      <c r="G514" t="s">
        <v>8</v>
      </c>
      <c r="H514">
        <v>239</v>
      </c>
      <c r="I514" s="5">
        <f t="shared" si="43"/>
        <v>53.046025104602514</v>
      </c>
      <c r="J514" t="s">
        <v>9</v>
      </c>
      <c r="K514" t="s">
        <v>10</v>
      </c>
      <c r="L514">
        <v>1404536400</v>
      </c>
      <c r="M514" s="10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77</v>
      </c>
      <c r="S514" t="str">
        <f t="shared" si="46"/>
        <v>games</v>
      </c>
      <c r="T514" t="str">
        <f t="shared" si="47"/>
        <v>video games</v>
      </c>
    </row>
    <row r="515" spans="1:20" hidden="1" x14ac:dyDescent="0.3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>
        <f t="shared" ref="F515:F578" si="48">ROUND((E515/D515)*100,0)</f>
        <v>39</v>
      </c>
      <c r="G515" t="s">
        <v>62</v>
      </c>
      <c r="H515">
        <v>35</v>
      </c>
      <c r="I515" s="5">
        <f t="shared" ref="I515:I578" si="49">IF(H515=0,0,E515/H515)</f>
        <v>93.142857142857139</v>
      </c>
      <c r="J515" t="s">
        <v>9</v>
      </c>
      <c r="K515" t="s">
        <v>10</v>
      </c>
      <c r="L515">
        <v>1284008400</v>
      </c>
      <c r="M515" s="10">
        <f t="shared" ref="M515:M578" si="50">(((L515/60)/60)/24)+DATE(1970,1,1)</f>
        <v>40430.208333333336</v>
      </c>
      <c r="N515">
        <v>1284181200</v>
      </c>
      <c r="O515" s="10">
        <f t="shared" ref="O515:O578" si="51">(((N515/60)/60)/24)+DATE(1970,1,1)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3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>
        <f t="shared" si="48"/>
        <v>22</v>
      </c>
      <c r="G516" t="s">
        <v>62</v>
      </c>
      <c r="H516">
        <v>528</v>
      </c>
      <c r="I516" s="5">
        <f t="shared" si="49"/>
        <v>58.945075757575758</v>
      </c>
      <c r="J516" t="s">
        <v>86</v>
      </c>
      <c r="K516" t="s">
        <v>87</v>
      </c>
      <c r="L516">
        <v>1386309600</v>
      </c>
      <c r="M516" s="10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11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>
        <f t="shared" si="48"/>
        <v>56</v>
      </c>
      <c r="G517" t="s">
        <v>2</v>
      </c>
      <c r="H517">
        <v>133</v>
      </c>
      <c r="I517" s="5">
        <f t="shared" si="49"/>
        <v>36.067669172932334</v>
      </c>
      <c r="J517" t="s">
        <v>3</v>
      </c>
      <c r="K517" t="s">
        <v>4</v>
      </c>
      <c r="L517">
        <v>1324620000</v>
      </c>
      <c r="M517" s="10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21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>
        <f t="shared" si="48"/>
        <v>43</v>
      </c>
      <c r="G518" t="s">
        <v>2</v>
      </c>
      <c r="H518">
        <v>846</v>
      </c>
      <c r="I518" s="5">
        <f t="shared" si="49"/>
        <v>63.030732860520096</v>
      </c>
      <c r="J518" t="s">
        <v>9</v>
      </c>
      <c r="K518" t="s">
        <v>10</v>
      </c>
      <c r="L518">
        <v>1281070800</v>
      </c>
      <c r="M518" s="10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56</v>
      </c>
      <c r="S518" t="str">
        <f t="shared" si="52"/>
        <v>publishing</v>
      </c>
      <c r="T518" t="str">
        <f t="shared" si="53"/>
        <v>nonfiction</v>
      </c>
    </row>
    <row r="519" spans="1:20" hidden="1" x14ac:dyDescent="0.3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>
        <f t="shared" si="48"/>
        <v>112</v>
      </c>
      <c r="G519" t="s">
        <v>8</v>
      </c>
      <c r="H519">
        <v>78</v>
      </c>
      <c r="I519" s="5">
        <f t="shared" si="49"/>
        <v>84.717948717948715</v>
      </c>
      <c r="J519" t="s">
        <v>9</v>
      </c>
      <c r="K519" t="s">
        <v>10</v>
      </c>
      <c r="L519">
        <v>1493960400</v>
      </c>
      <c r="M519" s="10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5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>
        <f t="shared" si="48"/>
        <v>7</v>
      </c>
      <c r="G520" t="s">
        <v>2</v>
      </c>
      <c r="H520">
        <v>10</v>
      </c>
      <c r="I520" s="5">
        <f t="shared" si="49"/>
        <v>62.2</v>
      </c>
      <c r="J520" t="s">
        <v>9</v>
      </c>
      <c r="K520" t="s">
        <v>10</v>
      </c>
      <c r="L520">
        <v>1519365600</v>
      </c>
      <c r="M520" s="10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59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3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>
        <f t="shared" si="48"/>
        <v>102</v>
      </c>
      <c r="G521" t="s">
        <v>8</v>
      </c>
      <c r="H521">
        <v>1773</v>
      </c>
      <c r="I521" s="5">
        <f t="shared" si="49"/>
        <v>101.97518330513255</v>
      </c>
      <c r="J521" t="s">
        <v>9</v>
      </c>
      <c r="K521" t="s">
        <v>10</v>
      </c>
      <c r="L521">
        <v>1420696800</v>
      </c>
      <c r="M521" s="10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11</v>
      </c>
      <c r="S521" t="str">
        <f t="shared" si="52"/>
        <v>music</v>
      </c>
      <c r="T521" t="str">
        <f t="shared" si="53"/>
        <v>rock</v>
      </c>
    </row>
    <row r="522" spans="1:20" hidden="1" x14ac:dyDescent="0.3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>
        <f t="shared" si="48"/>
        <v>426</v>
      </c>
      <c r="G522" t="s">
        <v>8</v>
      </c>
      <c r="H522">
        <v>32</v>
      </c>
      <c r="I522" s="5">
        <f t="shared" si="49"/>
        <v>106.4375</v>
      </c>
      <c r="J522" t="s">
        <v>9</v>
      </c>
      <c r="K522" t="s">
        <v>10</v>
      </c>
      <c r="L522">
        <v>1555650000</v>
      </c>
      <c r="M522" s="10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21</v>
      </c>
      <c r="S522" t="str">
        <f t="shared" si="52"/>
        <v>theater</v>
      </c>
      <c r="T522" t="str">
        <f t="shared" si="53"/>
        <v>plays</v>
      </c>
    </row>
    <row r="523" spans="1:20" hidden="1" x14ac:dyDescent="0.3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>
        <f t="shared" si="48"/>
        <v>146</v>
      </c>
      <c r="G523" t="s">
        <v>8</v>
      </c>
      <c r="H523">
        <v>369</v>
      </c>
      <c r="I523" s="5">
        <f t="shared" si="49"/>
        <v>29.975609756097562</v>
      </c>
      <c r="J523" t="s">
        <v>9</v>
      </c>
      <c r="K523" t="s">
        <v>10</v>
      </c>
      <c r="L523">
        <v>1471928400</v>
      </c>
      <c r="M523" s="10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41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>
        <f t="shared" si="48"/>
        <v>32</v>
      </c>
      <c r="G524" t="s">
        <v>2</v>
      </c>
      <c r="H524">
        <v>191</v>
      </c>
      <c r="I524" s="5">
        <f t="shared" si="49"/>
        <v>85.806282722513089</v>
      </c>
      <c r="J524" t="s">
        <v>9</v>
      </c>
      <c r="K524" t="s">
        <v>10</v>
      </c>
      <c r="L524">
        <v>1341291600</v>
      </c>
      <c r="M524" s="10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88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3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>
        <f t="shared" si="48"/>
        <v>700</v>
      </c>
      <c r="G525" t="s">
        <v>8</v>
      </c>
      <c r="H525">
        <v>89</v>
      </c>
      <c r="I525" s="5">
        <f t="shared" si="49"/>
        <v>70.82022471910112</v>
      </c>
      <c r="J525" t="s">
        <v>9</v>
      </c>
      <c r="K525" t="s">
        <v>10</v>
      </c>
      <c r="L525">
        <v>1267682400</v>
      </c>
      <c r="M525" s="10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88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>
        <f t="shared" si="48"/>
        <v>84</v>
      </c>
      <c r="G526" t="s">
        <v>2</v>
      </c>
      <c r="H526">
        <v>1979</v>
      </c>
      <c r="I526" s="5">
        <f t="shared" si="49"/>
        <v>40.998484082870135</v>
      </c>
      <c r="J526" t="s">
        <v>9</v>
      </c>
      <c r="K526" t="s">
        <v>10</v>
      </c>
      <c r="L526">
        <v>1272258000</v>
      </c>
      <c r="M526" s="10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21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>
        <f t="shared" si="48"/>
        <v>84</v>
      </c>
      <c r="G527" t="s">
        <v>2</v>
      </c>
      <c r="H527">
        <v>63</v>
      </c>
      <c r="I527" s="5">
        <f t="shared" si="49"/>
        <v>28.063492063492063</v>
      </c>
      <c r="J527" t="s">
        <v>9</v>
      </c>
      <c r="K527" t="s">
        <v>10</v>
      </c>
      <c r="L527">
        <v>1290492000</v>
      </c>
      <c r="M527" s="10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53</v>
      </c>
      <c r="S527" t="str">
        <f t="shared" si="52"/>
        <v>technology</v>
      </c>
      <c r="T527" t="str">
        <f t="shared" si="53"/>
        <v>wearables</v>
      </c>
    </row>
    <row r="528" spans="1:20" ht="31.2" hidden="1" x14ac:dyDescent="0.3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>
        <f t="shared" si="48"/>
        <v>156</v>
      </c>
      <c r="G528" t="s">
        <v>8</v>
      </c>
      <c r="H528">
        <v>147</v>
      </c>
      <c r="I528" s="5">
        <f t="shared" si="49"/>
        <v>88.054421768707485</v>
      </c>
      <c r="J528" t="s">
        <v>9</v>
      </c>
      <c r="K528" t="s">
        <v>10</v>
      </c>
      <c r="L528">
        <v>1451109600</v>
      </c>
      <c r="M528" s="10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21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>
        <f t="shared" si="48"/>
        <v>100</v>
      </c>
      <c r="G529" t="s">
        <v>2</v>
      </c>
      <c r="H529">
        <v>6080</v>
      </c>
      <c r="I529" s="5">
        <f t="shared" si="49"/>
        <v>31</v>
      </c>
      <c r="J529" t="s">
        <v>3</v>
      </c>
      <c r="K529" t="s">
        <v>4</v>
      </c>
      <c r="L529">
        <v>1454652000</v>
      </c>
      <c r="M529" s="10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59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>
        <f t="shared" si="48"/>
        <v>80</v>
      </c>
      <c r="G530" t="s">
        <v>2</v>
      </c>
      <c r="H530">
        <v>80</v>
      </c>
      <c r="I530" s="5">
        <f t="shared" si="49"/>
        <v>90.337500000000006</v>
      </c>
      <c r="J530" t="s">
        <v>28</v>
      </c>
      <c r="K530" t="s">
        <v>29</v>
      </c>
      <c r="L530">
        <v>1385186400</v>
      </c>
      <c r="M530" s="10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48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>
        <f t="shared" si="48"/>
        <v>11</v>
      </c>
      <c r="G531" t="s">
        <v>2</v>
      </c>
      <c r="H531">
        <v>9</v>
      </c>
      <c r="I531" s="5">
        <f t="shared" si="49"/>
        <v>63.777777777777779</v>
      </c>
      <c r="J531" t="s">
        <v>9</v>
      </c>
      <c r="K531" t="s">
        <v>10</v>
      </c>
      <c r="L531">
        <v>1399698000</v>
      </c>
      <c r="M531" s="10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77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>
        <f t="shared" si="48"/>
        <v>92</v>
      </c>
      <c r="G532" t="s">
        <v>2</v>
      </c>
      <c r="H532">
        <v>1784</v>
      </c>
      <c r="I532" s="5">
        <f t="shared" si="49"/>
        <v>53.995515695067262</v>
      </c>
      <c r="J532" t="s">
        <v>9</v>
      </c>
      <c r="K532" t="s">
        <v>10</v>
      </c>
      <c r="L532">
        <v>1283230800</v>
      </c>
      <c r="M532" s="10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107</v>
      </c>
      <c r="S532" t="str">
        <f t="shared" si="52"/>
        <v>publishing</v>
      </c>
      <c r="T532" t="str">
        <f t="shared" si="53"/>
        <v>fiction</v>
      </c>
    </row>
    <row r="533" spans="1:20" ht="31.2" hidden="1" x14ac:dyDescent="0.3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>
        <f t="shared" si="48"/>
        <v>96</v>
      </c>
      <c r="G533" t="s">
        <v>35</v>
      </c>
      <c r="H533">
        <v>3640</v>
      </c>
      <c r="I533" s="5">
        <f t="shared" si="49"/>
        <v>48.993956043956047</v>
      </c>
      <c r="J533" t="s">
        <v>86</v>
      </c>
      <c r="K533" t="s">
        <v>87</v>
      </c>
      <c r="L533">
        <v>1384149600</v>
      </c>
      <c r="M533" s="10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77</v>
      </c>
      <c r="S533" t="str">
        <f t="shared" si="52"/>
        <v>games</v>
      </c>
      <c r="T533" t="str">
        <f t="shared" si="53"/>
        <v>video games</v>
      </c>
    </row>
    <row r="534" spans="1:20" hidden="1" x14ac:dyDescent="0.3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>
        <f t="shared" si="48"/>
        <v>503</v>
      </c>
      <c r="G534" t="s">
        <v>8</v>
      </c>
      <c r="H534">
        <v>126</v>
      </c>
      <c r="I534" s="5">
        <f t="shared" si="49"/>
        <v>63.857142857142854</v>
      </c>
      <c r="J534" t="s">
        <v>3</v>
      </c>
      <c r="K534" t="s">
        <v>4</v>
      </c>
      <c r="L534">
        <v>1516860000</v>
      </c>
      <c r="M534" s="10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21</v>
      </c>
      <c r="S534" t="str">
        <f t="shared" si="52"/>
        <v>theater</v>
      </c>
      <c r="T534" t="str">
        <f t="shared" si="53"/>
        <v>plays</v>
      </c>
    </row>
    <row r="535" spans="1:20" hidden="1" x14ac:dyDescent="0.3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>
        <f t="shared" si="48"/>
        <v>159</v>
      </c>
      <c r="G535" t="s">
        <v>8</v>
      </c>
      <c r="H535">
        <v>2218</v>
      </c>
      <c r="I535" s="5">
        <f t="shared" si="49"/>
        <v>82.996393146979258</v>
      </c>
      <c r="J535" t="s">
        <v>28</v>
      </c>
      <c r="K535" t="s">
        <v>29</v>
      </c>
      <c r="L535">
        <v>1374642000</v>
      </c>
      <c r="M535" s="10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48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>
        <f t="shared" si="48"/>
        <v>15</v>
      </c>
      <c r="G536" t="s">
        <v>2</v>
      </c>
      <c r="H536">
        <v>243</v>
      </c>
      <c r="I536" s="5">
        <f t="shared" si="49"/>
        <v>55.08230452674897</v>
      </c>
      <c r="J536" t="s">
        <v>9</v>
      </c>
      <c r="K536" t="s">
        <v>10</v>
      </c>
      <c r="L536">
        <v>1534482000</v>
      </c>
      <c r="M536" s="10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41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3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>
        <f t="shared" si="48"/>
        <v>482</v>
      </c>
      <c r="G537" t="s">
        <v>8</v>
      </c>
      <c r="H537">
        <v>202</v>
      </c>
      <c r="I537" s="5">
        <f t="shared" si="49"/>
        <v>62.044554455445542</v>
      </c>
      <c r="J537" t="s">
        <v>95</v>
      </c>
      <c r="K537" t="s">
        <v>96</v>
      </c>
      <c r="L537">
        <v>1528434000</v>
      </c>
      <c r="M537" s="10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21</v>
      </c>
      <c r="S537" t="str">
        <f t="shared" si="52"/>
        <v>theater</v>
      </c>
      <c r="T537" t="str">
        <f t="shared" si="53"/>
        <v>plays</v>
      </c>
    </row>
    <row r="538" spans="1:20" hidden="1" x14ac:dyDescent="0.3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>
        <f t="shared" si="48"/>
        <v>150</v>
      </c>
      <c r="G538" t="s">
        <v>8</v>
      </c>
      <c r="H538">
        <v>140</v>
      </c>
      <c r="I538" s="5">
        <f t="shared" si="49"/>
        <v>104.97857142857143</v>
      </c>
      <c r="J538" t="s">
        <v>95</v>
      </c>
      <c r="K538" t="s">
        <v>96</v>
      </c>
      <c r="L538">
        <v>1282626000</v>
      </c>
      <c r="M538" s="10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107</v>
      </c>
      <c r="S538" t="str">
        <f t="shared" si="52"/>
        <v>publishing</v>
      </c>
      <c r="T538" t="str">
        <f t="shared" si="53"/>
        <v>fiction</v>
      </c>
    </row>
    <row r="539" spans="1:20" hidden="1" x14ac:dyDescent="0.3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>
        <f t="shared" si="48"/>
        <v>117</v>
      </c>
      <c r="G539" t="s">
        <v>8</v>
      </c>
      <c r="H539">
        <v>1052</v>
      </c>
      <c r="I539" s="5">
        <f t="shared" si="49"/>
        <v>94.044676806083643</v>
      </c>
      <c r="J539" t="s">
        <v>24</v>
      </c>
      <c r="K539" t="s">
        <v>25</v>
      </c>
      <c r="L539">
        <v>1535605200</v>
      </c>
      <c r="M539" s="10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30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>
        <f t="shared" si="48"/>
        <v>38</v>
      </c>
      <c r="G540" t="s">
        <v>2</v>
      </c>
      <c r="H540">
        <v>1296</v>
      </c>
      <c r="I540" s="5">
        <f t="shared" si="49"/>
        <v>44.007716049382715</v>
      </c>
      <c r="J540" t="s">
        <v>9</v>
      </c>
      <c r="K540" t="s">
        <v>10</v>
      </c>
      <c r="L540">
        <v>1379826000</v>
      </c>
      <c r="M540" s="10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280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>
        <f t="shared" si="48"/>
        <v>73</v>
      </c>
      <c r="G541" t="s">
        <v>2</v>
      </c>
      <c r="H541">
        <v>77</v>
      </c>
      <c r="I541" s="5">
        <f t="shared" si="49"/>
        <v>92.467532467532465</v>
      </c>
      <c r="J541" t="s">
        <v>9</v>
      </c>
      <c r="K541" t="s">
        <v>10</v>
      </c>
      <c r="L541">
        <v>1561957200</v>
      </c>
      <c r="M541" s="10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5</v>
      </c>
      <c r="S541" t="str">
        <f t="shared" si="52"/>
        <v>food</v>
      </c>
      <c r="T541" t="str">
        <f t="shared" si="53"/>
        <v>food trucks</v>
      </c>
    </row>
    <row r="542" spans="1:20" hidden="1" x14ac:dyDescent="0.3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>
        <f t="shared" si="48"/>
        <v>266</v>
      </c>
      <c r="G542" t="s">
        <v>8</v>
      </c>
      <c r="H542">
        <v>247</v>
      </c>
      <c r="I542" s="5">
        <f t="shared" si="49"/>
        <v>57.072874493927124</v>
      </c>
      <c r="J542" t="s">
        <v>9</v>
      </c>
      <c r="K542" t="s">
        <v>10</v>
      </c>
      <c r="L542">
        <v>1525496400</v>
      </c>
      <c r="M542" s="10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110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>
        <f t="shared" si="48"/>
        <v>24</v>
      </c>
      <c r="G543" t="s">
        <v>2</v>
      </c>
      <c r="H543">
        <v>395</v>
      </c>
      <c r="I543" s="5">
        <f t="shared" si="49"/>
        <v>109.07848101265823</v>
      </c>
      <c r="J543" t="s">
        <v>95</v>
      </c>
      <c r="K543" t="s">
        <v>96</v>
      </c>
      <c r="L543">
        <v>1433912400</v>
      </c>
      <c r="M543" s="10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280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>
        <f t="shared" si="48"/>
        <v>3</v>
      </c>
      <c r="G544" t="s">
        <v>2</v>
      </c>
      <c r="H544">
        <v>49</v>
      </c>
      <c r="I544" s="5">
        <f t="shared" si="49"/>
        <v>39.387755102040813</v>
      </c>
      <c r="J544" t="s">
        <v>28</v>
      </c>
      <c r="K544" t="s">
        <v>29</v>
      </c>
      <c r="L544">
        <v>1453442400</v>
      </c>
      <c r="M544" s="10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48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>
        <f t="shared" si="48"/>
        <v>16</v>
      </c>
      <c r="G545" t="s">
        <v>2</v>
      </c>
      <c r="H545">
        <v>180</v>
      </c>
      <c r="I545" s="5">
        <f t="shared" si="49"/>
        <v>77.022222222222226</v>
      </c>
      <c r="J545" t="s">
        <v>9</v>
      </c>
      <c r="K545" t="s">
        <v>10</v>
      </c>
      <c r="L545">
        <v>1378875600</v>
      </c>
      <c r="M545" s="10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77</v>
      </c>
      <c r="S545" t="str">
        <f t="shared" si="52"/>
        <v>games</v>
      </c>
      <c r="T545" t="str">
        <f t="shared" si="53"/>
        <v>video games</v>
      </c>
    </row>
    <row r="546" spans="1:20" ht="31.2" hidden="1" x14ac:dyDescent="0.3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>
        <f t="shared" si="48"/>
        <v>277</v>
      </c>
      <c r="G546" t="s">
        <v>8</v>
      </c>
      <c r="H546">
        <v>84</v>
      </c>
      <c r="I546" s="5">
        <f t="shared" si="49"/>
        <v>92.166666666666671</v>
      </c>
      <c r="J546" t="s">
        <v>9</v>
      </c>
      <c r="K546" t="s">
        <v>10</v>
      </c>
      <c r="L546">
        <v>1452232800</v>
      </c>
      <c r="M546" s="10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11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>
        <f t="shared" si="48"/>
        <v>89</v>
      </c>
      <c r="G547" t="s">
        <v>2</v>
      </c>
      <c r="H547">
        <v>2690</v>
      </c>
      <c r="I547" s="5">
        <f t="shared" si="49"/>
        <v>61.007063197026021</v>
      </c>
      <c r="J547" t="s">
        <v>9</v>
      </c>
      <c r="K547" t="s">
        <v>10</v>
      </c>
      <c r="L547">
        <v>1577253600</v>
      </c>
      <c r="M547" s="10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21</v>
      </c>
      <c r="S547" t="str">
        <f t="shared" si="52"/>
        <v>theater</v>
      </c>
      <c r="T547" t="str">
        <f t="shared" si="53"/>
        <v>plays</v>
      </c>
    </row>
    <row r="548" spans="1:20" ht="31.2" hidden="1" x14ac:dyDescent="0.3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>
        <f t="shared" si="48"/>
        <v>164</v>
      </c>
      <c r="G548" t="s">
        <v>8</v>
      </c>
      <c r="H548">
        <v>88</v>
      </c>
      <c r="I548" s="5">
        <f t="shared" si="49"/>
        <v>78.068181818181813</v>
      </c>
      <c r="J548" t="s">
        <v>9</v>
      </c>
      <c r="K548" t="s">
        <v>10</v>
      </c>
      <c r="L548">
        <v>1537160400</v>
      </c>
      <c r="M548" s="10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21</v>
      </c>
      <c r="S548" t="str">
        <f t="shared" si="52"/>
        <v>theater</v>
      </c>
      <c r="T548" t="str">
        <f t="shared" si="53"/>
        <v>plays</v>
      </c>
    </row>
    <row r="549" spans="1:20" hidden="1" x14ac:dyDescent="0.3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>
        <f t="shared" si="48"/>
        <v>969</v>
      </c>
      <c r="G549" t="s">
        <v>8</v>
      </c>
      <c r="H549">
        <v>156</v>
      </c>
      <c r="I549" s="5">
        <f t="shared" si="49"/>
        <v>80.75</v>
      </c>
      <c r="J549" t="s">
        <v>9</v>
      </c>
      <c r="K549" t="s">
        <v>10</v>
      </c>
      <c r="L549">
        <v>1422165600</v>
      </c>
      <c r="M549" s="10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41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3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>
        <f t="shared" si="48"/>
        <v>271</v>
      </c>
      <c r="G550" t="s">
        <v>8</v>
      </c>
      <c r="H550">
        <v>2985</v>
      </c>
      <c r="I550" s="5">
        <f t="shared" si="49"/>
        <v>59.991289782244557</v>
      </c>
      <c r="J550" t="s">
        <v>9</v>
      </c>
      <c r="K550" t="s">
        <v>10</v>
      </c>
      <c r="L550">
        <v>1459486800</v>
      </c>
      <c r="M550" s="10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21</v>
      </c>
      <c r="S550" t="str">
        <f t="shared" si="52"/>
        <v>theater</v>
      </c>
      <c r="T550" t="str">
        <f t="shared" si="53"/>
        <v>plays</v>
      </c>
    </row>
    <row r="551" spans="1:20" ht="31.2" hidden="1" x14ac:dyDescent="0.3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>
        <f t="shared" si="48"/>
        <v>284</v>
      </c>
      <c r="G551" t="s">
        <v>8</v>
      </c>
      <c r="H551">
        <v>762</v>
      </c>
      <c r="I551" s="5">
        <f t="shared" si="49"/>
        <v>110.03018372703411</v>
      </c>
      <c r="J551" t="s">
        <v>9</v>
      </c>
      <c r="K551" t="s">
        <v>10</v>
      </c>
      <c r="L551">
        <v>1369717200</v>
      </c>
      <c r="M551" s="10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53</v>
      </c>
      <c r="S551" t="str">
        <f t="shared" si="52"/>
        <v>technology</v>
      </c>
      <c r="T551" t="str">
        <f t="shared" si="53"/>
        <v>wearables</v>
      </c>
    </row>
    <row r="552" spans="1:20" ht="31.2" hidden="1" x14ac:dyDescent="0.3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>
        <f t="shared" si="48"/>
        <v>4</v>
      </c>
      <c r="G552" t="s">
        <v>62</v>
      </c>
      <c r="H552">
        <v>1</v>
      </c>
      <c r="I552" s="5">
        <f t="shared" si="49"/>
        <v>4</v>
      </c>
      <c r="J552" t="s">
        <v>86</v>
      </c>
      <c r="K552" t="s">
        <v>87</v>
      </c>
      <c r="L552">
        <v>1330495200</v>
      </c>
      <c r="M552" s="10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48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>
        <f t="shared" si="48"/>
        <v>59</v>
      </c>
      <c r="G553" t="s">
        <v>2</v>
      </c>
      <c r="H553">
        <v>2779</v>
      </c>
      <c r="I553" s="5">
        <f t="shared" si="49"/>
        <v>37.99856063332134</v>
      </c>
      <c r="J553" t="s">
        <v>14</v>
      </c>
      <c r="K553" t="s">
        <v>15</v>
      </c>
      <c r="L553">
        <v>1419055200</v>
      </c>
      <c r="M553" s="10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16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>
        <f t="shared" si="48"/>
        <v>99</v>
      </c>
      <c r="G554" t="s">
        <v>2</v>
      </c>
      <c r="H554">
        <v>92</v>
      </c>
      <c r="I554" s="5">
        <f t="shared" si="49"/>
        <v>96.369565217391298</v>
      </c>
      <c r="J554" t="s">
        <v>9</v>
      </c>
      <c r="K554" t="s">
        <v>10</v>
      </c>
      <c r="L554">
        <v>1480140000</v>
      </c>
      <c r="M554" s="10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21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>
        <f t="shared" si="48"/>
        <v>44</v>
      </c>
      <c r="G555" t="s">
        <v>2</v>
      </c>
      <c r="H555">
        <v>1028</v>
      </c>
      <c r="I555" s="5">
        <f t="shared" si="49"/>
        <v>72.978599221789878</v>
      </c>
      <c r="J555" t="s">
        <v>9</v>
      </c>
      <c r="K555" t="s">
        <v>10</v>
      </c>
      <c r="L555">
        <v>1293948000</v>
      </c>
      <c r="M555" s="10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11</v>
      </c>
      <c r="S555" t="str">
        <f t="shared" si="52"/>
        <v>music</v>
      </c>
      <c r="T555" t="str">
        <f t="shared" si="53"/>
        <v>rock</v>
      </c>
    </row>
    <row r="556" spans="1:20" ht="31.2" hidden="1" x14ac:dyDescent="0.3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>
        <f t="shared" si="48"/>
        <v>152</v>
      </c>
      <c r="G556" t="s">
        <v>8</v>
      </c>
      <c r="H556">
        <v>554</v>
      </c>
      <c r="I556" s="5">
        <f t="shared" si="49"/>
        <v>26.007220216606498</v>
      </c>
      <c r="J556" t="s">
        <v>3</v>
      </c>
      <c r="K556" t="s">
        <v>4</v>
      </c>
      <c r="L556">
        <v>1482127200</v>
      </c>
      <c r="M556" s="10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48</v>
      </c>
      <c r="S556" t="str">
        <f t="shared" si="52"/>
        <v>music</v>
      </c>
      <c r="T556" t="str">
        <f t="shared" si="53"/>
        <v>indie rock</v>
      </c>
    </row>
    <row r="557" spans="1:20" hidden="1" x14ac:dyDescent="0.3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>
        <f t="shared" si="48"/>
        <v>224</v>
      </c>
      <c r="G557" t="s">
        <v>8</v>
      </c>
      <c r="H557">
        <v>135</v>
      </c>
      <c r="I557" s="5">
        <f t="shared" si="49"/>
        <v>104.36296296296297</v>
      </c>
      <c r="J557" t="s">
        <v>24</v>
      </c>
      <c r="K557" t="s">
        <v>25</v>
      </c>
      <c r="L557">
        <v>1396414800</v>
      </c>
      <c r="M557" s="10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11</v>
      </c>
      <c r="S557" t="str">
        <f t="shared" si="52"/>
        <v>music</v>
      </c>
      <c r="T557" t="str">
        <f t="shared" si="53"/>
        <v>rock</v>
      </c>
    </row>
    <row r="558" spans="1:20" hidden="1" x14ac:dyDescent="0.3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>
        <f t="shared" si="48"/>
        <v>240</v>
      </c>
      <c r="G558" t="s">
        <v>8</v>
      </c>
      <c r="H558">
        <v>122</v>
      </c>
      <c r="I558" s="5">
        <f t="shared" si="49"/>
        <v>102.18852459016394</v>
      </c>
      <c r="J558" t="s">
        <v>9</v>
      </c>
      <c r="K558" t="s">
        <v>10</v>
      </c>
      <c r="L558">
        <v>1315285200</v>
      </c>
      <c r="M558" s="10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194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3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>
        <f t="shared" si="48"/>
        <v>199</v>
      </c>
      <c r="G559" t="s">
        <v>8</v>
      </c>
      <c r="H559">
        <v>221</v>
      </c>
      <c r="I559" s="5">
        <f t="shared" si="49"/>
        <v>54.117647058823529</v>
      </c>
      <c r="J559" t="s">
        <v>9</v>
      </c>
      <c r="K559" t="s">
        <v>10</v>
      </c>
      <c r="L559">
        <v>1443762000</v>
      </c>
      <c r="M559" s="10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462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3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>
        <f t="shared" si="48"/>
        <v>137</v>
      </c>
      <c r="G560" t="s">
        <v>8</v>
      </c>
      <c r="H560">
        <v>126</v>
      </c>
      <c r="I560" s="5">
        <f t="shared" si="49"/>
        <v>63.222222222222221</v>
      </c>
      <c r="J560" t="s">
        <v>9</v>
      </c>
      <c r="K560" t="s">
        <v>10</v>
      </c>
      <c r="L560">
        <v>1456293600</v>
      </c>
      <c r="M560" s="10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21</v>
      </c>
      <c r="S560" t="str">
        <f t="shared" si="52"/>
        <v>theater</v>
      </c>
      <c r="T560" t="str">
        <f t="shared" si="53"/>
        <v>plays</v>
      </c>
    </row>
    <row r="561" spans="1:20" hidden="1" x14ac:dyDescent="0.3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>
        <f t="shared" si="48"/>
        <v>101</v>
      </c>
      <c r="G561" t="s">
        <v>8</v>
      </c>
      <c r="H561">
        <v>1022</v>
      </c>
      <c r="I561" s="5">
        <f t="shared" si="49"/>
        <v>104.03228962818004</v>
      </c>
      <c r="J561" t="s">
        <v>9</v>
      </c>
      <c r="K561" t="s">
        <v>10</v>
      </c>
      <c r="L561">
        <v>1470114000</v>
      </c>
      <c r="M561" s="10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21</v>
      </c>
      <c r="S561" t="str">
        <f t="shared" si="52"/>
        <v>theater</v>
      </c>
      <c r="T561" t="str">
        <f t="shared" si="53"/>
        <v>plays</v>
      </c>
    </row>
    <row r="562" spans="1:20" hidden="1" x14ac:dyDescent="0.3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>
        <f t="shared" si="48"/>
        <v>794</v>
      </c>
      <c r="G562" t="s">
        <v>8</v>
      </c>
      <c r="H562">
        <v>3177</v>
      </c>
      <c r="I562" s="5">
        <f t="shared" si="49"/>
        <v>49.994334277620396</v>
      </c>
      <c r="J562" t="s">
        <v>9</v>
      </c>
      <c r="K562" t="s">
        <v>10</v>
      </c>
      <c r="L562">
        <v>1321596000</v>
      </c>
      <c r="M562" s="10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59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3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>
        <f t="shared" si="48"/>
        <v>370</v>
      </c>
      <c r="G563" t="s">
        <v>8</v>
      </c>
      <c r="H563">
        <v>198</v>
      </c>
      <c r="I563" s="5">
        <f t="shared" si="49"/>
        <v>56.015151515151516</v>
      </c>
      <c r="J563" t="s">
        <v>86</v>
      </c>
      <c r="K563" t="s">
        <v>87</v>
      </c>
      <c r="L563">
        <v>1318827600</v>
      </c>
      <c r="M563" s="10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21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>
        <f t="shared" si="48"/>
        <v>13</v>
      </c>
      <c r="G564" t="s">
        <v>2</v>
      </c>
      <c r="H564">
        <v>26</v>
      </c>
      <c r="I564" s="5">
        <f t="shared" si="49"/>
        <v>48.807692307692307</v>
      </c>
      <c r="J564" t="s">
        <v>86</v>
      </c>
      <c r="K564" t="s">
        <v>87</v>
      </c>
      <c r="L564">
        <v>1552366800</v>
      </c>
      <c r="M564" s="10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11</v>
      </c>
      <c r="S564" t="str">
        <f t="shared" si="52"/>
        <v>music</v>
      </c>
      <c r="T564" t="str">
        <f t="shared" si="53"/>
        <v>rock</v>
      </c>
    </row>
    <row r="565" spans="1:20" hidden="1" x14ac:dyDescent="0.3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>
        <f t="shared" si="48"/>
        <v>138</v>
      </c>
      <c r="G565" t="s">
        <v>8</v>
      </c>
      <c r="H565">
        <v>85</v>
      </c>
      <c r="I565" s="5">
        <f t="shared" si="49"/>
        <v>60.082352941176474</v>
      </c>
      <c r="J565" t="s">
        <v>14</v>
      </c>
      <c r="K565" t="s">
        <v>15</v>
      </c>
      <c r="L565">
        <v>1542088800</v>
      </c>
      <c r="M565" s="10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30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>
        <f t="shared" si="48"/>
        <v>84</v>
      </c>
      <c r="G566" t="s">
        <v>2</v>
      </c>
      <c r="H566">
        <v>1790</v>
      </c>
      <c r="I566" s="5">
        <f t="shared" si="49"/>
        <v>78.990502793296088</v>
      </c>
      <c r="J566" t="s">
        <v>9</v>
      </c>
      <c r="K566" t="s">
        <v>10</v>
      </c>
      <c r="L566">
        <v>1426395600</v>
      </c>
      <c r="M566" s="10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21</v>
      </c>
      <c r="S566" t="str">
        <f t="shared" si="52"/>
        <v>theater</v>
      </c>
      <c r="T566" t="str">
        <f t="shared" si="53"/>
        <v>plays</v>
      </c>
    </row>
    <row r="567" spans="1:20" hidden="1" x14ac:dyDescent="0.3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>
        <f t="shared" si="48"/>
        <v>205</v>
      </c>
      <c r="G567" t="s">
        <v>8</v>
      </c>
      <c r="H567">
        <v>3596</v>
      </c>
      <c r="I567" s="5">
        <f t="shared" si="49"/>
        <v>53.99499443826474</v>
      </c>
      <c r="J567" t="s">
        <v>9</v>
      </c>
      <c r="K567" t="s">
        <v>10</v>
      </c>
      <c r="L567">
        <v>1321336800</v>
      </c>
      <c r="M567" s="10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21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>
        <f t="shared" si="48"/>
        <v>44</v>
      </c>
      <c r="G568" t="s">
        <v>2</v>
      </c>
      <c r="H568">
        <v>37</v>
      </c>
      <c r="I568" s="5">
        <f t="shared" si="49"/>
        <v>111.45945945945945</v>
      </c>
      <c r="J568" t="s">
        <v>9</v>
      </c>
      <c r="K568" t="s">
        <v>10</v>
      </c>
      <c r="L568">
        <v>1456293600</v>
      </c>
      <c r="M568" s="10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38</v>
      </c>
      <c r="S568" t="str">
        <f t="shared" si="52"/>
        <v>music</v>
      </c>
      <c r="T568" t="str">
        <f t="shared" si="53"/>
        <v>electric music</v>
      </c>
    </row>
    <row r="569" spans="1:20" ht="31.2" hidden="1" x14ac:dyDescent="0.3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>
        <f t="shared" si="48"/>
        <v>219</v>
      </c>
      <c r="G569" t="s">
        <v>8</v>
      </c>
      <c r="H569">
        <v>244</v>
      </c>
      <c r="I569" s="5">
        <f t="shared" si="49"/>
        <v>60.922131147540981</v>
      </c>
      <c r="J569" t="s">
        <v>9</v>
      </c>
      <c r="K569" t="s">
        <v>10</v>
      </c>
      <c r="L569">
        <v>1404968400</v>
      </c>
      <c r="M569" s="10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11</v>
      </c>
      <c r="S569" t="str">
        <f t="shared" si="52"/>
        <v>music</v>
      </c>
      <c r="T569" t="str">
        <f t="shared" si="53"/>
        <v>rock</v>
      </c>
    </row>
    <row r="570" spans="1:20" hidden="1" x14ac:dyDescent="0.3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>
        <f t="shared" si="48"/>
        <v>186</v>
      </c>
      <c r="G570" t="s">
        <v>8</v>
      </c>
      <c r="H570">
        <v>5180</v>
      </c>
      <c r="I570" s="5">
        <f t="shared" si="49"/>
        <v>26.0015444015444</v>
      </c>
      <c r="J570" t="s">
        <v>9</v>
      </c>
      <c r="K570" t="s">
        <v>10</v>
      </c>
      <c r="L570">
        <v>1279170000</v>
      </c>
      <c r="M570" s="10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21</v>
      </c>
      <c r="S570" t="str">
        <f t="shared" si="52"/>
        <v>theater</v>
      </c>
      <c r="T570" t="str">
        <f t="shared" si="53"/>
        <v>plays</v>
      </c>
    </row>
    <row r="571" spans="1:20" hidden="1" x14ac:dyDescent="0.3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>
        <f t="shared" si="48"/>
        <v>237</v>
      </c>
      <c r="G571" t="s">
        <v>8</v>
      </c>
      <c r="H571">
        <v>589</v>
      </c>
      <c r="I571" s="5">
        <f t="shared" si="49"/>
        <v>80.993208828522924</v>
      </c>
      <c r="J571" t="s">
        <v>95</v>
      </c>
      <c r="K571" t="s">
        <v>96</v>
      </c>
      <c r="L571">
        <v>1294725600</v>
      </c>
      <c r="M571" s="10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59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3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>
        <f t="shared" si="48"/>
        <v>306</v>
      </c>
      <c r="G572" t="s">
        <v>8</v>
      </c>
      <c r="H572">
        <v>2725</v>
      </c>
      <c r="I572" s="5">
        <f t="shared" si="49"/>
        <v>34.995963302752294</v>
      </c>
      <c r="J572" t="s">
        <v>9</v>
      </c>
      <c r="K572" t="s">
        <v>10</v>
      </c>
      <c r="L572">
        <v>1419055200</v>
      </c>
      <c r="M572" s="10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11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>
        <f t="shared" si="48"/>
        <v>94</v>
      </c>
      <c r="G573" t="s">
        <v>2</v>
      </c>
      <c r="H573">
        <v>35</v>
      </c>
      <c r="I573" s="5">
        <f t="shared" si="49"/>
        <v>94.142857142857139</v>
      </c>
      <c r="J573" t="s">
        <v>95</v>
      </c>
      <c r="K573" t="s">
        <v>96</v>
      </c>
      <c r="L573">
        <v>1434690000</v>
      </c>
      <c r="M573" s="10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88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3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>
        <f t="shared" si="48"/>
        <v>54</v>
      </c>
      <c r="G574" t="s">
        <v>62</v>
      </c>
      <c r="H574">
        <v>94</v>
      </c>
      <c r="I574" s="5">
        <f t="shared" si="49"/>
        <v>52.085106382978722</v>
      </c>
      <c r="J574" t="s">
        <v>9</v>
      </c>
      <c r="K574" t="s">
        <v>10</v>
      </c>
      <c r="L574">
        <v>1443416400</v>
      </c>
      <c r="M574" s="10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11</v>
      </c>
      <c r="S574" t="str">
        <f t="shared" si="52"/>
        <v>music</v>
      </c>
      <c r="T574" t="str">
        <f t="shared" si="53"/>
        <v>rock</v>
      </c>
    </row>
    <row r="575" spans="1:20" hidden="1" x14ac:dyDescent="0.3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>
        <f t="shared" si="48"/>
        <v>112</v>
      </c>
      <c r="G575" t="s">
        <v>8</v>
      </c>
      <c r="H575">
        <v>300</v>
      </c>
      <c r="I575" s="5">
        <f t="shared" si="49"/>
        <v>24.986666666666668</v>
      </c>
      <c r="J575" t="s">
        <v>9</v>
      </c>
      <c r="K575" t="s">
        <v>10</v>
      </c>
      <c r="L575">
        <v>1399006800</v>
      </c>
      <c r="M575" s="10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1017</v>
      </c>
      <c r="S575" t="str">
        <f t="shared" si="52"/>
        <v>journalism</v>
      </c>
      <c r="T575" t="str">
        <f t="shared" si="53"/>
        <v>audio</v>
      </c>
    </row>
    <row r="576" spans="1:20" hidden="1" x14ac:dyDescent="0.3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>
        <f t="shared" si="48"/>
        <v>369</v>
      </c>
      <c r="G576" t="s">
        <v>8</v>
      </c>
      <c r="H576">
        <v>144</v>
      </c>
      <c r="I576" s="5">
        <f t="shared" si="49"/>
        <v>69.215277777777771</v>
      </c>
      <c r="J576" t="s">
        <v>9</v>
      </c>
      <c r="K576" t="s">
        <v>10</v>
      </c>
      <c r="L576">
        <v>1575698400</v>
      </c>
      <c r="M576" s="10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5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>
        <f t="shared" si="48"/>
        <v>63</v>
      </c>
      <c r="G577" t="s">
        <v>2</v>
      </c>
      <c r="H577">
        <v>558</v>
      </c>
      <c r="I577" s="5">
        <f t="shared" si="49"/>
        <v>93.944444444444443</v>
      </c>
      <c r="J577" t="s">
        <v>9</v>
      </c>
      <c r="K577" t="s">
        <v>10</v>
      </c>
      <c r="L577">
        <v>1400562000</v>
      </c>
      <c r="M577" s="10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21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>
        <f t="shared" si="48"/>
        <v>65</v>
      </c>
      <c r="G578" t="s">
        <v>2</v>
      </c>
      <c r="H578">
        <v>64</v>
      </c>
      <c r="I578" s="5">
        <f t="shared" si="49"/>
        <v>98.40625</v>
      </c>
      <c r="J578" t="s">
        <v>9</v>
      </c>
      <c r="K578" t="s">
        <v>10</v>
      </c>
      <c r="L578">
        <v>1509512400</v>
      </c>
      <c r="M578" s="10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21</v>
      </c>
      <c r="S578" t="str">
        <f t="shared" si="52"/>
        <v>theater</v>
      </c>
      <c r="T578" t="str">
        <f t="shared" si="53"/>
        <v>plays</v>
      </c>
    </row>
    <row r="579" spans="1:20" hidden="1" x14ac:dyDescent="0.3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>
        <f t="shared" ref="F579:F642" si="54">ROUND((E579/D579)*100,0)</f>
        <v>19</v>
      </c>
      <c r="G579" t="s">
        <v>62</v>
      </c>
      <c r="H579">
        <v>37</v>
      </c>
      <c r="I579" s="5">
        <f t="shared" ref="I579:I642" si="55">IF(H579=0,0,E579/H579)</f>
        <v>41.783783783783782</v>
      </c>
      <c r="J579" t="s">
        <v>9</v>
      </c>
      <c r="K579" t="s">
        <v>10</v>
      </c>
      <c r="L579">
        <v>1299823200</v>
      </c>
      <c r="M579" s="10">
        <f t="shared" ref="M579:M642" si="56">(((L579/60)/60)/24)+DATE(1970,1,1)</f>
        <v>40613.25</v>
      </c>
      <c r="N579">
        <v>1302066000</v>
      </c>
      <c r="O579" s="10">
        <f t="shared" ref="O579:O642" si="57">(((N579/60)/60)/24)+DATE(1970,1,1)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>
        <f t="shared" si="54"/>
        <v>17</v>
      </c>
      <c r="G580" t="s">
        <v>2</v>
      </c>
      <c r="H580">
        <v>245</v>
      </c>
      <c r="I580" s="5">
        <f t="shared" si="55"/>
        <v>65.991836734693877</v>
      </c>
      <c r="J580" t="s">
        <v>9</v>
      </c>
      <c r="K580" t="s">
        <v>10</v>
      </c>
      <c r="L580">
        <v>1322719200</v>
      </c>
      <c r="M580" s="10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462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3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>
        <f t="shared" si="54"/>
        <v>101</v>
      </c>
      <c r="G581" t="s">
        <v>8</v>
      </c>
      <c r="H581">
        <v>87</v>
      </c>
      <c r="I581" s="5">
        <f t="shared" si="55"/>
        <v>72.05747126436782</v>
      </c>
      <c r="J581" t="s">
        <v>9</v>
      </c>
      <c r="K581" t="s">
        <v>10</v>
      </c>
      <c r="L581">
        <v>1312693200</v>
      </c>
      <c r="M581" s="10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147</v>
      </c>
      <c r="S581" t="str">
        <f t="shared" si="58"/>
        <v>music</v>
      </c>
      <c r="T581" t="str">
        <f t="shared" si="59"/>
        <v>jazz</v>
      </c>
    </row>
    <row r="582" spans="1:20" hidden="1" x14ac:dyDescent="0.3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>
        <f t="shared" si="54"/>
        <v>342</v>
      </c>
      <c r="G582" t="s">
        <v>8</v>
      </c>
      <c r="H582">
        <v>3116</v>
      </c>
      <c r="I582" s="5">
        <f t="shared" si="55"/>
        <v>48.003209242618745</v>
      </c>
      <c r="J582" t="s">
        <v>9</v>
      </c>
      <c r="K582" t="s">
        <v>10</v>
      </c>
      <c r="L582">
        <v>1393394400</v>
      </c>
      <c r="M582" s="10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21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>
        <f t="shared" si="54"/>
        <v>64</v>
      </c>
      <c r="G583" t="s">
        <v>2</v>
      </c>
      <c r="H583">
        <v>71</v>
      </c>
      <c r="I583" s="5">
        <f t="shared" si="55"/>
        <v>54.098591549295776</v>
      </c>
      <c r="J583" t="s">
        <v>9</v>
      </c>
      <c r="K583" t="s">
        <v>10</v>
      </c>
      <c r="L583">
        <v>1304053200</v>
      </c>
      <c r="M583" s="10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16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>
        <f t="shared" si="54"/>
        <v>52</v>
      </c>
      <c r="G584" t="s">
        <v>2</v>
      </c>
      <c r="H584">
        <v>42</v>
      </c>
      <c r="I584" s="5">
        <f t="shared" si="55"/>
        <v>107.88095238095238</v>
      </c>
      <c r="J584" t="s">
        <v>9</v>
      </c>
      <c r="K584" t="s">
        <v>10</v>
      </c>
      <c r="L584">
        <v>1433912400</v>
      </c>
      <c r="M584" s="10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77</v>
      </c>
      <c r="S584" t="str">
        <f t="shared" si="58"/>
        <v>games</v>
      </c>
      <c r="T584" t="str">
        <f t="shared" si="59"/>
        <v>video games</v>
      </c>
    </row>
    <row r="585" spans="1:20" ht="31.2" hidden="1" x14ac:dyDescent="0.3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>
        <f t="shared" si="54"/>
        <v>322</v>
      </c>
      <c r="G585" t="s">
        <v>8</v>
      </c>
      <c r="H585">
        <v>909</v>
      </c>
      <c r="I585" s="5">
        <f t="shared" si="55"/>
        <v>67.034103410341032</v>
      </c>
      <c r="J585" t="s">
        <v>9</v>
      </c>
      <c r="K585" t="s">
        <v>10</v>
      </c>
      <c r="L585">
        <v>1329717600</v>
      </c>
      <c r="M585" s="10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30</v>
      </c>
      <c r="S585" t="str">
        <f t="shared" si="58"/>
        <v>film &amp; video</v>
      </c>
      <c r="T585" t="str">
        <f t="shared" si="59"/>
        <v>documentary</v>
      </c>
    </row>
    <row r="586" spans="1:20" ht="31.2" hidden="1" x14ac:dyDescent="0.3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>
        <f t="shared" si="54"/>
        <v>120</v>
      </c>
      <c r="G586" t="s">
        <v>8</v>
      </c>
      <c r="H586">
        <v>1613</v>
      </c>
      <c r="I586" s="5">
        <f t="shared" si="55"/>
        <v>64.01425914445133</v>
      </c>
      <c r="J586" t="s">
        <v>9</v>
      </c>
      <c r="K586" t="s">
        <v>10</v>
      </c>
      <c r="L586">
        <v>1335330000</v>
      </c>
      <c r="M586" s="10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16</v>
      </c>
      <c r="S586" t="str">
        <f t="shared" si="58"/>
        <v>technology</v>
      </c>
      <c r="T586" t="str">
        <f t="shared" si="59"/>
        <v>web</v>
      </c>
    </row>
    <row r="587" spans="1:20" hidden="1" x14ac:dyDescent="0.3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>
        <f t="shared" si="54"/>
        <v>147</v>
      </c>
      <c r="G587" t="s">
        <v>8</v>
      </c>
      <c r="H587">
        <v>136</v>
      </c>
      <c r="I587" s="5">
        <f t="shared" si="55"/>
        <v>96.066176470588232</v>
      </c>
      <c r="J587" t="s">
        <v>9</v>
      </c>
      <c r="K587" t="s">
        <v>10</v>
      </c>
      <c r="L587">
        <v>1268888400</v>
      </c>
      <c r="M587" s="10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194</v>
      </c>
      <c r="S587" t="str">
        <f t="shared" si="58"/>
        <v>publishing</v>
      </c>
      <c r="T587" t="str">
        <f t="shared" si="59"/>
        <v>translations</v>
      </c>
    </row>
    <row r="588" spans="1:20" ht="31.2" hidden="1" x14ac:dyDescent="0.3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>
        <f t="shared" si="54"/>
        <v>951</v>
      </c>
      <c r="G588" t="s">
        <v>8</v>
      </c>
      <c r="H588">
        <v>130</v>
      </c>
      <c r="I588" s="5">
        <f t="shared" si="55"/>
        <v>51.184615384615384</v>
      </c>
      <c r="J588" t="s">
        <v>9</v>
      </c>
      <c r="K588" t="s">
        <v>10</v>
      </c>
      <c r="L588">
        <v>1289973600</v>
      </c>
      <c r="M588" s="10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11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>
        <f t="shared" si="54"/>
        <v>73</v>
      </c>
      <c r="G589" t="s">
        <v>2</v>
      </c>
      <c r="H589">
        <v>156</v>
      </c>
      <c r="I589" s="5">
        <f t="shared" si="55"/>
        <v>43.92307692307692</v>
      </c>
      <c r="J589" t="s">
        <v>3</v>
      </c>
      <c r="K589" t="s">
        <v>4</v>
      </c>
      <c r="L589">
        <v>1547877600</v>
      </c>
      <c r="M589" s="10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5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>
        <f t="shared" si="54"/>
        <v>79</v>
      </c>
      <c r="G590" t="s">
        <v>2</v>
      </c>
      <c r="H590">
        <v>1368</v>
      </c>
      <c r="I590" s="5">
        <f t="shared" si="55"/>
        <v>91.021198830409361</v>
      </c>
      <c r="J590" t="s">
        <v>28</v>
      </c>
      <c r="K590" t="s">
        <v>29</v>
      </c>
      <c r="L590">
        <v>1269493200</v>
      </c>
      <c r="M590" s="10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21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>
        <f t="shared" si="54"/>
        <v>65</v>
      </c>
      <c r="G591" t="s">
        <v>2</v>
      </c>
      <c r="H591">
        <v>102</v>
      </c>
      <c r="I591" s="5">
        <f t="shared" si="55"/>
        <v>50.127450980392155</v>
      </c>
      <c r="J591" t="s">
        <v>9</v>
      </c>
      <c r="K591" t="s">
        <v>10</v>
      </c>
      <c r="L591">
        <v>1436072400</v>
      </c>
      <c r="M591" s="10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30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>
        <f t="shared" si="54"/>
        <v>82</v>
      </c>
      <c r="G592" t="s">
        <v>2</v>
      </c>
      <c r="H592">
        <v>86</v>
      </c>
      <c r="I592" s="5">
        <f t="shared" si="55"/>
        <v>67.720930232558146</v>
      </c>
      <c r="J592" t="s">
        <v>14</v>
      </c>
      <c r="K592" t="s">
        <v>15</v>
      </c>
      <c r="L592">
        <v>1419141600</v>
      </c>
      <c r="M592" s="10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121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3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>
        <f t="shared" si="54"/>
        <v>1038</v>
      </c>
      <c r="G593" t="s">
        <v>8</v>
      </c>
      <c r="H593">
        <v>102</v>
      </c>
      <c r="I593" s="5">
        <f t="shared" si="55"/>
        <v>61.03921568627451</v>
      </c>
      <c r="J593" t="s">
        <v>9</v>
      </c>
      <c r="K593" t="s">
        <v>10</v>
      </c>
      <c r="L593">
        <v>1279083600</v>
      </c>
      <c r="M593" s="10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77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>
        <f t="shared" si="54"/>
        <v>13</v>
      </c>
      <c r="G594" t="s">
        <v>2</v>
      </c>
      <c r="H594">
        <v>253</v>
      </c>
      <c r="I594" s="5">
        <f t="shared" si="55"/>
        <v>80.011857707509876</v>
      </c>
      <c r="J594" t="s">
        <v>9</v>
      </c>
      <c r="K594" t="s">
        <v>10</v>
      </c>
      <c r="L594">
        <v>1401426000</v>
      </c>
      <c r="M594" s="10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21</v>
      </c>
      <c r="S594" t="str">
        <f t="shared" si="58"/>
        <v>theater</v>
      </c>
      <c r="T594" t="str">
        <f t="shared" si="59"/>
        <v>plays</v>
      </c>
    </row>
    <row r="595" spans="1:20" ht="31.2" hidden="1" x14ac:dyDescent="0.3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>
        <f t="shared" si="54"/>
        <v>155</v>
      </c>
      <c r="G595" t="s">
        <v>8</v>
      </c>
      <c r="H595">
        <v>4006</v>
      </c>
      <c r="I595" s="5">
        <f t="shared" si="55"/>
        <v>47.001497753369947</v>
      </c>
      <c r="J595" t="s">
        <v>9</v>
      </c>
      <c r="K595" t="s">
        <v>10</v>
      </c>
      <c r="L595">
        <v>1395810000</v>
      </c>
      <c r="M595" s="10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59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>
        <f t="shared" si="54"/>
        <v>7</v>
      </c>
      <c r="G596" t="s">
        <v>2</v>
      </c>
      <c r="H596">
        <v>157</v>
      </c>
      <c r="I596" s="5">
        <f t="shared" si="55"/>
        <v>71.127388535031841</v>
      </c>
      <c r="J596" t="s">
        <v>9</v>
      </c>
      <c r="K596" t="s">
        <v>10</v>
      </c>
      <c r="L596">
        <v>1467003600</v>
      </c>
      <c r="M596" s="10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21</v>
      </c>
      <c r="S596" t="str">
        <f t="shared" si="58"/>
        <v>theater</v>
      </c>
      <c r="T596" t="str">
        <f t="shared" si="59"/>
        <v>plays</v>
      </c>
    </row>
    <row r="597" spans="1:20" ht="31.2" hidden="1" x14ac:dyDescent="0.3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>
        <f t="shared" si="54"/>
        <v>209</v>
      </c>
      <c r="G597" t="s">
        <v>8</v>
      </c>
      <c r="H597">
        <v>1629</v>
      </c>
      <c r="I597" s="5">
        <f t="shared" si="55"/>
        <v>89.99079189686924</v>
      </c>
      <c r="J597" t="s">
        <v>9</v>
      </c>
      <c r="K597" t="s">
        <v>10</v>
      </c>
      <c r="L597">
        <v>1268715600</v>
      </c>
      <c r="M597" s="10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21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>
        <f t="shared" si="54"/>
        <v>100</v>
      </c>
      <c r="G598" t="s">
        <v>2</v>
      </c>
      <c r="H598">
        <v>183</v>
      </c>
      <c r="I598" s="5">
        <f t="shared" si="55"/>
        <v>43.032786885245905</v>
      </c>
      <c r="J598" t="s">
        <v>9</v>
      </c>
      <c r="K598" t="s">
        <v>10</v>
      </c>
      <c r="L598">
        <v>1457157600</v>
      </c>
      <c r="M598" s="10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41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3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>
        <f t="shared" si="54"/>
        <v>202</v>
      </c>
      <c r="G599" t="s">
        <v>8</v>
      </c>
      <c r="H599">
        <v>2188</v>
      </c>
      <c r="I599" s="5">
        <f t="shared" si="55"/>
        <v>67.997714808043881</v>
      </c>
      <c r="J599" t="s">
        <v>9</v>
      </c>
      <c r="K599" t="s">
        <v>10</v>
      </c>
      <c r="L599">
        <v>1573970400</v>
      </c>
      <c r="M599" s="10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21</v>
      </c>
      <c r="S599" t="str">
        <f t="shared" si="58"/>
        <v>theater</v>
      </c>
      <c r="T599" t="str">
        <f t="shared" si="59"/>
        <v>plays</v>
      </c>
    </row>
    <row r="600" spans="1:20" hidden="1" x14ac:dyDescent="0.3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>
        <f t="shared" si="54"/>
        <v>162</v>
      </c>
      <c r="G600" t="s">
        <v>8</v>
      </c>
      <c r="H600">
        <v>2409</v>
      </c>
      <c r="I600" s="5">
        <f t="shared" si="55"/>
        <v>73.004566210045667</v>
      </c>
      <c r="J600" t="s">
        <v>95</v>
      </c>
      <c r="K600" t="s">
        <v>96</v>
      </c>
      <c r="L600">
        <v>1276578000</v>
      </c>
      <c r="M600" s="10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11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>
        <f t="shared" si="54"/>
        <v>4</v>
      </c>
      <c r="G601" t="s">
        <v>2</v>
      </c>
      <c r="H601">
        <v>82</v>
      </c>
      <c r="I601" s="5">
        <f t="shared" si="55"/>
        <v>62.341463414634148</v>
      </c>
      <c r="J601" t="s">
        <v>24</v>
      </c>
      <c r="K601" t="s">
        <v>25</v>
      </c>
      <c r="L601">
        <v>1423720800</v>
      </c>
      <c r="M601" s="10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30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>
        <f t="shared" si="54"/>
        <v>5</v>
      </c>
      <c r="G602" t="s">
        <v>2</v>
      </c>
      <c r="H602">
        <v>1</v>
      </c>
      <c r="I602" s="5">
        <f t="shared" si="55"/>
        <v>5</v>
      </c>
      <c r="J602" t="s">
        <v>28</v>
      </c>
      <c r="K602" t="s">
        <v>29</v>
      </c>
      <c r="L602">
        <v>1375160400</v>
      </c>
      <c r="M602" s="10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5</v>
      </c>
      <c r="S602" t="str">
        <f t="shared" si="58"/>
        <v>food</v>
      </c>
      <c r="T602" t="str">
        <f t="shared" si="59"/>
        <v>food trucks</v>
      </c>
    </row>
    <row r="603" spans="1:20" hidden="1" x14ac:dyDescent="0.3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>
        <f t="shared" si="54"/>
        <v>207</v>
      </c>
      <c r="G603" t="s">
        <v>8</v>
      </c>
      <c r="H603">
        <v>194</v>
      </c>
      <c r="I603" s="5">
        <f t="shared" si="55"/>
        <v>67.103092783505161</v>
      </c>
      <c r="J603" t="s">
        <v>9</v>
      </c>
      <c r="K603" t="s">
        <v>10</v>
      </c>
      <c r="L603">
        <v>1401426000</v>
      </c>
      <c r="M603" s="10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53</v>
      </c>
      <c r="S603" t="str">
        <f t="shared" si="58"/>
        <v>technology</v>
      </c>
      <c r="T603" t="str">
        <f t="shared" si="59"/>
        <v>wearables</v>
      </c>
    </row>
    <row r="604" spans="1:20" ht="31.2" hidden="1" x14ac:dyDescent="0.3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>
        <f t="shared" si="54"/>
        <v>128</v>
      </c>
      <c r="G604" t="s">
        <v>8</v>
      </c>
      <c r="H604">
        <v>1140</v>
      </c>
      <c r="I604" s="5">
        <f t="shared" si="55"/>
        <v>79.978947368421046</v>
      </c>
      <c r="J604" t="s">
        <v>9</v>
      </c>
      <c r="K604" t="s">
        <v>10</v>
      </c>
      <c r="L604">
        <v>1433480400</v>
      </c>
      <c r="M604" s="10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21</v>
      </c>
      <c r="S604" t="str">
        <f t="shared" si="58"/>
        <v>theater</v>
      </c>
      <c r="T604" t="str">
        <f t="shared" si="59"/>
        <v>plays</v>
      </c>
    </row>
    <row r="605" spans="1:20" hidden="1" x14ac:dyDescent="0.3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>
        <f t="shared" si="54"/>
        <v>120</v>
      </c>
      <c r="G605" t="s">
        <v>8</v>
      </c>
      <c r="H605">
        <v>102</v>
      </c>
      <c r="I605" s="5">
        <f t="shared" si="55"/>
        <v>62.176470588235297</v>
      </c>
      <c r="J605" t="s">
        <v>9</v>
      </c>
      <c r="K605" t="s">
        <v>10</v>
      </c>
      <c r="L605">
        <v>1555563600</v>
      </c>
      <c r="M605" s="10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21</v>
      </c>
      <c r="S605" t="str">
        <f t="shared" si="58"/>
        <v>theater</v>
      </c>
      <c r="T605" t="str">
        <f t="shared" si="59"/>
        <v>plays</v>
      </c>
    </row>
    <row r="606" spans="1:20" hidden="1" x14ac:dyDescent="0.3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>
        <f t="shared" si="54"/>
        <v>171</v>
      </c>
      <c r="G606" t="s">
        <v>8</v>
      </c>
      <c r="H606">
        <v>2857</v>
      </c>
      <c r="I606" s="5">
        <f t="shared" si="55"/>
        <v>53.005950297514879</v>
      </c>
      <c r="J606" t="s">
        <v>9</v>
      </c>
      <c r="K606" t="s">
        <v>10</v>
      </c>
      <c r="L606">
        <v>1295676000</v>
      </c>
      <c r="M606" s="10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21</v>
      </c>
      <c r="S606" t="str">
        <f t="shared" si="58"/>
        <v>theater</v>
      </c>
      <c r="T606" t="str">
        <f t="shared" si="59"/>
        <v>plays</v>
      </c>
    </row>
    <row r="607" spans="1:20" hidden="1" x14ac:dyDescent="0.3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>
        <f t="shared" si="54"/>
        <v>187</v>
      </c>
      <c r="G607" t="s">
        <v>8</v>
      </c>
      <c r="H607">
        <v>107</v>
      </c>
      <c r="I607" s="5">
        <f t="shared" si="55"/>
        <v>57.738317757009348</v>
      </c>
      <c r="J607" t="s">
        <v>9</v>
      </c>
      <c r="K607" t="s">
        <v>10</v>
      </c>
      <c r="L607">
        <v>1443848400</v>
      </c>
      <c r="M607" s="10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56</v>
      </c>
      <c r="S607" t="str">
        <f t="shared" si="58"/>
        <v>publishing</v>
      </c>
      <c r="T607" t="str">
        <f t="shared" si="59"/>
        <v>nonfiction</v>
      </c>
    </row>
    <row r="608" spans="1:20" hidden="1" x14ac:dyDescent="0.3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>
        <f t="shared" si="54"/>
        <v>188</v>
      </c>
      <c r="G608" t="s">
        <v>8</v>
      </c>
      <c r="H608">
        <v>160</v>
      </c>
      <c r="I608" s="5">
        <f t="shared" si="55"/>
        <v>40.03125</v>
      </c>
      <c r="J608" t="s">
        <v>28</v>
      </c>
      <c r="K608" t="s">
        <v>29</v>
      </c>
      <c r="L608">
        <v>1457330400</v>
      </c>
      <c r="M608" s="10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11</v>
      </c>
      <c r="S608" t="str">
        <f t="shared" si="58"/>
        <v>music</v>
      </c>
      <c r="T608" t="str">
        <f t="shared" si="59"/>
        <v>rock</v>
      </c>
    </row>
    <row r="609" spans="1:20" hidden="1" x14ac:dyDescent="0.3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>
        <f t="shared" si="54"/>
        <v>131</v>
      </c>
      <c r="G609" t="s">
        <v>8</v>
      </c>
      <c r="H609">
        <v>2230</v>
      </c>
      <c r="I609" s="5">
        <f t="shared" si="55"/>
        <v>81.016591928251117</v>
      </c>
      <c r="J609" t="s">
        <v>9</v>
      </c>
      <c r="K609" t="s">
        <v>10</v>
      </c>
      <c r="L609">
        <v>1395550800</v>
      </c>
      <c r="M609" s="10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5</v>
      </c>
      <c r="S609" t="str">
        <f t="shared" si="58"/>
        <v>food</v>
      </c>
      <c r="T609" t="str">
        <f t="shared" si="59"/>
        <v>food trucks</v>
      </c>
    </row>
    <row r="610" spans="1:20" hidden="1" x14ac:dyDescent="0.3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>
        <f t="shared" si="54"/>
        <v>284</v>
      </c>
      <c r="G610" t="s">
        <v>8</v>
      </c>
      <c r="H610">
        <v>316</v>
      </c>
      <c r="I610" s="5">
        <f t="shared" si="55"/>
        <v>35.047468354430379</v>
      </c>
      <c r="J610" t="s">
        <v>9</v>
      </c>
      <c r="K610" t="s">
        <v>10</v>
      </c>
      <c r="L610">
        <v>1551852000</v>
      </c>
      <c r="M610" s="10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147</v>
      </c>
      <c r="S610" t="str">
        <f t="shared" si="58"/>
        <v>music</v>
      </c>
      <c r="T610" t="str">
        <f t="shared" si="59"/>
        <v>jazz</v>
      </c>
    </row>
    <row r="611" spans="1:20" hidden="1" x14ac:dyDescent="0.3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>
        <f t="shared" si="54"/>
        <v>120</v>
      </c>
      <c r="G611" t="s">
        <v>8</v>
      </c>
      <c r="H611">
        <v>117</v>
      </c>
      <c r="I611" s="5">
        <f t="shared" si="55"/>
        <v>102.92307692307692</v>
      </c>
      <c r="J611" t="s">
        <v>9</v>
      </c>
      <c r="K611" t="s">
        <v>10</v>
      </c>
      <c r="L611">
        <v>1547618400</v>
      </c>
      <c r="M611" s="10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462</v>
      </c>
      <c r="S611" t="str">
        <f t="shared" si="58"/>
        <v>film &amp; video</v>
      </c>
      <c r="T611" t="str">
        <f t="shared" si="59"/>
        <v>science fiction</v>
      </c>
    </row>
    <row r="612" spans="1:20" ht="31.2" hidden="1" x14ac:dyDescent="0.3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>
        <f t="shared" si="54"/>
        <v>419</v>
      </c>
      <c r="G612" t="s">
        <v>8</v>
      </c>
      <c r="H612">
        <v>6406</v>
      </c>
      <c r="I612" s="5">
        <f t="shared" si="55"/>
        <v>27.998126756166094</v>
      </c>
      <c r="J612" t="s">
        <v>9</v>
      </c>
      <c r="K612" t="s">
        <v>10</v>
      </c>
      <c r="L612">
        <v>1355637600</v>
      </c>
      <c r="M612" s="10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21</v>
      </c>
      <c r="S612" t="str">
        <f t="shared" si="58"/>
        <v>theater</v>
      </c>
      <c r="T612" t="str">
        <f t="shared" si="59"/>
        <v>plays</v>
      </c>
    </row>
    <row r="613" spans="1:20" hidden="1" x14ac:dyDescent="0.3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>
        <f t="shared" si="54"/>
        <v>14</v>
      </c>
      <c r="G613" t="s">
        <v>62</v>
      </c>
      <c r="H613">
        <v>15</v>
      </c>
      <c r="I613" s="5">
        <f t="shared" si="55"/>
        <v>75.733333333333334</v>
      </c>
      <c r="J613" t="s">
        <v>9</v>
      </c>
      <c r="K613" t="s">
        <v>10</v>
      </c>
      <c r="L613">
        <v>1374728400</v>
      </c>
      <c r="M613" s="10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21</v>
      </c>
      <c r="S613" t="str">
        <f t="shared" si="58"/>
        <v>theater</v>
      </c>
      <c r="T613" t="str">
        <f t="shared" si="59"/>
        <v>plays</v>
      </c>
    </row>
    <row r="614" spans="1:20" hidden="1" x14ac:dyDescent="0.3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>
        <f t="shared" si="54"/>
        <v>139</v>
      </c>
      <c r="G614" t="s">
        <v>8</v>
      </c>
      <c r="H614">
        <v>192</v>
      </c>
      <c r="I614" s="5">
        <f t="shared" si="55"/>
        <v>45.026041666666664</v>
      </c>
      <c r="J614" t="s">
        <v>9</v>
      </c>
      <c r="K614" t="s">
        <v>10</v>
      </c>
      <c r="L614">
        <v>1287810000</v>
      </c>
      <c r="M614" s="10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38</v>
      </c>
      <c r="S614" t="str">
        <f t="shared" si="58"/>
        <v>music</v>
      </c>
      <c r="T614" t="str">
        <f t="shared" si="59"/>
        <v>electric music</v>
      </c>
    </row>
    <row r="615" spans="1:20" ht="31.2" hidden="1" x14ac:dyDescent="0.3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>
        <f t="shared" si="54"/>
        <v>174</v>
      </c>
      <c r="G615" t="s">
        <v>8</v>
      </c>
      <c r="H615">
        <v>26</v>
      </c>
      <c r="I615" s="5">
        <f t="shared" si="55"/>
        <v>73.615384615384613</v>
      </c>
      <c r="J615" t="s">
        <v>3</v>
      </c>
      <c r="K615" t="s">
        <v>4</v>
      </c>
      <c r="L615">
        <v>1503723600</v>
      </c>
      <c r="M615" s="10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21</v>
      </c>
      <c r="S615" t="str">
        <f t="shared" si="58"/>
        <v>theater</v>
      </c>
      <c r="T615" t="str">
        <f t="shared" si="59"/>
        <v>plays</v>
      </c>
    </row>
    <row r="616" spans="1:20" ht="31.2" hidden="1" x14ac:dyDescent="0.3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>
        <f t="shared" si="54"/>
        <v>155</v>
      </c>
      <c r="G616" t="s">
        <v>8</v>
      </c>
      <c r="H616">
        <v>723</v>
      </c>
      <c r="I616" s="5">
        <f t="shared" si="55"/>
        <v>56.991701244813278</v>
      </c>
      <c r="J616" t="s">
        <v>9</v>
      </c>
      <c r="K616" t="s">
        <v>10</v>
      </c>
      <c r="L616">
        <v>1484114400</v>
      </c>
      <c r="M616" s="10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21</v>
      </c>
      <c r="S616" t="str">
        <f t="shared" si="58"/>
        <v>theater</v>
      </c>
      <c r="T616" t="str">
        <f t="shared" si="59"/>
        <v>plays</v>
      </c>
    </row>
    <row r="617" spans="1:20" hidden="1" x14ac:dyDescent="0.3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>
        <f t="shared" si="54"/>
        <v>170</v>
      </c>
      <c r="G617" t="s">
        <v>8</v>
      </c>
      <c r="H617">
        <v>170</v>
      </c>
      <c r="I617" s="5">
        <f t="shared" si="55"/>
        <v>85.223529411764702</v>
      </c>
      <c r="J617" t="s">
        <v>95</v>
      </c>
      <c r="K617" t="s">
        <v>96</v>
      </c>
      <c r="L617">
        <v>1461906000</v>
      </c>
      <c r="M617" s="10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21</v>
      </c>
      <c r="S617" t="str">
        <f t="shared" si="58"/>
        <v>theater</v>
      </c>
      <c r="T617" t="str">
        <f t="shared" si="59"/>
        <v>plays</v>
      </c>
    </row>
    <row r="618" spans="1:20" hidden="1" x14ac:dyDescent="0.3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>
        <f t="shared" si="54"/>
        <v>190</v>
      </c>
      <c r="G618" t="s">
        <v>8</v>
      </c>
      <c r="H618">
        <v>238</v>
      </c>
      <c r="I618" s="5">
        <f t="shared" si="55"/>
        <v>50.962184873949582</v>
      </c>
      <c r="J618" t="s">
        <v>28</v>
      </c>
      <c r="K618" t="s">
        <v>29</v>
      </c>
      <c r="L618">
        <v>1379653200</v>
      </c>
      <c r="M618" s="10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48</v>
      </c>
      <c r="S618" t="str">
        <f t="shared" si="58"/>
        <v>music</v>
      </c>
      <c r="T618" t="str">
        <f t="shared" si="59"/>
        <v>indie rock</v>
      </c>
    </row>
    <row r="619" spans="1:20" hidden="1" x14ac:dyDescent="0.3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>
        <f t="shared" si="54"/>
        <v>250</v>
      </c>
      <c r="G619" t="s">
        <v>8</v>
      </c>
      <c r="H619">
        <v>55</v>
      </c>
      <c r="I619" s="5">
        <f t="shared" si="55"/>
        <v>63.563636363636363</v>
      </c>
      <c r="J619" t="s">
        <v>9</v>
      </c>
      <c r="K619" t="s">
        <v>10</v>
      </c>
      <c r="L619">
        <v>1401858000</v>
      </c>
      <c r="M619" s="10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21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>
        <f t="shared" si="54"/>
        <v>49</v>
      </c>
      <c r="G620" t="s">
        <v>2</v>
      </c>
      <c r="H620">
        <v>1198</v>
      </c>
      <c r="I620" s="5">
        <f t="shared" si="55"/>
        <v>80.999165275459092</v>
      </c>
      <c r="J620" t="s">
        <v>9</v>
      </c>
      <c r="K620" t="s">
        <v>10</v>
      </c>
      <c r="L620">
        <v>1367470800</v>
      </c>
      <c r="M620" s="10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56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>
        <f t="shared" si="54"/>
        <v>28</v>
      </c>
      <c r="G621" t="s">
        <v>2</v>
      </c>
      <c r="H621">
        <v>648</v>
      </c>
      <c r="I621" s="5">
        <f t="shared" si="55"/>
        <v>86.044753086419746</v>
      </c>
      <c r="J621" t="s">
        <v>9</v>
      </c>
      <c r="K621" t="s">
        <v>10</v>
      </c>
      <c r="L621">
        <v>1304658000</v>
      </c>
      <c r="M621" s="10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21</v>
      </c>
      <c r="S621" t="str">
        <f t="shared" si="58"/>
        <v>theater</v>
      </c>
      <c r="T621" t="str">
        <f t="shared" si="59"/>
        <v>plays</v>
      </c>
    </row>
    <row r="622" spans="1:20" hidden="1" x14ac:dyDescent="0.3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>
        <f t="shared" si="54"/>
        <v>268</v>
      </c>
      <c r="G622" t="s">
        <v>8</v>
      </c>
      <c r="H622">
        <v>128</v>
      </c>
      <c r="I622" s="5">
        <f t="shared" si="55"/>
        <v>90.0390625</v>
      </c>
      <c r="J622" t="s">
        <v>14</v>
      </c>
      <c r="K622" t="s">
        <v>15</v>
      </c>
      <c r="L622">
        <v>1467954000</v>
      </c>
      <c r="M622" s="10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110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3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>
        <f t="shared" si="54"/>
        <v>620</v>
      </c>
      <c r="G623" t="s">
        <v>8</v>
      </c>
      <c r="H623">
        <v>2144</v>
      </c>
      <c r="I623" s="5">
        <f t="shared" si="55"/>
        <v>74.006063432835816</v>
      </c>
      <c r="J623" t="s">
        <v>9</v>
      </c>
      <c r="K623" t="s">
        <v>10</v>
      </c>
      <c r="L623">
        <v>1473742800</v>
      </c>
      <c r="M623" s="10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21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>
        <f t="shared" si="54"/>
        <v>3</v>
      </c>
      <c r="G624" t="s">
        <v>2</v>
      </c>
      <c r="H624">
        <v>64</v>
      </c>
      <c r="I624" s="5">
        <f t="shared" si="55"/>
        <v>92.4375</v>
      </c>
      <c r="J624" t="s">
        <v>9</v>
      </c>
      <c r="K624" t="s">
        <v>10</v>
      </c>
      <c r="L624">
        <v>1523768400</v>
      </c>
      <c r="M624" s="10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48</v>
      </c>
      <c r="S624" t="str">
        <f t="shared" si="58"/>
        <v>music</v>
      </c>
      <c r="T624" t="str">
        <f t="shared" si="59"/>
        <v>indie rock</v>
      </c>
    </row>
    <row r="625" spans="1:20" hidden="1" x14ac:dyDescent="0.3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>
        <f t="shared" si="54"/>
        <v>160</v>
      </c>
      <c r="G625" t="s">
        <v>8</v>
      </c>
      <c r="H625">
        <v>2693</v>
      </c>
      <c r="I625" s="5">
        <f t="shared" si="55"/>
        <v>55.999257333828446</v>
      </c>
      <c r="J625" t="s">
        <v>28</v>
      </c>
      <c r="K625" t="s">
        <v>29</v>
      </c>
      <c r="L625">
        <v>1437022800</v>
      </c>
      <c r="M625" s="10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21</v>
      </c>
      <c r="S625" t="str">
        <f t="shared" si="58"/>
        <v>theater</v>
      </c>
      <c r="T625" t="str">
        <f t="shared" si="59"/>
        <v>plays</v>
      </c>
    </row>
    <row r="626" spans="1:20" hidden="1" x14ac:dyDescent="0.3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>
        <f t="shared" si="54"/>
        <v>279</v>
      </c>
      <c r="G626" t="s">
        <v>8</v>
      </c>
      <c r="H626">
        <v>432</v>
      </c>
      <c r="I626" s="5">
        <f t="shared" si="55"/>
        <v>32.983796296296298</v>
      </c>
      <c r="J626" t="s">
        <v>9</v>
      </c>
      <c r="K626" t="s">
        <v>10</v>
      </c>
      <c r="L626">
        <v>1422165600</v>
      </c>
      <c r="M626" s="10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110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>
        <f t="shared" si="54"/>
        <v>77</v>
      </c>
      <c r="G627" t="s">
        <v>2</v>
      </c>
      <c r="H627">
        <v>62</v>
      </c>
      <c r="I627" s="5">
        <f t="shared" si="55"/>
        <v>93.596774193548384</v>
      </c>
      <c r="J627" t="s">
        <v>9</v>
      </c>
      <c r="K627" t="s">
        <v>10</v>
      </c>
      <c r="L627">
        <v>1580104800</v>
      </c>
      <c r="M627" s="10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21</v>
      </c>
      <c r="S627" t="str">
        <f t="shared" si="58"/>
        <v>theater</v>
      </c>
      <c r="T627" t="str">
        <f t="shared" si="59"/>
        <v>plays</v>
      </c>
    </row>
    <row r="628" spans="1:20" ht="31.2" hidden="1" x14ac:dyDescent="0.3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>
        <f t="shared" si="54"/>
        <v>206</v>
      </c>
      <c r="G628" t="s">
        <v>8</v>
      </c>
      <c r="H628">
        <v>189</v>
      </c>
      <c r="I628" s="5">
        <f t="shared" si="55"/>
        <v>69.867724867724874</v>
      </c>
      <c r="J628" t="s">
        <v>9</v>
      </c>
      <c r="K628" t="s">
        <v>10</v>
      </c>
      <c r="L628">
        <v>1285650000</v>
      </c>
      <c r="M628" s="10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21</v>
      </c>
      <c r="S628" t="str">
        <f t="shared" si="58"/>
        <v>theater</v>
      </c>
      <c r="T628" t="str">
        <f t="shared" si="59"/>
        <v>plays</v>
      </c>
    </row>
    <row r="629" spans="1:20" hidden="1" x14ac:dyDescent="0.3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>
        <f t="shared" si="54"/>
        <v>694</v>
      </c>
      <c r="G629" t="s">
        <v>8</v>
      </c>
      <c r="H629">
        <v>154</v>
      </c>
      <c r="I629" s="5">
        <f t="shared" si="55"/>
        <v>72.129870129870127</v>
      </c>
      <c r="J629" t="s">
        <v>28</v>
      </c>
      <c r="K629" t="s">
        <v>29</v>
      </c>
      <c r="L629">
        <v>1276664400</v>
      </c>
      <c r="M629" s="10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5</v>
      </c>
      <c r="S629" t="str">
        <f t="shared" si="58"/>
        <v>food</v>
      </c>
      <c r="T629" t="str">
        <f t="shared" si="59"/>
        <v>food trucks</v>
      </c>
    </row>
    <row r="630" spans="1:20" hidden="1" x14ac:dyDescent="0.3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>
        <f t="shared" si="54"/>
        <v>152</v>
      </c>
      <c r="G630" t="s">
        <v>8</v>
      </c>
      <c r="H630">
        <v>96</v>
      </c>
      <c r="I630" s="5">
        <f t="shared" si="55"/>
        <v>30.041666666666668</v>
      </c>
      <c r="J630" t="s">
        <v>9</v>
      </c>
      <c r="K630" t="s">
        <v>10</v>
      </c>
      <c r="L630">
        <v>1286168400</v>
      </c>
      <c r="M630" s="10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48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>
        <f t="shared" si="54"/>
        <v>65</v>
      </c>
      <c r="G631" t="s">
        <v>2</v>
      </c>
      <c r="H631">
        <v>750</v>
      </c>
      <c r="I631" s="5">
        <f t="shared" si="55"/>
        <v>73.968000000000004</v>
      </c>
      <c r="J631" t="s">
        <v>9</v>
      </c>
      <c r="K631" t="s">
        <v>10</v>
      </c>
      <c r="L631">
        <v>1467781200</v>
      </c>
      <c r="M631" s="10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21</v>
      </c>
      <c r="S631" t="str">
        <f t="shared" si="58"/>
        <v>theater</v>
      </c>
      <c r="T631" t="str">
        <f t="shared" si="59"/>
        <v>plays</v>
      </c>
    </row>
    <row r="632" spans="1:20" hidden="1" x14ac:dyDescent="0.3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>
        <f t="shared" si="54"/>
        <v>63</v>
      </c>
      <c r="G632" t="s">
        <v>62</v>
      </c>
      <c r="H632">
        <v>87</v>
      </c>
      <c r="I632" s="5">
        <f t="shared" si="55"/>
        <v>68.65517241379311</v>
      </c>
      <c r="J632" t="s">
        <v>9</v>
      </c>
      <c r="K632" t="s">
        <v>10</v>
      </c>
      <c r="L632">
        <v>1556686800</v>
      </c>
      <c r="M632" s="10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21</v>
      </c>
      <c r="S632" t="str">
        <f t="shared" si="58"/>
        <v>theater</v>
      </c>
      <c r="T632" t="str">
        <f t="shared" si="59"/>
        <v>plays</v>
      </c>
    </row>
    <row r="633" spans="1:20" hidden="1" x14ac:dyDescent="0.3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>
        <f t="shared" si="54"/>
        <v>310</v>
      </c>
      <c r="G633" t="s">
        <v>8</v>
      </c>
      <c r="H633">
        <v>3063</v>
      </c>
      <c r="I633" s="5">
        <f t="shared" si="55"/>
        <v>59.992164544564154</v>
      </c>
      <c r="J633" t="s">
        <v>9</v>
      </c>
      <c r="K633" t="s">
        <v>10</v>
      </c>
      <c r="L633">
        <v>1553576400</v>
      </c>
      <c r="M633" s="10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21</v>
      </c>
      <c r="S633" t="str">
        <f t="shared" si="58"/>
        <v>theater</v>
      </c>
      <c r="T633" t="str">
        <f t="shared" si="59"/>
        <v>plays</v>
      </c>
    </row>
    <row r="634" spans="1:20" hidden="1" x14ac:dyDescent="0.3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>
        <f t="shared" si="54"/>
        <v>43</v>
      </c>
      <c r="G634" t="s">
        <v>35</v>
      </c>
      <c r="H634">
        <v>278</v>
      </c>
      <c r="I634" s="5">
        <f t="shared" si="55"/>
        <v>111.15827338129496</v>
      </c>
      <c r="J634" t="s">
        <v>9</v>
      </c>
      <c r="K634" t="s">
        <v>10</v>
      </c>
      <c r="L634">
        <v>1414904400</v>
      </c>
      <c r="M634" s="10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21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>
        <f t="shared" si="54"/>
        <v>83</v>
      </c>
      <c r="G635" t="s">
        <v>2</v>
      </c>
      <c r="H635">
        <v>105</v>
      </c>
      <c r="I635" s="5">
        <f t="shared" si="55"/>
        <v>53.038095238095238</v>
      </c>
      <c r="J635" t="s">
        <v>9</v>
      </c>
      <c r="K635" t="s">
        <v>10</v>
      </c>
      <c r="L635">
        <v>1446876000</v>
      </c>
      <c r="M635" s="10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59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3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>
        <f t="shared" si="54"/>
        <v>79</v>
      </c>
      <c r="G636" t="s">
        <v>62</v>
      </c>
      <c r="H636">
        <v>1658</v>
      </c>
      <c r="I636" s="5">
        <f t="shared" si="55"/>
        <v>55.985524728588658</v>
      </c>
      <c r="J636" t="s">
        <v>9</v>
      </c>
      <c r="K636" t="s">
        <v>10</v>
      </c>
      <c r="L636">
        <v>1490418000</v>
      </c>
      <c r="M636" s="10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257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3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>
        <f t="shared" si="54"/>
        <v>114</v>
      </c>
      <c r="G637" t="s">
        <v>8</v>
      </c>
      <c r="H637">
        <v>2266</v>
      </c>
      <c r="I637" s="5">
        <f t="shared" si="55"/>
        <v>69.986760812003524</v>
      </c>
      <c r="J637" t="s">
        <v>9</v>
      </c>
      <c r="K637" t="s">
        <v>10</v>
      </c>
      <c r="L637">
        <v>1360389600</v>
      </c>
      <c r="M637" s="10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257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>
        <f t="shared" si="54"/>
        <v>65</v>
      </c>
      <c r="G638" t="s">
        <v>2</v>
      </c>
      <c r="H638">
        <v>2604</v>
      </c>
      <c r="I638" s="5">
        <f t="shared" si="55"/>
        <v>48.998079877112133</v>
      </c>
      <c r="J638" t="s">
        <v>24</v>
      </c>
      <c r="K638" t="s">
        <v>25</v>
      </c>
      <c r="L638">
        <v>1326866400</v>
      </c>
      <c r="M638" s="10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59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>
        <f t="shared" si="54"/>
        <v>79</v>
      </c>
      <c r="G639" t="s">
        <v>2</v>
      </c>
      <c r="H639">
        <v>65</v>
      </c>
      <c r="I639" s="5">
        <f t="shared" si="55"/>
        <v>103.84615384615384</v>
      </c>
      <c r="J639" t="s">
        <v>9</v>
      </c>
      <c r="K639" t="s">
        <v>10</v>
      </c>
      <c r="L639">
        <v>1479103200</v>
      </c>
      <c r="M639" s="10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21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>
        <f t="shared" si="54"/>
        <v>11</v>
      </c>
      <c r="G640" t="s">
        <v>2</v>
      </c>
      <c r="H640">
        <v>94</v>
      </c>
      <c r="I640" s="5">
        <f t="shared" si="55"/>
        <v>99.127659574468083</v>
      </c>
      <c r="J640" t="s">
        <v>9</v>
      </c>
      <c r="K640" t="s">
        <v>10</v>
      </c>
      <c r="L640">
        <v>1280206800</v>
      </c>
      <c r="M640" s="10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21</v>
      </c>
      <c r="S640" t="str">
        <f t="shared" si="58"/>
        <v>theater</v>
      </c>
      <c r="T640" t="str">
        <f t="shared" si="59"/>
        <v>plays</v>
      </c>
    </row>
    <row r="641" spans="1:20" hidden="1" x14ac:dyDescent="0.3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>
        <f t="shared" si="54"/>
        <v>56</v>
      </c>
      <c r="G641" t="s">
        <v>35</v>
      </c>
      <c r="H641">
        <v>45</v>
      </c>
      <c r="I641" s="5">
        <f t="shared" si="55"/>
        <v>107.37777777777778</v>
      </c>
      <c r="J641" t="s">
        <v>9</v>
      </c>
      <c r="K641" t="s">
        <v>10</v>
      </c>
      <c r="L641">
        <v>1532754000</v>
      </c>
      <c r="M641" s="10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41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>
        <f t="shared" si="54"/>
        <v>17</v>
      </c>
      <c r="G642" t="s">
        <v>2</v>
      </c>
      <c r="H642">
        <v>257</v>
      </c>
      <c r="I642" s="5">
        <f t="shared" si="55"/>
        <v>76.922178988326849</v>
      </c>
      <c r="J642" t="s">
        <v>9</v>
      </c>
      <c r="K642" t="s">
        <v>10</v>
      </c>
      <c r="L642">
        <v>1453096800</v>
      </c>
      <c r="M642" s="10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21</v>
      </c>
      <c r="S642" t="str">
        <f t="shared" si="58"/>
        <v>theater</v>
      </c>
      <c r="T642" t="str">
        <f t="shared" si="59"/>
        <v>plays</v>
      </c>
    </row>
    <row r="643" spans="1:20" ht="31.2" hidden="1" x14ac:dyDescent="0.3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>
        <f t="shared" ref="F643:F706" si="60">ROUND((E643/D643)*100,0)</f>
        <v>120</v>
      </c>
      <c r="G643" t="s">
        <v>8</v>
      </c>
      <c r="H643">
        <v>194</v>
      </c>
      <c r="I643" s="5">
        <f t="shared" ref="I643:I706" si="61">IF(H643=0,0,E643/H643)</f>
        <v>58.128865979381445</v>
      </c>
      <c r="J643" t="s">
        <v>86</v>
      </c>
      <c r="K643" t="s">
        <v>87</v>
      </c>
      <c r="L643">
        <v>1487570400</v>
      </c>
      <c r="M643" s="10">
        <f t="shared" ref="M643:M706" si="62">(((L643/60)/60)/24)+DATE(1970,1,1)</f>
        <v>42786.25</v>
      </c>
      <c r="N643">
        <v>1489986000</v>
      </c>
      <c r="O643" s="10">
        <f t="shared" ref="O643:O706" si="63">(((N643/60)/60)/24)+DATE(1970,1,1)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idden="1" x14ac:dyDescent="0.3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>
        <f t="shared" si="60"/>
        <v>145</v>
      </c>
      <c r="G644" t="s">
        <v>8</v>
      </c>
      <c r="H644">
        <v>129</v>
      </c>
      <c r="I644" s="5">
        <f t="shared" si="61"/>
        <v>103.73643410852713</v>
      </c>
      <c r="J644" t="s">
        <v>3</v>
      </c>
      <c r="K644" t="s">
        <v>4</v>
      </c>
      <c r="L644">
        <v>1545026400</v>
      </c>
      <c r="M644" s="10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53</v>
      </c>
      <c r="S644" t="str">
        <f t="shared" si="64"/>
        <v>technology</v>
      </c>
      <c r="T644" t="str">
        <f t="shared" si="65"/>
        <v>wearables</v>
      </c>
    </row>
    <row r="645" spans="1:20" hidden="1" x14ac:dyDescent="0.3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>
        <f t="shared" si="60"/>
        <v>221</v>
      </c>
      <c r="G645" t="s">
        <v>8</v>
      </c>
      <c r="H645">
        <v>375</v>
      </c>
      <c r="I645" s="5">
        <f t="shared" si="61"/>
        <v>87.962666666666664</v>
      </c>
      <c r="J645" t="s">
        <v>9</v>
      </c>
      <c r="K645" t="s">
        <v>10</v>
      </c>
      <c r="L645">
        <v>1488348000</v>
      </c>
      <c r="M645" s="10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21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>
        <f t="shared" si="60"/>
        <v>48</v>
      </c>
      <c r="G646" t="s">
        <v>2</v>
      </c>
      <c r="H646">
        <v>2928</v>
      </c>
      <c r="I646" s="5">
        <f t="shared" si="61"/>
        <v>28</v>
      </c>
      <c r="J646" t="s">
        <v>3</v>
      </c>
      <c r="K646" t="s">
        <v>4</v>
      </c>
      <c r="L646">
        <v>1545112800</v>
      </c>
      <c r="M646" s="10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21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>
        <f t="shared" si="60"/>
        <v>93</v>
      </c>
      <c r="G647" t="s">
        <v>2</v>
      </c>
      <c r="H647">
        <v>4697</v>
      </c>
      <c r="I647" s="5">
        <f t="shared" si="61"/>
        <v>37.999361294443261</v>
      </c>
      <c r="J647" t="s">
        <v>9</v>
      </c>
      <c r="K647" t="s">
        <v>10</v>
      </c>
      <c r="L647">
        <v>1537938000</v>
      </c>
      <c r="M647" s="10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11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>
        <f t="shared" si="60"/>
        <v>89</v>
      </c>
      <c r="G648" t="s">
        <v>2</v>
      </c>
      <c r="H648">
        <v>2915</v>
      </c>
      <c r="I648" s="5">
        <f t="shared" si="61"/>
        <v>29.999313893653515</v>
      </c>
      <c r="J648" t="s">
        <v>9</v>
      </c>
      <c r="K648" t="s">
        <v>10</v>
      </c>
      <c r="L648">
        <v>1363150800</v>
      </c>
      <c r="M648" s="10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77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>
        <f t="shared" si="60"/>
        <v>41</v>
      </c>
      <c r="G649" t="s">
        <v>2</v>
      </c>
      <c r="H649">
        <v>18</v>
      </c>
      <c r="I649" s="5">
        <f t="shared" si="61"/>
        <v>103.5</v>
      </c>
      <c r="J649" t="s">
        <v>9</v>
      </c>
      <c r="K649" t="s">
        <v>10</v>
      </c>
      <c r="L649">
        <v>1523250000</v>
      </c>
      <c r="M649" s="10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194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3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>
        <f t="shared" si="60"/>
        <v>63</v>
      </c>
      <c r="G650" t="s">
        <v>62</v>
      </c>
      <c r="H650">
        <v>723</v>
      </c>
      <c r="I650" s="5">
        <f t="shared" si="61"/>
        <v>85.994467496542185</v>
      </c>
      <c r="J650" t="s">
        <v>9</v>
      </c>
      <c r="K650" t="s">
        <v>10</v>
      </c>
      <c r="L650">
        <v>1499317200</v>
      </c>
      <c r="M650" s="10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5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>
        <f t="shared" si="60"/>
        <v>48</v>
      </c>
      <c r="G651" t="s">
        <v>2</v>
      </c>
      <c r="H651">
        <v>602</v>
      </c>
      <c r="I651" s="5">
        <f t="shared" si="61"/>
        <v>98.011627906976742</v>
      </c>
      <c r="J651" t="s">
        <v>86</v>
      </c>
      <c r="K651" t="s">
        <v>87</v>
      </c>
      <c r="L651">
        <v>1287550800</v>
      </c>
      <c r="M651" s="10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21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>
        <f t="shared" si="60"/>
        <v>2</v>
      </c>
      <c r="G652" t="s">
        <v>2</v>
      </c>
      <c r="H652">
        <v>1</v>
      </c>
      <c r="I652" s="5">
        <f t="shared" si="61"/>
        <v>2</v>
      </c>
      <c r="J652" t="s">
        <v>9</v>
      </c>
      <c r="K652" t="s">
        <v>10</v>
      </c>
      <c r="L652">
        <v>1404795600</v>
      </c>
      <c r="M652" s="10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147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>
        <f t="shared" si="60"/>
        <v>88</v>
      </c>
      <c r="G653" t="s">
        <v>2</v>
      </c>
      <c r="H653">
        <v>3868</v>
      </c>
      <c r="I653" s="5">
        <f t="shared" si="61"/>
        <v>44.994570837642193</v>
      </c>
      <c r="J653" t="s">
        <v>95</v>
      </c>
      <c r="K653" t="s">
        <v>96</v>
      </c>
      <c r="L653">
        <v>1393048800</v>
      </c>
      <c r="M653" s="10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88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3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>
        <f t="shared" si="60"/>
        <v>127</v>
      </c>
      <c r="G654" t="s">
        <v>8</v>
      </c>
      <c r="H654">
        <v>409</v>
      </c>
      <c r="I654" s="5">
        <f t="shared" si="61"/>
        <v>31.012224938875306</v>
      </c>
      <c r="J654" t="s">
        <v>9</v>
      </c>
      <c r="K654" t="s">
        <v>10</v>
      </c>
      <c r="L654">
        <v>1470373200</v>
      </c>
      <c r="M654" s="10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16</v>
      </c>
      <c r="S654" t="str">
        <f t="shared" si="64"/>
        <v>technology</v>
      </c>
      <c r="T654" t="str">
        <f t="shared" si="65"/>
        <v>web</v>
      </c>
    </row>
    <row r="655" spans="1:20" ht="31.2" hidden="1" x14ac:dyDescent="0.3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>
        <f t="shared" si="60"/>
        <v>2339</v>
      </c>
      <c r="G655" t="s">
        <v>8</v>
      </c>
      <c r="H655">
        <v>234</v>
      </c>
      <c r="I655" s="5">
        <f t="shared" si="61"/>
        <v>59.970085470085472</v>
      </c>
      <c r="J655" t="s">
        <v>9</v>
      </c>
      <c r="K655" t="s">
        <v>10</v>
      </c>
      <c r="L655">
        <v>1460091600</v>
      </c>
      <c r="M655" s="10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16</v>
      </c>
      <c r="S655" t="str">
        <f t="shared" si="64"/>
        <v>technology</v>
      </c>
      <c r="T655" t="str">
        <f t="shared" si="65"/>
        <v>web</v>
      </c>
    </row>
    <row r="656" spans="1:20" hidden="1" x14ac:dyDescent="0.3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>
        <f t="shared" si="60"/>
        <v>508</v>
      </c>
      <c r="G656" t="s">
        <v>8</v>
      </c>
      <c r="H656">
        <v>3016</v>
      </c>
      <c r="I656" s="5">
        <f t="shared" si="61"/>
        <v>58.9973474801061</v>
      </c>
      <c r="J656" t="s">
        <v>9</v>
      </c>
      <c r="K656" t="s">
        <v>10</v>
      </c>
      <c r="L656">
        <v>1440392400</v>
      </c>
      <c r="M656" s="10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136</v>
      </c>
      <c r="S656" t="str">
        <f t="shared" si="64"/>
        <v>music</v>
      </c>
      <c r="T656" t="str">
        <f t="shared" si="65"/>
        <v>metal</v>
      </c>
    </row>
    <row r="657" spans="1:20" hidden="1" x14ac:dyDescent="0.3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>
        <f t="shared" si="60"/>
        <v>191</v>
      </c>
      <c r="G657" t="s">
        <v>8</v>
      </c>
      <c r="H657">
        <v>264</v>
      </c>
      <c r="I657" s="5">
        <f t="shared" si="61"/>
        <v>50.045454545454547</v>
      </c>
      <c r="J657" t="s">
        <v>9</v>
      </c>
      <c r="K657" t="s">
        <v>10</v>
      </c>
      <c r="L657">
        <v>1488434400</v>
      </c>
      <c r="M657" s="10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110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>
        <f t="shared" si="60"/>
        <v>42</v>
      </c>
      <c r="G658" t="s">
        <v>2</v>
      </c>
      <c r="H658">
        <v>504</v>
      </c>
      <c r="I658" s="5">
        <f t="shared" si="61"/>
        <v>98.966269841269835</v>
      </c>
      <c r="J658" t="s">
        <v>14</v>
      </c>
      <c r="K658" t="s">
        <v>15</v>
      </c>
      <c r="L658">
        <v>1514440800</v>
      </c>
      <c r="M658" s="10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5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>
        <f t="shared" si="60"/>
        <v>8</v>
      </c>
      <c r="G659" t="s">
        <v>2</v>
      </c>
      <c r="H659">
        <v>14</v>
      </c>
      <c r="I659" s="5">
        <f t="shared" si="61"/>
        <v>58.857142857142854</v>
      </c>
      <c r="J659" t="s">
        <v>9</v>
      </c>
      <c r="K659" t="s">
        <v>10</v>
      </c>
      <c r="L659">
        <v>1514354400</v>
      </c>
      <c r="M659" s="10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462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3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>
        <f t="shared" si="60"/>
        <v>60</v>
      </c>
      <c r="G660" t="s">
        <v>62</v>
      </c>
      <c r="H660">
        <v>390</v>
      </c>
      <c r="I660" s="5">
        <f t="shared" si="61"/>
        <v>81.010256410256417</v>
      </c>
      <c r="J660" t="s">
        <v>9</v>
      </c>
      <c r="K660" t="s">
        <v>10</v>
      </c>
      <c r="L660">
        <v>1440910800</v>
      </c>
      <c r="M660" s="10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11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>
        <f t="shared" si="60"/>
        <v>47</v>
      </c>
      <c r="G661" t="s">
        <v>2</v>
      </c>
      <c r="H661">
        <v>750</v>
      </c>
      <c r="I661" s="5">
        <f t="shared" si="61"/>
        <v>76.013333333333335</v>
      </c>
      <c r="J661" t="s">
        <v>28</v>
      </c>
      <c r="K661" t="s">
        <v>29</v>
      </c>
      <c r="L661">
        <v>1296108000</v>
      </c>
      <c r="M661" s="10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30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>
        <f t="shared" si="60"/>
        <v>82</v>
      </c>
      <c r="G662" t="s">
        <v>2</v>
      </c>
      <c r="H662">
        <v>77</v>
      </c>
      <c r="I662" s="5">
        <f t="shared" si="61"/>
        <v>96.597402597402592</v>
      </c>
      <c r="J662" t="s">
        <v>9</v>
      </c>
      <c r="K662" t="s">
        <v>10</v>
      </c>
      <c r="L662">
        <v>1440133200</v>
      </c>
      <c r="M662" s="10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21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>
        <f t="shared" si="60"/>
        <v>54</v>
      </c>
      <c r="G663" t="s">
        <v>2</v>
      </c>
      <c r="H663">
        <v>752</v>
      </c>
      <c r="I663" s="5">
        <f t="shared" si="61"/>
        <v>76.957446808510639</v>
      </c>
      <c r="J663" t="s">
        <v>24</v>
      </c>
      <c r="K663" t="s">
        <v>25</v>
      </c>
      <c r="L663">
        <v>1332910800</v>
      </c>
      <c r="M663" s="10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147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>
        <f t="shared" si="60"/>
        <v>98</v>
      </c>
      <c r="G664" t="s">
        <v>2</v>
      </c>
      <c r="H664">
        <v>131</v>
      </c>
      <c r="I664" s="5">
        <f t="shared" si="61"/>
        <v>67.984732824427482</v>
      </c>
      <c r="J664" t="s">
        <v>9</v>
      </c>
      <c r="K664" t="s">
        <v>10</v>
      </c>
      <c r="L664">
        <v>1544335200</v>
      </c>
      <c r="M664" s="10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21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>
        <f t="shared" si="60"/>
        <v>77</v>
      </c>
      <c r="G665" t="s">
        <v>2</v>
      </c>
      <c r="H665">
        <v>87</v>
      </c>
      <c r="I665" s="5">
        <f t="shared" si="61"/>
        <v>88.781609195402297</v>
      </c>
      <c r="J665" t="s">
        <v>9</v>
      </c>
      <c r="K665" t="s">
        <v>10</v>
      </c>
      <c r="L665">
        <v>1286427600</v>
      </c>
      <c r="M665" s="10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21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>
        <f t="shared" si="60"/>
        <v>33</v>
      </c>
      <c r="G666" t="s">
        <v>2</v>
      </c>
      <c r="H666">
        <v>1063</v>
      </c>
      <c r="I666" s="5">
        <f t="shared" si="61"/>
        <v>24.99623706491063</v>
      </c>
      <c r="J666" t="s">
        <v>9</v>
      </c>
      <c r="K666" t="s">
        <v>10</v>
      </c>
      <c r="L666">
        <v>1329717600</v>
      </c>
      <c r="M666" s="10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147</v>
      </c>
      <c r="S666" t="str">
        <f t="shared" si="64"/>
        <v>music</v>
      </c>
      <c r="T666" t="str">
        <f t="shared" si="65"/>
        <v>jazz</v>
      </c>
    </row>
    <row r="667" spans="1:20" hidden="1" x14ac:dyDescent="0.3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>
        <f t="shared" si="60"/>
        <v>240</v>
      </c>
      <c r="G667" t="s">
        <v>8</v>
      </c>
      <c r="H667">
        <v>272</v>
      </c>
      <c r="I667" s="5">
        <f t="shared" si="61"/>
        <v>44.922794117647058</v>
      </c>
      <c r="J667" t="s">
        <v>9</v>
      </c>
      <c r="K667" t="s">
        <v>10</v>
      </c>
      <c r="L667">
        <v>1310187600</v>
      </c>
      <c r="M667" s="10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30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3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>
        <f t="shared" si="60"/>
        <v>64</v>
      </c>
      <c r="G668" t="s">
        <v>62</v>
      </c>
      <c r="H668">
        <v>25</v>
      </c>
      <c r="I668" s="5">
        <f t="shared" si="61"/>
        <v>79.400000000000006</v>
      </c>
      <c r="J668" t="s">
        <v>9</v>
      </c>
      <c r="K668" t="s">
        <v>10</v>
      </c>
      <c r="L668">
        <v>1377838800</v>
      </c>
      <c r="M668" s="10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21</v>
      </c>
      <c r="S668" t="str">
        <f t="shared" si="64"/>
        <v>theater</v>
      </c>
      <c r="T668" t="str">
        <f t="shared" si="65"/>
        <v>plays</v>
      </c>
    </row>
    <row r="669" spans="1:20" ht="31.2" hidden="1" x14ac:dyDescent="0.3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>
        <f t="shared" si="60"/>
        <v>176</v>
      </c>
      <c r="G669" t="s">
        <v>8</v>
      </c>
      <c r="H669">
        <v>419</v>
      </c>
      <c r="I669" s="5">
        <f t="shared" si="61"/>
        <v>29.009546539379475</v>
      </c>
      <c r="J669" t="s">
        <v>9</v>
      </c>
      <c r="K669" t="s">
        <v>10</v>
      </c>
      <c r="L669">
        <v>1410325200</v>
      </c>
      <c r="M669" s="10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1017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>
        <f t="shared" si="60"/>
        <v>20</v>
      </c>
      <c r="G670" t="s">
        <v>2</v>
      </c>
      <c r="H670">
        <v>76</v>
      </c>
      <c r="I670" s="5">
        <f t="shared" si="61"/>
        <v>73.59210526315789</v>
      </c>
      <c r="J670" t="s">
        <v>9</v>
      </c>
      <c r="K670" t="s">
        <v>10</v>
      </c>
      <c r="L670">
        <v>1343797200</v>
      </c>
      <c r="M670" s="10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21</v>
      </c>
      <c r="S670" t="str">
        <f t="shared" si="64"/>
        <v>theater</v>
      </c>
      <c r="T670" t="str">
        <f t="shared" si="65"/>
        <v>plays</v>
      </c>
    </row>
    <row r="671" spans="1:20" hidden="1" x14ac:dyDescent="0.3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>
        <f t="shared" si="60"/>
        <v>359</v>
      </c>
      <c r="G671" t="s">
        <v>8</v>
      </c>
      <c r="H671">
        <v>1621</v>
      </c>
      <c r="I671" s="5">
        <f t="shared" si="61"/>
        <v>107.97038864898211</v>
      </c>
      <c r="J671" t="s">
        <v>95</v>
      </c>
      <c r="K671" t="s">
        <v>96</v>
      </c>
      <c r="L671">
        <v>1498453200</v>
      </c>
      <c r="M671" s="10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21</v>
      </c>
      <c r="S671" t="str">
        <f t="shared" si="64"/>
        <v>theater</v>
      </c>
      <c r="T671" t="str">
        <f t="shared" si="65"/>
        <v>plays</v>
      </c>
    </row>
    <row r="672" spans="1:20" ht="31.2" hidden="1" x14ac:dyDescent="0.3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>
        <f t="shared" si="60"/>
        <v>469</v>
      </c>
      <c r="G672" t="s">
        <v>8</v>
      </c>
      <c r="H672">
        <v>1101</v>
      </c>
      <c r="I672" s="5">
        <f t="shared" si="61"/>
        <v>68.987284287011803</v>
      </c>
      <c r="J672" t="s">
        <v>9</v>
      </c>
      <c r="K672" t="s">
        <v>10</v>
      </c>
      <c r="L672">
        <v>1456380000</v>
      </c>
      <c r="M672" s="10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48</v>
      </c>
      <c r="S672" t="str">
        <f t="shared" si="64"/>
        <v>music</v>
      </c>
      <c r="T672" t="str">
        <f t="shared" si="65"/>
        <v>indie rock</v>
      </c>
    </row>
    <row r="673" spans="1:20" ht="31.2" hidden="1" x14ac:dyDescent="0.3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>
        <f t="shared" si="60"/>
        <v>122</v>
      </c>
      <c r="G673" t="s">
        <v>8</v>
      </c>
      <c r="H673">
        <v>1073</v>
      </c>
      <c r="I673" s="5">
        <f t="shared" si="61"/>
        <v>111.02236719478098</v>
      </c>
      <c r="J673" t="s">
        <v>9</v>
      </c>
      <c r="K673" t="s">
        <v>10</v>
      </c>
      <c r="L673">
        <v>1280552400</v>
      </c>
      <c r="M673" s="10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21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>
        <f t="shared" si="60"/>
        <v>56</v>
      </c>
      <c r="G674" t="s">
        <v>2</v>
      </c>
      <c r="H674">
        <v>4428</v>
      </c>
      <c r="I674" s="5">
        <f t="shared" si="61"/>
        <v>24.997515808491418</v>
      </c>
      <c r="J674" t="s">
        <v>14</v>
      </c>
      <c r="K674" t="s">
        <v>15</v>
      </c>
      <c r="L674">
        <v>1521608400</v>
      </c>
      <c r="M674" s="10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21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>
        <f t="shared" si="60"/>
        <v>44</v>
      </c>
      <c r="G675" t="s">
        <v>2</v>
      </c>
      <c r="H675">
        <v>58</v>
      </c>
      <c r="I675" s="5">
        <f t="shared" si="61"/>
        <v>42.155172413793103</v>
      </c>
      <c r="J675" t="s">
        <v>95</v>
      </c>
      <c r="K675" t="s">
        <v>96</v>
      </c>
      <c r="L675">
        <v>1460696400</v>
      </c>
      <c r="M675" s="10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48</v>
      </c>
      <c r="S675" t="str">
        <f t="shared" si="64"/>
        <v>music</v>
      </c>
      <c r="T675" t="str">
        <f t="shared" si="65"/>
        <v>indie rock</v>
      </c>
    </row>
    <row r="676" spans="1:20" hidden="1" x14ac:dyDescent="0.3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>
        <f t="shared" si="60"/>
        <v>34</v>
      </c>
      <c r="G676" t="s">
        <v>62</v>
      </c>
      <c r="H676">
        <v>1218</v>
      </c>
      <c r="I676" s="5">
        <f t="shared" si="61"/>
        <v>47.003284072249592</v>
      </c>
      <c r="J676" t="s">
        <v>9</v>
      </c>
      <c r="K676" t="s">
        <v>10</v>
      </c>
      <c r="L676">
        <v>1313730000</v>
      </c>
      <c r="M676" s="10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110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3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>
        <f t="shared" si="60"/>
        <v>123</v>
      </c>
      <c r="G677" t="s">
        <v>8</v>
      </c>
      <c r="H677">
        <v>331</v>
      </c>
      <c r="I677" s="5">
        <f t="shared" si="61"/>
        <v>36.0392749244713</v>
      </c>
      <c r="J677" t="s">
        <v>9</v>
      </c>
      <c r="K677" t="s">
        <v>10</v>
      </c>
      <c r="L677">
        <v>1568178000</v>
      </c>
      <c r="M677" s="10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1017</v>
      </c>
      <c r="S677" t="str">
        <f t="shared" si="64"/>
        <v>journalism</v>
      </c>
      <c r="T677" t="str">
        <f t="shared" si="65"/>
        <v>audio</v>
      </c>
    </row>
    <row r="678" spans="1:20" hidden="1" x14ac:dyDescent="0.3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>
        <f t="shared" si="60"/>
        <v>190</v>
      </c>
      <c r="G678" t="s">
        <v>8</v>
      </c>
      <c r="H678">
        <v>1170</v>
      </c>
      <c r="I678" s="5">
        <f t="shared" si="61"/>
        <v>101.03760683760684</v>
      </c>
      <c r="J678" t="s">
        <v>9</v>
      </c>
      <c r="K678" t="s">
        <v>10</v>
      </c>
      <c r="L678">
        <v>1348635600</v>
      </c>
      <c r="M678" s="10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110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>
        <f t="shared" si="60"/>
        <v>84</v>
      </c>
      <c r="G679" t="s">
        <v>2</v>
      </c>
      <c r="H679">
        <v>111</v>
      </c>
      <c r="I679" s="5">
        <f t="shared" si="61"/>
        <v>39.927927927927925</v>
      </c>
      <c r="J679" t="s">
        <v>9</v>
      </c>
      <c r="K679" t="s">
        <v>10</v>
      </c>
      <c r="L679">
        <v>1468126800</v>
      </c>
      <c r="M679" s="10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107</v>
      </c>
      <c r="S679" t="str">
        <f t="shared" si="64"/>
        <v>publishing</v>
      </c>
      <c r="T679" t="str">
        <f t="shared" si="65"/>
        <v>fiction</v>
      </c>
    </row>
    <row r="680" spans="1:20" hidden="1" x14ac:dyDescent="0.3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>
        <f t="shared" si="60"/>
        <v>18</v>
      </c>
      <c r="G680" t="s">
        <v>62</v>
      </c>
      <c r="H680">
        <v>215</v>
      </c>
      <c r="I680" s="5">
        <f t="shared" si="61"/>
        <v>83.158139534883716</v>
      </c>
      <c r="J680" t="s">
        <v>9</v>
      </c>
      <c r="K680" t="s">
        <v>10</v>
      </c>
      <c r="L680">
        <v>1547877600</v>
      </c>
      <c r="M680" s="10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41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3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>
        <f t="shared" si="60"/>
        <v>1037</v>
      </c>
      <c r="G681" t="s">
        <v>8</v>
      </c>
      <c r="H681">
        <v>363</v>
      </c>
      <c r="I681" s="5">
        <f t="shared" si="61"/>
        <v>39.97520661157025</v>
      </c>
      <c r="J681" t="s">
        <v>9</v>
      </c>
      <c r="K681" t="s">
        <v>10</v>
      </c>
      <c r="L681">
        <v>1571374800</v>
      </c>
      <c r="M681" s="10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5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>
        <f t="shared" si="60"/>
        <v>97</v>
      </c>
      <c r="G682" t="s">
        <v>2</v>
      </c>
      <c r="H682">
        <v>2955</v>
      </c>
      <c r="I682" s="5">
        <f t="shared" si="61"/>
        <v>47.993908629441627</v>
      </c>
      <c r="J682" t="s">
        <v>9</v>
      </c>
      <c r="K682" t="s">
        <v>10</v>
      </c>
      <c r="L682">
        <v>1576303200</v>
      </c>
      <c r="M682" s="10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280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>
        <f t="shared" si="60"/>
        <v>86</v>
      </c>
      <c r="G683" t="s">
        <v>2</v>
      </c>
      <c r="H683">
        <v>1657</v>
      </c>
      <c r="I683" s="5">
        <f t="shared" si="61"/>
        <v>95.978877489438744</v>
      </c>
      <c r="J683" t="s">
        <v>9</v>
      </c>
      <c r="K683" t="s">
        <v>10</v>
      </c>
      <c r="L683">
        <v>1324447200</v>
      </c>
      <c r="M683" s="10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21</v>
      </c>
      <c r="S683" t="str">
        <f t="shared" si="64"/>
        <v>theater</v>
      </c>
      <c r="T683" t="str">
        <f t="shared" si="65"/>
        <v>plays</v>
      </c>
    </row>
    <row r="684" spans="1:20" hidden="1" x14ac:dyDescent="0.3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>
        <f t="shared" si="60"/>
        <v>150</v>
      </c>
      <c r="G684" t="s">
        <v>8</v>
      </c>
      <c r="H684">
        <v>103</v>
      </c>
      <c r="I684" s="5">
        <f t="shared" si="61"/>
        <v>78.728155339805824</v>
      </c>
      <c r="J684" t="s">
        <v>9</v>
      </c>
      <c r="K684" t="s">
        <v>10</v>
      </c>
      <c r="L684">
        <v>1386741600</v>
      </c>
      <c r="M684" s="10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21</v>
      </c>
      <c r="S684" t="str">
        <f t="shared" si="64"/>
        <v>theater</v>
      </c>
      <c r="T684" t="str">
        <f t="shared" si="65"/>
        <v>plays</v>
      </c>
    </row>
    <row r="685" spans="1:20" hidden="1" x14ac:dyDescent="0.3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>
        <f t="shared" si="60"/>
        <v>358</v>
      </c>
      <c r="G685" t="s">
        <v>8</v>
      </c>
      <c r="H685">
        <v>147</v>
      </c>
      <c r="I685" s="5">
        <f t="shared" si="61"/>
        <v>56.081632653061227</v>
      </c>
      <c r="J685" t="s">
        <v>9</v>
      </c>
      <c r="K685" t="s">
        <v>10</v>
      </c>
      <c r="L685">
        <v>1537074000</v>
      </c>
      <c r="M685" s="10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21</v>
      </c>
      <c r="S685" t="str">
        <f t="shared" si="64"/>
        <v>theater</v>
      </c>
      <c r="T685" t="str">
        <f t="shared" si="65"/>
        <v>plays</v>
      </c>
    </row>
    <row r="686" spans="1:20" hidden="1" x14ac:dyDescent="0.3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>
        <f t="shared" si="60"/>
        <v>543</v>
      </c>
      <c r="G686" t="s">
        <v>8</v>
      </c>
      <c r="H686">
        <v>110</v>
      </c>
      <c r="I686" s="5">
        <f t="shared" si="61"/>
        <v>69.090909090909093</v>
      </c>
      <c r="J686" t="s">
        <v>3</v>
      </c>
      <c r="K686" t="s">
        <v>4</v>
      </c>
      <c r="L686">
        <v>1277787600</v>
      </c>
      <c r="M686" s="10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56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>
        <f t="shared" si="60"/>
        <v>68</v>
      </c>
      <c r="G687" t="s">
        <v>2</v>
      </c>
      <c r="H687">
        <v>926</v>
      </c>
      <c r="I687" s="5">
        <f t="shared" si="61"/>
        <v>102.05291576673866</v>
      </c>
      <c r="J687" t="s">
        <v>3</v>
      </c>
      <c r="K687" t="s">
        <v>4</v>
      </c>
      <c r="L687">
        <v>1440306000</v>
      </c>
      <c r="M687" s="10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21</v>
      </c>
      <c r="S687" t="str">
        <f t="shared" si="64"/>
        <v>theater</v>
      </c>
      <c r="T687" t="str">
        <f t="shared" si="65"/>
        <v>plays</v>
      </c>
    </row>
    <row r="688" spans="1:20" hidden="1" x14ac:dyDescent="0.3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>
        <f t="shared" si="60"/>
        <v>192</v>
      </c>
      <c r="G688" t="s">
        <v>8</v>
      </c>
      <c r="H688">
        <v>134</v>
      </c>
      <c r="I688" s="5">
        <f t="shared" si="61"/>
        <v>107.32089552238806</v>
      </c>
      <c r="J688" t="s">
        <v>9</v>
      </c>
      <c r="K688" t="s">
        <v>10</v>
      </c>
      <c r="L688">
        <v>1522126800</v>
      </c>
      <c r="M688" s="10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53</v>
      </c>
      <c r="S688" t="str">
        <f t="shared" si="64"/>
        <v>technology</v>
      </c>
      <c r="T688" t="str">
        <f t="shared" si="65"/>
        <v>wearables</v>
      </c>
    </row>
    <row r="689" spans="1:20" hidden="1" x14ac:dyDescent="0.3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>
        <f t="shared" si="60"/>
        <v>932</v>
      </c>
      <c r="G689" t="s">
        <v>8</v>
      </c>
      <c r="H689">
        <v>269</v>
      </c>
      <c r="I689" s="5">
        <f t="shared" si="61"/>
        <v>51.970260223048328</v>
      </c>
      <c r="J689" t="s">
        <v>9</v>
      </c>
      <c r="K689" t="s">
        <v>10</v>
      </c>
      <c r="L689">
        <v>1489298400</v>
      </c>
      <c r="M689" s="10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21</v>
      </c>
      <c r="S689" t="str">
        <f t="shared" si="64"/>
        <v>theater</v>
      </c>
      <c r="T689" t="str">
        <f t="shared" si="65"/>
        <v>plays</v>
      </c>
    </row>
    <row r="690" spans="1:20" hidden="1" x14ac:dyDescent="0.3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>
        <f t="shared" si="60"/>
        <v>429</v>
      </c>
      <c r="G690" t="s">
        <v>8</v>
      </c>
      <c r="H690">
        <v>175</v>
      </c>
      <c r="I690" s="5">
        <f t="shared" si="61"/>
        <v>71.137142857142862</v>
      </c>
      <c r="J690" t="s">
        <v>9</v>
      </c>
      <c r="K690" t="s">
        <v>10</v>
      </c>
      <c r="L690">
        <v>1547100000</v>
      </c>
      <c r="M690" s="10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257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3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>
        <f t="shared" si="60"/>
        <v>101</v>
      </c>
      <c r="G691" t="s">
        <v>8</v>
      </c>
      <c r="H691">
        <v>69</v>
      </c>
      <c r="I691" s="5">
        <f t="shared" si="61"/>
        <v>106.49275362318841</v>
      </c>
      <c r="J691" t="s">
        <v>9</v>
      </c>
      <c r="K691" t="s">
        <v>10</v>
      </c>
      <c r="L691">
        <v>1383022800</v>
      </c>
      <c r="M691" s="10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16</v>
      </c>
      <c r="S691" t="str">
        <f t="shared" si="64"/>
        <v>technology</v>
      </c>
      <c r="T691" t="str">
        <f t="shared" si="65"/>
        <v>web</v>
      </c>
    </row>
    <row r="692" spans="1:20" hidden="1" x14ac:dyDescent="0.3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>
        <f t="shared" si="60"/>
        <v>227</v>
      </c>
      <c r="G692" t="s">
        <v>8</v>
      </c>
      <c r="H692">
        <v>190</v>
      </c>
      <c r="I692" s="5">
        <f t="shared" si="61"/>
        <v>42.93684210526316</v>
      </c>
      <c r="J692" t="s">
        <v>9</v>
      </c>
      <c r="K692" t="s">
        <v>10</v>
      </c>
      <c r="L692">
        <v>1322373600</v>
      </c>
      <c r="M692" s="10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30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3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>
        <f t="shared" si="60"/>
        <v>142</v>
      </c>
      <c r="G693" t="s">
        <v>8</v>
      </c>
      <c r="H693">
        <v>237</v>
      </c>
      <c r="I693" s="5">
        <f t="shared" si="61"/>
        <v>30.037974683544302</v>
      </c>
      <c r="J693" t="s">
        <v>9</v>
      </c>
      <c r="K693" t="s">
        <v>10</v>
      </c>
      <c r="L693">
        <v>1349240400</v>
      </c>
      <c r="M693" s="10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30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>
        <f t="shared" si="60"/>
        <v>91</v>
      </c>
      <c r="G694" t="s">
        <v>2</v>
      </c>
      <c r="H694">
        <v>77</v>
      </c>
      <c r="I694" s="5">
        <f t="shared" si="61"/>
        <v>70.623376623376629</v>
      </c>
      <c r="J694" t="s">
        <v>28</v>
      </c>
      <c r="K694" t="s">
        <v>29</v>
      </c>
      <c r="L694">
        <v>1562648400</v>
      </c>
      <c r="M694" s="10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11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>
        <f t="shared" si="60"/>
        <v>64</v>
      </c>
      <c r="G695" t="s">
        <v>2</v>
      </c>
      <c r="H695">
        <v>1748</v>
      </c>
      <c r="I695" s="5">
        <f t="shared" si="61"/>
        <v>66.016018306636155</v>
      </c>
      <c r="J695" t="s">
        <v>9</v>
      </c>
      <c r="K695" t="s">
        <v>10</v>
      </c>
      <c r="L695">
        <v>1508216400</v>
      </c>
      <c r="M695" s="10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21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>
        <f t="shared" si="60"/>
        <v>84</v>
      </c>
      <c r="G696" t="s">
        <v>2</v>
      </c>
      <c r="H696">
        <v>79</v>
      </c>
      <c r="I696" s="5">
        <f t="shared" si="61"/>
        <v>96.911392405063296</v>
      </c>
      <c r="J696" t="s">
        <v>9</v>
      </c>
      <c r="K696" t="s">
        <v>10</v>
      </c>
      <c r="L696">
        <v>1511762400</v>
      </c>
      <c r="M696" s="10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21</v>
      </c>
      <c r="S696" t="str">
        <f t="shared" si="64"/>
        <v>theater</v>
      </c>
      <c r="T696" t="str">
        <f t="shared" si="65"/>
        <v>plays</v>
      </c>
    </row>
    <row r="697" spans="1:20" hidden="1" x14ac:dyDescent="0.3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>
        <f t="shared" si="60"/>
        <v>134</v>
      </c>
      <c r="G697" t="s">
        <v>8</v>
      </c>
      <c r="H697">
        <v>196</v>
      </c>
      <c r="I697" s="5">
        <f t="shared" si="61"/>
        <v>62.867346938775512</v>
      </c>
      <c r="J697" t="s">
        <v>95</v>
      </c>
      <c r="K697" t="s">
        <v>96</v>
      </c>
      <c r="L697">
        <v>1447480800</v>
      </c>
      <c r="M697" s="10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11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>
        <f t="shared" si="60"/>
        <v>59</v>
      </c>
      <c r="G698" t="s">
        <v>2</v>
      </c>
      <c r="H698">
        <v>889</v>
      </c>
      <c r="I698" s="5">
        <f t="shared" si="61"/>
        <v>108.98537682789652</v>
      </c>
      <c r="J698" t="s">
        <v>9</v>
      </c>
      <c r="K698" t="s">
        <v>10</v>
      </c>
      <c r="L698">
        <v>1429506000</v>
      </c>
      <c r="M698" s="10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21</v>
      </c>
      <c r="S698" t="str">
        <f t="shared" si="64"/>
        <v>theater</v>
      </c>
      <c r="T698" t="str">
        <f t="shared" si="65"/>
        <v>plays</v>
      </c>
    </row>
    <row r="699" spans="1:20" ht="31.2" hidden="1" x14ac:dyDescent="0.3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>
        <f t="shared" si="60"/>
        <v>153</v>
      </c>
      <c r="G699" t="s">
        <v>8</v>
      </c>
      <c r="H699">
        <v>7295</v>
      </c>
      <c r="I699" s="5">
        <f t="shared" si="61"/>
        <v>26.999314599040439</v>
      </c>
      <c r="J699" t="s">
        <v>9</v>
      </c>
      <c r="K699" t="s">
        <v>10</v>
      </c>
      <c r="L699">
        <v>1522472400</v>
      </c>
      <c r="M699" s="10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38</v>
      </c>
      <c r="S699" t="str">
        <f t="shared" si="64"/>
        <v>music</v>
      </c>
      <c r="T699" t="str">
        <f t="shared" si="65"/>
        <v>electric music</v>
      </c>
    </row>
    <row r="700" spans="1:20" hidden="1" x14ac:dyDescent="0.3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>
        <f t="shared" si="60"/>
        <v>447</v>
      </c>
      <c r="G700" t="s">
        <v>8</v>
      </c>
      <c r="H700">
        <v>2893</v>
      </c>
      <c r="I700" s="5">
        <f t="shared" si="61"/>
        <v>65.004147943311438</v>
      </c>
      <c r="J700" t="s">
        <v>3</v>
      </c>
      <c r="K700" t="s">
        <v>4</v>
      </c>
      <c r="L700">
        <v>1322114400</v>
      </c>
      <c r="M700" s="10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53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>
        <f t="shared" si="60"/>
        <v>84</v>
      </c>
      <c r="G701" t="s">
        <v>2</v>
      </c>
      <c r="H701">
        <v>56</v>
      </c>
      <c r="I701" s="5">
        <f t="shared" si="61"/>
        <v>111.51785714285714</v>
      </c>
      <c r="J701" t="s">
        <v>9</v>
      </c>
      <c r="K701" t="s">
        <v>10</v>
      </c>
      <c r="L701">
        <v>1561438800</v>
      </c>
      <c r="M701" s="10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41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>
        <f t="shared" si="60"/>
        <v>3</v>
      </c>
      <c r="G702" t="s">
        <v>2</v>
      </c>
      <c r="H702">
        <v>1</v>
      </c>
      <c r="I702" s="5">
        <f t="shared" si="61"/>
        <v>3</v>
      </c>
      <c r="J702" t="s">
        <v>9</v>
      </c>
      <c r="K702" t="s">
        <v>10</v>
      </c>
      <c r="L702">
        <v>1264399200</v>
      </c>
      <c r="M702" s="10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53</v>
      </c>
      <c r="S702" t="str">
        <f t="shared" si="64"/>
        <v>technology</v>
      </c>
      <c r="T702" t="str">
        <f t="shared" si="65"/>
        <v>wearables</v>
      </c>
    </row>
    <row r="703" spans="1:20" ht="31.2" hidden="1" x14ac:dyDescent="0.3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>
        <f t="shared" si="60"/>
        <v>175</v>
      </c>
      <c r="G703" t="s">
        <v>8</v>
      </c>
      <c r="H703">
        <v>820</v>
      </c>
      <c r="I703" s="5">
        <f t="shared" si="61"/>
        <v>110.99268292682927</v>
      </c>
      <c r="J703" t="s">
        <v>9</v>
      </c>
      <c r="K703" t="s">
        <v>10</v>
      </c>
      <c r="L703">
        <v>1301202000</v>
      </c>
      <c r="M703" s="10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21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>
        <f t="shared" si="60"/>
        <v>54</v>
      </c>
      <c r="G704" t="s">
        <v>2</v>
      </c>
      <c r="H704">
        <v>83</v>
      </c>
      <c r="I704" s="5">
        <f t="shared" si="61"/>
        <v>56.746987951807228</v>
      </c>
      <c r="J704" t="s">
        <v>9</v>
      </c>
      <c r="K704" t="s">
        <v>10</v>
      </c>
      <c r="L704">
        <v>1374469200</v>
      </c>
      <c r="M704" s="10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53</v>
      </c>
      <c r="S704" t="str">
        <f t="shared" si="64"/>
        <v>technology</v>
      </c>
      <c r="T704" t="str">
        <f t="shared" si="65"/>
        <v>wearables</v>
      </c>
    </row>
    <row r="705" spans="1:20" hidden="1" x14ac:dyDescent="0.3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>
        <f t="shared" si="60"/>
        <v>312</v>
      </c>
      <c r="G705" t="s">
        <v>8</v>
      </c>
      <c r="H705">
        <v>2038</v>
      </c>
      <c r="I705" s="5">
        <f t="shared" si="61"/>
        <v>97.020608439646708</v>
      </c>
      <c r="J705" t="s">
        <v>9</v>
      </c>
      <c r="K705" t="s">
        <v>10</v>
      </c>
      <c r="L705">
        <v>1334984400</v>
      </c>
      <c r="M705" s="10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194</v>
      </c>
      <c r="S705" t="str">
        <f t="shared" si="64"/>
        <v>publishing</v>
      </c>
      <c r="T705" t="str">
        <f t="shared" si="65"/>
        <v>translations</v>
      </c>
    </row>
    <row r="706" spans="1:20" ht="31.2" hidden="1" x14ac:dyDescent="0.3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>
        <f t="shared" si="60"/>
        <v>123</v>
      </c>
      <c r="G706" t="s">
        <v>8</v>
      </c>
      <c r="H706">
        <v>116</v>
      </c>
      <c r="I706" s="5">
        <f t="shared" si="61"/>
        <v>92.08620689655173</v>
      </c>
      <c r="J706" t="s">
        <v>9</v>
      </c>
      <c r="K706" t="s">
        <v>10</v>
      </c>
      <c r="L706">
        <v>1467608400</v>
      </c>
      <c r="M706" s="10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59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>
        <f t="shared" ref="F707:F770" si="66">ROUND((E707/D707)*100,0)</f>
        <v>99</v>
      </c>
      <c r="G707" t="s">
        <v>2</v>
      </c>
      <c r="H707">
        <v>2025</v>
      </c>
      <c r="I707" s="5">
        <f t="shared" ref="I707:I770" si="67">IF(H707=0,0,E707/H707)</f>
        <v>82.986666666666665</v>
      </c>
      <c r="J707" t="s">
        <v>28</v>
      </c>
      <c r="K707" t="s">
        <v>29</v>
      </c>
      <c r="L707">
        <v>1386741600</v>
      </c>
      <c r="M707" s="10">
        <f t="shared" ref="M707:M770" si="68">(((L707/60)/60)/24)+DATE(1970,1,1)</f>
        <v>41619.25</v>
      </c>
      <c r="N707">
        <v>1387087200</v>
      </c>
      <c r="O707" s="10">
        <f t="shared" ref="O707:O770" si="69">(((N707/60)/60)/24)+DATE(1970,1,1)</f>
        <v>41623.25</v>
      </c>
      <c r="P707" t="b">
        <v>0</v>
      </c>
      <c r="Q707" t="b">
        <v>0</v>
      </c>
      <c r="R707" t="s">
        <v>56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hidden="1" x14ac:dyDescent="0.3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>
        <f t="shared" si="66"/>
        <v>128</v>
      </c>
      <c r="G708" t="s">
        <v>8</v>
      </c>
      <c r="H708">
        <v>1345</v>
      </c>
      <c r="I708" s="5">
        <f t="shared" si="67"/>
        <v>103.03791821561339</v>
      </c>
      <c r="J708" t="s">
        <v>14</v>
      </c>
      <c r="K708" t="s">
        <v>15</v>
      </c>
      <c r="L708">
        <v>1546754400</v>
      </c>
      <c r="M708" s="10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16</v>
      </c>
      <c r="S708" t="str">
        <f t="shared" si="70"/>
        <v>technology</v>
      </c>
      <c r="T708" t="str">
        <f t="shared" si="71"/>
        <v>web</v>
      </c>
    </row>
    <row r="709" spans="1:20" ht="31.2" hidden="1" x14ac:dyDescent="0.3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>
        <f t="shared" si="66"/>
        <v>159</v>
      </c>
      <c r="G709" t="s">
        <v>8</v>
      </c>
      <c r="H709">
        <v>168</v>
      </c>
      <c r="I709" s="5">
        <f t="shared" si="67"/>
        <v>68.922619047619051</v>
      </c>
      <c r="J709" t="s">
        <v>9</v>
      </c>
      <c r="K709" t="s">
        <v>10</v>
      </c>
      <c r="L709">
        <v>1544248800</v>
      </c>
      <c r="M709" s="10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41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3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>
        <f t="shared" si="66"/>
        <v>707</v>
      </c>
      <c r="G710" t="s">
        <v>8</v>
      </c>
      <c r="H710">
        <v>137</v>
      </c>
      <c r="I710" s="5">
        <f t="shared" si="67"/>
        <v>87.737226277372258</v>
      </c>
      <c r="J710" t="s">
        <v>86</v>
      </c>
      <c r="K710" t="s">
        <v>87</v>
      </c>
      <c r="L710">
        <v>1495429200</v>
      </c>
      <c r="M710" s="10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21</v>
      </c>
      <c r="S710" t="str">
        <f t="shared" si="70"/>
        <v>theater</v>
      </c>
      <c r="T710" t="str">
        <f t="shared" si="71"/>
        <v>plays</v>
      </c>
    </row>
    <row r="711" spans="1:20" hidden="1" x14ac:dyDescent="0.3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>
        <f t="shared" si="66"/>
        <v>142</v>
      </c>
      <c r="G711" t="s">
        <v>8</v>
      </c>
      <c r="H711">
        <v>186</v>
      </c>
      <c r="I711" s="5">
        <f t="shared" si="67"/>
        <v>75.021505376344081</v>
      </c>
      <c r="J711" t="s">
        <v>95</v>
      </c>
      <c r="K711" t="s">
        <v>96</v>
      </c>
      <c r="L711">
        <v>1334811600</v>
      </c>
      <c r="M711" s="10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21</v>
      </c>
      <c r="S711" t="str">
        <f t="shared" si="70"/>
        <v>theater</v>
      </c>
      <c r="T711" t="str">
        <f t="shared" si="71"/>
        <v>plays</v>
      </c>
    </row>
    <row r="712" spans="1:20" ht="31.2" hidden="1" x14ac:dyDescent="0.3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>
        <f t="shared" si="66"/>
        <v>148</v>
      </c>
      <c r="G712" t="s">
        <v>8</v>
      </c>
      <c r="H712">
        <v>125</v>
      </c>
      <c r="I712" s="5">
        <f t="shared" si="67"/>
        <v>50.863999999999997</v>
      </c>
      <c r="J712" t="s">
        <v>9</v>
      </c>
      <c r="K712" t="s">
        <v>10</v>
      </c>
      <c r="L712">
        <v>1531544400</v>
      </c>
      <c r="M712" s="10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21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>
        <f t="shared" si="66"/>
        <v>20</v>
      </c>
      <c r="G713" t="s">
        <v>2</v>
      </c>
      <c r="H713">
        <v>14</v>
      </c>
      <c r="I713" s="5">
        <f t="shared" si="67"/>
        <v>90</v>
      </c>
      <c r="J713" t="s">
        <v>95</v>
      </c>
      <c r="K713" t="s">
        <v>96</v>
      </c>
      <c r="L713">
        <v>1453615200</v>
      </c>
      <c r="M713" s="10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21</v>
      </c>
      <c r="S713" t="str">
        <f t="shared" si="70"/>
        <v>theater</v>
      </c>
      <c r="T713" t="str">
        <f t="shared" si="71"/>
        <v>plays</v>
      </c>
    </row>
    <row r="714" spans="1:20" ht="31.2" hidden="1" x14ac:dyDescent="0.3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>
        <f t="shared" si="66"/>
        <v>1841</v>
      </c>
      <c r="G714" t="s">
        <v>8</v>
      </c>
      <c r="H714">
        <v>202</v>
      </c>
      <c r="I714" s="5">
        <f t="shared" si="67"/>
        <v>72.896039603960389</v>
      </c>
      <c r="J714" t="s">
        <v>9</v>
      </c>
      <c r="K714" t="s">
        <v>10</v>
      </c>
      <c r="L714">
        <v>1467954000</v>
      </c>
      <c r="M714" s="10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21</v>
      </c>
      <c r="S714" t="str">
        <f t="shared" si="70"/>
        <v>theater</v>
      </c>
      <c r="T714" t="str">
        <f t="shared" si="71"/>
        <v>plays</v>
      </c>
    </row>
    <row r="715" spans="1:20" hidden="1" x14ac:dyDescent="0.3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>
        <f t="shared" si="66"/>
        <v>162</v>
      </c>
      <c r="G715" t="s">
        <v>8</v>
      </c>
      <c r="H715">
        <v>103</v>
      </c>
      <c r="I715" s="5">
        <f t="shared" si="67"/>
        <v>108.48543689320388</v>
      </c>
      <c r="J715" t="s">
        <v>9</v>
      </c>
      <c r="K715" t="s">
        <v>10</v>
      </c>
      <c r="L715">
        <v>1471842000</v>
      </c>
      <c r="M715" s="10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121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3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>
        <f t="shared" si="66"/>
        <v>473</v>
      </c>
      <c r="G716" t="s">
        <v>8</v>
      </c>
      <c r="H716">
        <v>1785</v>
      </c>
      <c r="I716" s="5">
        <f t="shared" si="67"/>
        <v>101.98095238095237</v>
      </c>
      <c r="J716" t="s">
        <v>9</v>
      </c>
      <c r="K716" t="s">
        <v>10</v>
      </c>
      <c r="L716">
        <v>1408424400</v>
      </c>
      <c r="M716" s="10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11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>
        <f t="shared" si="66"/>
        <v>24</v>
      </c>
      <c r="G717" t="s">
        <v>2</v>
      </c>
      <c r="H717">
        <v>656</v>
      </c>
      <c r="I717" s="5">
        <f t="shared" si="67"/>
        <v>44.009146341463413</v>
      </c>
      <c r="J717" t="s">
        <v>9</v>
      </c>
      <c r="K717" t="s">
        <v>10</v>
      </c>
      <c r="L717">
        <v>1281157200</v>
      </c>
      <c r="M717" s="10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280</v>
      </c>
      <c r="S717" t="str">
        <f t="shared" si="70"/>
        <v>games</v>
      </c>
      <c r="T717" t="str">
        <f t="shared" si="71"/>
        <v>mobile games</v>
      </c>
    </row>
    <row r="718" spans="1:20" hidden="1" x14ac:dyDescent="0.3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>
        <f t="shared" si="66"/>
        <v>518</v>
      </c>
      <c r="G718" t="s">
        <v>8</v>
      </c>
      <c r="H718">
        <v>157</v>
      </c>
      <c r="I718" s="5">
        <f t="shared" si="67"/>
        <v>65.942675159235662</v>
      </c>
      <c r="J718" t="s">
        <v>9</v>
      </c>
      <c r="K718" t="s">
        <v>10</v>
      </c>
      <c r="L718">
        <v>1373432400</v>
      </c>
      <c r="M718" s="10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21</v>
      </c>
      <c r="S718" t="str">
        <f t="shared" si="70"/>
        <v>theater</v>
      </c>
      <c r="T718" t="str">
        <f t="shared" si="71"/>
        <v>plays</v>
      </c>
    </row>
    <row r="719" spans="1:20" ht="31.2" hidden="1" x14ac:dyDescent="0.3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>
        <f t="shared" si="66"/>
        <v>248</v>
      </c>
      <c r="G719" t="s">
        <v>8</v>
      </c>
      <c r="H719">
        <v>555</v>
      </c>
      <c r="I719" s="5">
        <f t="shared" si="67"/>
        <v>24.987387387387386</v>
      </c>
      <c r="J719" t="s">
        <v>9</v>
      </c>
      <c r="K719" t="s">
        <v>10</v>
      </c>
      <c r="L719">
        <v>1313989200</v>
      </c>
      <c r="M719" s="10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30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3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>
        <f t="shared" si="66"/>
        <v>100</v>
      </c>
      <c r="G720" t="s">
        <v>8</v>
      </c>
      <c r="H720">
        <v>297</v>
      </c>
      <c r="I720" s="5">
        <f t="shared" si="67"/>
        <v>28.003367003367003</v>
      </c>
      <c r="J720" t="s">
        <v>9</v>
      </c>
      <c r="K720" t="s">
        <v>10</v>
      </c>
      <c r="L720">
        <v>1371445200</v>
      </c>
      <c r="M720" s="10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53</v>
      </c>
      <c r="S720" t="str">
        <f t="shared" si="70"/>
        <v>technology</v>
      </c>
      <c r="T720" t="str">
        <f t="shared" si="71"/>
        <v>wearables</v>
      </c>
    </row>
    <row r="721" spans="1:20" hidden="1" x14ac:dyDescent="0.3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>
        <f t="shared" si="66"/>
        <v>153</v>
      </c>
      <c r="G721" t="s">
        <v>8</v>
      </c>
      <c r="H721">
        <v>123</v>
      </c>
      <c r="I721" s="5">
        <f t="shared" si="67"/>
        <v>85.829268292682926</v>
      </c>
      <c r="J721" t="s">
        <v>9</v>
      </c>
      <c r="K721" t="s">
        <v>10</v>
      </c>
      <c r="L721">
        <v>1338267600</v>
      </c>
      <c r="M721" s="10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107</v>
      </c>
      <c r="S721" t="str">
        <f t="shared" si="70"/>
        <v>publishing</v>
      </c>
      <c r="T721" t="str">
        <f t="shared" si="71"/>
        <v>fiction</v>
      </c>
    </row>
    <row r="722" spans="1:20" ht="31.2" hidden="1" x14ac:dyDescent="0.3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>
        <f t="shared" si="66"/>
        <v>37</v>
      </c>
      <c r="G722" t="s">
        <v>62</v>
      </c>
      <c r="H722">
        <v>38</v>
      </c>
      <c r="I722" s="5">
        <f t="shared" si="67"/>
        <v>84.921052631578945</v>
      </c>
      <c r="J722" t="s">
        <v>24</v>
      </c>
      <c r="K722" t="s">
        <v>25</v>
      </c>
      <c r="L722">
        <v>1519192800</v>
      </c>
      <c r="M722" s="10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21</v>
      </c>
      <c r="S722" t="str">
        <f t="shared" si="70"/>
        <v>theater</v>
      </c>
      <c r="T722" t="str">
        <f t="shared" si="71"/>
        <v>plays</v>
      </c>
    </row>
    <row r="723" spans="1:20" hidden="1" x14ac:dyDescent="0.3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>
        <f t="shared" si="66"/>
        <v>4</v>
      </c>
      <c r="G723" t="s">
        <v>62</v>
      </c>
      <c r="H723">
        <v>60</v>
      </c>
      <c r="I723" s="5">
        <f t="shared" si="67"/>
        <v>90.483333333333334</v>
      </c>
      <c r="J723" t="s">
        <v>9</v>
      </c>
      <c r="K723" t="s">
        <v>10</v>
      </c>
      <c r="L723">
        <v>1522818000</v>
      </c>
      <c r="M723" s="10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11</v>
      </c>
      <c r="S723" t="str">
        <f t="shared" si="70"/>
        <v>music</v>
      </c>
      <c r="T723" t="str">
        <f t="shared" si="71"/>
        <v>rock</v>
      </c>
    </row>
    <row r="724" spans="1:20" hidden="1" x14ac:dyDescent="0.3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>
        <f t="shared" si="66"/>
        <v>157</v>
      </c>
      <c r="G724" t="s">
        <v>8</v>
      </c>
      <c r="H724">
        <v>3036</v>
      </c>
      <c r="I724" s="5">
        <f t="shared" si="67"/>
        <v>25.00197628458498</v>
      </c>
      <c r="J724" t="s">
        <v>9</v>
      </c>
      <c r="K724" t="s">
        <v>10</v>
      </c>
      <c r="L724">
        <v>1509948000</v>
      </c>
      <c r="M724" s="10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30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3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>
        <f t="shared" si="66"/>
        <v>270</v>
      </c>
      <c r="G725" t="s">
        <v>8</v>
      </c>
      <c r="H725">
        <v>144</v>
      </c>
      <c r="I725" s="5">
        <f t="shared" si="67"/>
        <v>92.013888888888886</v>
      </c>
      <c r="J725" t="s">
        <v>14</v>
      </c>
      <c r="K725" t="s">
        <v>15</v>
      </c>
      <c r="L725">
        <v>1456898400</v>
      </c>
      <c r="M725" s="10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21</v>
      </c>
      <c r="S725" t="str">
        <f t="shared" si="70"/>
        <v>theater</v>
      </c>
      <c r="T725" t="str">
        <f t="shared" si="71"/>
        <v>plays</v>
      </c>
    </row>
    <row r="726" spans="1:20" ht="31.2" hidden="1" x14ac:dyDescent="0.3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>
        <f t="shared" si="66"/>
        <v>134</v>
      </c>
      <c r="G726" t="s">
        <v>8</v>
      </c>
      <c r="H726">
        <v>121</v>
      </c>
      <c r="I726" s="5">
        <f t="shared" si="67"/>
        <v>93.066115702479337</v>
      </c>
      <c r="J726" t="s">
        <v>28</v>
      </c>
      <c r="K726" t="s">
        <v>29</v>
      </c>
      <c r="L726">
        <v>1413954000</v>
      </c>
      <c r="M726" s="10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21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>
        <f t="shared" si="66"/>
        <v>50</v>
      </c>
      <c r="G727" t="s">
        <v>2</v>
      </c>
      <c r="H727">
        <v>1596</v>
      </c>
      <c r="I727" s="5">
        <f t="shared" si="67"/>
        <v>61.008145363408524</v>
      </c>
      <c r="J727" t="s">
        <v>9</v>
      </c>
      <c r="K727" t="s">
        <v>10</v>
      </c>
      <c r="L727">
        <v>1416031200</v>
      </c>
      <c r="M727" s="10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280</v>
      </c>
      <c r="S727" t="str">
        <f t="shared" si="70"/>
        <v>games</v>
      </c>
      <c r="T727" t="str">
        <f t="shared" si="71"/>
        <v>mobile games</v>
      </c>
    </row>
    <row r="728" spans="1:20" ht="31.2" hidden="1" x14ac:dyDescent="0.3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>
        <f t="shared" si="66"/>
        <v>89</v>
      </c>
      <c r="G728" t="s">
        <v>62</v>
      </c>
      <c r="H728">
        <v>524</v>
      </c>
      <c r="I728" s="5">
        <f t="shared" si="67"/>
        <v>92.036259541984734</v>
      </c>
      <c r="J728" t="s">
        <v>9</v>
      </c>
      <c r="K728" t="s">
        <v>10</v>
      </c>
      <c r="L728">
        <v>1287982800</v>
      </c>
      <c r="M728" s="10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21</v>
      </c>
      <c r="S728" t="str">
        <f t="shared" si="70"/>
        <v>theater</v>
      </c>
      <c r="T728" t="str">
        <f t="shared" si="71"/>
        <v>plays</v>
      </c>
    </row>
    <row r="729" spans="1:20" hidden="1" x14ac:dyDescent="0.3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>
        <f t="shared" si="66"/>
        <v>165</v>
      </c>
      <c r="G729" t="s">
        <v>8</v>
      </c>
      <c r="H729">
        <v>181</v>
      </c>
      <c r="I729" s="5">
        <f t="shared" si="67"/>
        <v>81.132596685082873</v>
      </c>
      <c r="J729" t="s">
        <v>9</v>
      </c>
      <c r="K729" t="s">
        <v>10</v>
      </c>
      <c r="L729">
        <v>1547964000</v>
      </c>
      <c r="M729" s="10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16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>
        <f t="shared" si="66"/>
        <v>18</v>
      </c>
      <c r="G730" t="s">
        <v>2</v>
      </c>
      <c r="H730">
        <v>10</v>
      </c>
      <c r="I730" s="5">
        <f t="shared" si="67"/>
        <v>73.5</v>
      </c>
      <c r="J730" t="s">
        <v>9</v>
      </c>
      <c r="K730" t="s">
        <v>10</v>
      </c>
      <c r="L730">
        <v>1464152400</v>
      </c>
      <c r="M730" s="10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21</v>
      </c>
      <c r="S730" t="str">
        <f t="shared" si="70"/>
        <v>theater</v>
      </c>
      <c r="T730" t="str">
        <f t="shared" si="71"/>
        <v>plays</v>
      </c>
    </row>
    <row r="731" spans="1:20" ht="31.2" hidden="1" x14ac:dyDescent="0.3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>
        <f t="shared" si="66"/>
        <v>186</v>
      </c>
      <c r="G731" t="s">
        <v>8</v>
      </c>
      <c r="H731">
        <v>122</v>
      </c>
      <c r="I731" s="5">
        <f t="shared" si="67"/>
        <v>85.221311475409834</v>
      </c>
      <c r="J731" t="s">
        <v>9</v>
      </c>
      <c r="K731" t="s">
        <v>10</v>
      </c>
      <c r="L731">
        <v>1359957600</v>
      </c>
      <c r="M731" s="10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41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3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>
        <f t="shared" si="66"/>
        <v>413</v>
      </c>
      <c r="G732" t="s">
        <v>8</v>
      </c>
      <c r="H732">
        <v>1071</v>
      </c>
      <c r="I732" s="5">
        <f t="shared" si="67"/>
        <v>110.96825396825396</v>
      </c>
      <c r="J732" t="s">
        <v>3</v>
      </c>
      <c r="K732" t="s">
        <v>4</v>
      </c>
      <c r="L732">
        <v>1432357200</v>
      </c>
      <c r="M732" s="10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53</v>
      </c>
      <c r="S732" t="str">
        <f t="shared" si="70"/>
        <v>technology</v>
      </c>
      <c r="T732" t="str">
        <f t="shared" si="71"/>
        <v>wearables</v>
      </c>
    </row>
    <row r="733" spans="1:20" hidden="1" x14ac:dyDescent="0.3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>
        <f t="shared" si="66"/>
        <v>90</v>
      </c>
      <c r="G733" t="s">
        <v>62</v>
      </c>
      <c r="H733">
        <v>219</v>
      </c>
      <c r="I733" s="5">
        <f t="shared" si="67"/>
        <v>32.968036529680369</v>
      </c>
      <c r="J733" t="s">
        <v>9</v>
      </c>
      <c r="K733" t="s">
        <v>10</v>
      </c>
      <c r="L733">
        <v>1500786000</v>
      </c>
      <c r="M733" s="10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16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>
        <f t="shared" si="66"/>
        <v>92</v>
      </c>
      <c r="G734" t="s">
        <v>2</v>
      </c>
      <c r="H734">
        <v>1121</v>
      </c>
      <c r="I734" s="5">
        <f t="shared" si="67"/>
        <v>96.005352363960753</v>
      </c>
      <c r="J734" t="s">
        <v>9</v>
      </c>
      <c r="K734" t="s">
        <v>10</v>
      </c>
      <c r="L734">
        <v>1490158800</v>
      </c>
      <c r="M734" s="10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11</v>
      </c>
      <c r="S734" t="str">
        <f t="shared" si="70"/>
        <v>music</v>
      </c>
      <c r="T734" t="str">
        <f t="shared" si="71"/>
        <v>rock</v>
      </c>
    </row>
    <row r="735" spans="1:20" hidden="1" x14ac:dyDescent="0.3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>
        <f t="shared" si="66"/>
        <v>527</v>
      </c>
      <c r="G735" t="s">
        <v>8</v>
      </c>
      <c r="H735">
        <v>980</v>
      </c>
      <c r="I735" s="5">
        <f t="shared" si="67"/>
        <v>84.96632653061225</v>
      </c>
      <c r="J735" t="s">
        <v>9</v>
      </c>
      <c r="K735" t="s">
        <v>10</v>
      </c>
      <c r="L735">
        <v>1406178000</v>
      </c>
      <c r="M735" s="10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136</v>
      </c>
      <c r="S735" t="str">
        <f t="shared" si="70"/>
        <v>music</v>
      </c>
      <c r="T735" t="str">
        <f t="shared" si="71"/>
        <v>metal</v>
      </c>
    </row>
    <row r="736" spans="1:20" hidden="1" x14ac:dyDescent="0.3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>
        <f t="shared" si="66"/>
        <v>319</v>
      </c>
      <c r="G736" t="s">
        <v>8</v>
      </c>
      <c r="H736">
        <v>536</v>
      </c>
      <c r="I736" s="5">
        <f t="shared" si="67"/>
        <v>25.007462686567163</v>
      </c>
      <c r="J736" t="s">
        <v>9</v>
      </c>
      <c r="K736" t="s">
        <v>10</v>
      </c>
      <c r="L736">
        <v>1485583200</v>
      </c>
      <c r="M736" s="10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21</v>
      </c>
      <c r="S736" t="str">
        <f t="shared" si="70"/>
        <v>theater</v>
      </c>
      <c r="T736" t="str">
        <f t="shared" si="71"/>
        <v>plays</v>
      </c>
    </row>
    <row r="737" spans="1:20" ht="31.2" hidden="1" x14ac:dyDescent="0.3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>
        <f t="shared" si="66"/>
        <v>354</v>
      </c>
      <c r="G737" t="s">
        <v>8</v>
      </c>
      <c r="H737">
        <v>1991</v>
      </c>
      <c r="I737" s="5">
        <f t="shared" si="67"/>
        <v>65.998995479658461</v>
      </c>
      <c r="J737" t="s">
        <v>9</v>
      </c>
      <c r="K737" t="s">
        <v>10</v>
      </c>
      <c r="L737">
        <v>1459314000</v>
      </c>
      <c r="M737" s="10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110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3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>
        <f t="shared" si="66"/>
        <v>33</v>
      </c>
      <c r="G738" t="s">
        <v>62</v>
      </c>
      <c r="H738">
        <v>29</v>
      </c>
      <c r="I738" s="5">
        <f t="shared" si="67"/>
        <v>87.34482758620689</v>
      </c>
      <c r="J738" t="s">
        <v>9</v>
      </c>
      <c r="K738" t="s">
        <v>10</v>
      </c>
      <c r="L738">
        <v>1424412000</v>
      </c>
      <c r="M738" s="10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56</v>
      </c>
      <c r="S738" t="str">
        <f t="shared" si="70"/>
        <v>publishing</v>
      </c>
      <c r="T738" t="str">
        <f t="shared" si="71"/>
        <v>nonfiction</v>
      </c>
    </row>
    <row r="739" spans="1:20" ht="31.2" hidden="1" x14ac:dyDescent="0.3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>
        <f t="shared" si="66"/>
        <v>136</v>
      </c>
      <c r="G739" t="s">
        <v>8</v>
      </c>
      <c r="H739">
        <v>180</v>
      </c>
      <c r="I739" s="5">
        <f t="shared" si="67"/>
        <v>27.933333333333334</v>
      </c>
      <c r="J739" t="s">
        <v>9</v>
      </c>
      <c r="K739" t="s">
        <v>10</v>
      </c>
      <c r="L739">
        <v>1478844000</v>
      </c>
      <c r="M739" s="10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48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>
        <f t="shared" si="66"/>
        <v>2</v>
      </c>
      <c r="G740" t="s">
        <v>2</v>
      </c>
      <c r="H740">
        <v>15</v>
      </c>
      <c r="I740" s="5">
        <f t="shared" si="67"/>
        <v>103.8</v>
      </c>
      <c r="J740" t="s">
        <v>9</v>
      </c>
      <c r="K740" t="s">
        <v>10</v>
      </c>
      <c r="L740">
        <v>1416117600</v>
      </c>
      <c r="M740" s="10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21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>
        <f t="shared" si="66"/>
        <v>61</v>
      </c>
      <c r="G741" t="s">
        <v>2</v>
      </c>
      <c r="H741">
        <v>191</v>
      </c>
      <c r="I741" s="5">
        <f t="shared" si="67"/>
        <v>31.937172774869111</v>
      </c>
      <c r="J741" t="s">
        <v>9</v>
      </c>
      <c r="K741" t="s">
        <v>10</v>
      </c>
      <c r="L741">
        <v>1340946000</v>
      </c>
      <c r="M741" s="10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48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>
        <f t="shared" si="66"/>
        <v>30</v>
      </c>
      <c r="G742" t="s">
        <v>2</v>
      </c>
      <c r="H742">
        <v>16</v>
      </c>
      <c r="I742" s="5">
        <f t="shared" si="67"/>
        <v>99.5</v>
      </c>
      <c r="J742" t="s">
        <v>9</v>
      </c>
      <c r="K742" t="s">
        <v>10</v>
      </c>
      <c r="L742">
        <v>1486101600</v>
      </c>
      <c r="M742" s="10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21</v>
      </c>
      <c r="S742" t="str">
        <f t="shared" si="70"/>
        <v>theater</v>
      </c>
      <c r="T742" t="str">
        <f t="shared" si="71"/>
        <v>plays</v>
      </c>
    </row>
    <row r="743" spans="1:20" hidden="1" x14ac:dyDescent="0.3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>
        <f t="shared" si="66"/>
        <v>1179</v>
      </c>
      <c r="G743" t="s">
        <v>8</v>
      </c>
      <c r="H743">
        <v>130</v>
      </c>
      <c r="I743" s="5">
        <f t="shared" si="67"/>
        <v>108.84615384615384</v>
      </c>
      <c r="J743" t="s">
        <v>9</v>
      </c>
      <c r="K743" t="s">
        <v>10</v>
      </c>
      <c r="L743">
        <v>1274590800</v>
      </c>
      <c r="M743" s="10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21</v>
      </c>
      <c r="S743" t="str">
        <f t="shared" si="70"/>
        <v>theater</v>
      </c>
      <c r="T743" t="str">
        <f t="shared" si="71"/>
        <v>plays</v>
      </c>
    </row>
    <row r="744" spans="1:20" hidden="1" x14ac:dyDescent="0.3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>
        <f t="shared" si="66"/>
        <v>1126</v>
      </c>
      <c r="G744" t="s">
        <v>8</v>
      </c>
      <c r="H744">
        <v>122</v>
      </c>
      <c r="I744" s="5">
        <f t="shared" si="67"/>
        <v>110.76229508196721</v>
      </c>
      <c r="J744" t="s">
        <v>9</v>
      </c>
      <c r="K744" t="s">
        <v>10</v>
      </c>
      <c r="L744">
        <v>1263880800</v>
      </c>
      <c r="M744" s="10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38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>
        <f t="shared" si="66"/>
        <v>13</v>
      </c>
      <c r="G745" t="s">
        <v>2</v>
      </c>
      <c r="H745">
        <v>17</v>
      </c>
      <c r="I745" s="5">
        <f t="shared" si="67"/>
        <v>29.647058823529413</v>
      </c>
      <c r="J745" t="s">
        <v>9</v>
      </c>
      <c r="K745" t="s">
        <v>10</v>
      </c>
      <c r="L745">
        <v>1445403600</v>
      </c>
      <c r="M745" s="10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21</v>
      </c>
      <c r="S745" t="str">
        <f t="shared" si="70"/>
        <v>theater</v>
      </c>
      <c r="T745" t="str">
        <f t="shared" si="71"/>
        <v>plays</v>
      </c>
    </row>
    <row r="746" spans="1:20" hidden="1" x14ac:dyDescent="0.3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>
        <f t="shared" si="66"/>
        <v>712</v>
      </c>
      <c r="G746" t="s">
        <v>8</v>
      </c>
      <c r="H746">
        <v>140</v>
      </c>
      <c r="I746" s="5">
        <f t="shared" si="67"/>
        <v>101.71428571428571</v>
      </c>
      <c r="J746" t="s">
        <v>9</v>
      </c>
      <c r="K746" t="s">
        <v>10</v>
      </c>
      <c r="L746">
        <v>1533877200</v>
      </c>
      <c r="M746" s="10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21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>
        <f t="shared" si="66"/>
        <v>30</v>
      </c>
      <c r="G747" t="s">
        <v>2</v>
      </c>
      <c r="H747">
        <v>34</v>
      </c>
      <c r="I747" s="5">
        <f t="shared" si="67"/>
        <v>61.5</v>
      </c>
      <c r="J747" t="s">
        <v>9</v>
      </c>
      <c r="K747" t="s">
        <v>10</v>
      </c>
      <c r="L747">
        <v>1275195600</v>
      </c>
      <c r="M747" s="10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53</v>
      </c>
      <c r="S747" t="str">
        <f t="shared" si="70"/>
        <v>technology</v>
      </c>
      <c r="T747" t="str">
        <f t="shared" si="71"/>
        <v>wearables</v>
      </c>
    </row>
    <row r="748" spans="1:20" hidden="1" x14ac:dyDescent="0.3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>
        <f t="shared" si="66"/>
        <v>213</v>
      </c>
      <c r="G748" t="s">
        <v>8</v>
      </c>
      <c r="H748">
        <v>3388</v>
      </c>
      <c r="I748" s="5">
        <f t="shared" si="67"/>
        <v>35</v>
      </c>
      <c r="J748" t="s">
        <v>9</v>
      </c>
      <c r="K748" t="s">
        <v>10</v>
      </c>
      <c r="L748">
        <v>1318136400</v>
      </c>
      <c r="M748" s="10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16</v>
      </c>
      <c r="S748" t="str">
        <f t="shared" si="70"/>
        <v>technology</v>
      </c>
      <c r="T748" t="str">
        <f t="shared" si="71"/>
        <v>web</v>
      </c>
    </row>
    <row r="749" spans="1:20" hidden="1" x14ac:dyDescent="0.3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>
        <f t="shared" si="66"/>
        <v>229</v>
      </c>
      <c r="G749" t="s">
        <v>8</v>
      </c>
      <c r="H749">
        <v>280</v>
      </c>
      <c r="I749" s="5">
        <f t="shared" si="67"/>
        <v>40.049999999999997</v>
      </c>
      <c r="J749" t="s">
        <v>9</v>
      </c>
      <c r="K749" t="s">
        <v>10</v>
      </c>
      <c r="L749">
        <v>1283403600</v>
      </c>
      <c r="M749" s="10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21</v>
      </c>
      <c r="S749" t="str">
        <f t="shared" si="70"/>
        <v>theater</v>
      </c>
      <c r="T749" t="str">
        <f t="shared" si="71"/>
        <v>plays</v>
      </c>
    </row>
    <row r="750" spans="1:20" hidden="1" x14ac:dyDescent="0.3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>
        <f t="shared" si="66"/>
        <v>35</v>
      </c>
      <c r="G750" t="s">
        <v>62</v>
      </c>
      <c r="H750">
        <v>614</v>
      </c>
      <c r="I750" s="5">
        <f t="shared" si="67"/>
        <v>110.97231270358306</v>
      </c>
      <c r="J750" t="s">
        <v>9</v>
      </c>
      <c r="K750" t="s">
        <v>10</v>
      </c>
      <c r="L750">
        <v>1267423200</v>
      </c>
      <c r="M750" s="10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59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3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>
        <f t="shared" si="66"/>
        <v>157</v>
      </c>
      <c r="G751" t="s">
        <v>8</v>
      </c>
      <c r="H751">
        <v>366</v>
      </c>
      <c r="I751" s="5">
        <f t="shared" si="67"/>
        <v>36.959016393442624</v>
      </c>
      <c r="J751" t="s">
        <v>95</v>
      </c>
      <c r="K751" t="s">
        <v>96</v>
      </c>
      <c r="L751">
        <v>1412744400</v>
      </c>
      <c r="M751" s="10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53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>
        <f t="shared" si="66"/>
        <v>1</v>
      </c>
      <c r="G752" t="s">
        <v>2</v>
      </c>
      <c r="H752">
        <v>1</v>
      </c>
      <c r="I752" s="5">
        <f t="shared" si="67"/>
        <v>1</v>
      </c>
      <c r="J752" t="s">
        <v>28</v>
      </c>
      <c r="K752" t="s">
        <v>29</v>
      </c>
      <c r="L752">
        <v>1277960400</v>
      </c>
      <c r="M752" s="10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38</v>
      </c>
      <c r="S752" t="str">
        <f t="shared" si="70"/>
        <v>music</v>
      </c>
      <c r="T752" t="str">
        <f t="shared" si="71"/>
        <v>electric music</v>
      </c>
    </row>
    <row r="753" spans="1:20" hidden="1" x14ac:dyDescent="0.3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>
        <f t="shared" si="66"/>
        <v>232</v>
      </c>
      <c r="G753" t="s">
        <v>8</v>
      </c>
      <c r="H753">
        <v>270</v>
      </c>
      <c r="I753" s="5">
        <f t="shared" si="67"/>
        <v>30.974074074074075</v>
      </c>
      <c r="J753" t="s">
        <v>9</v>
      </c>
      <c r="K753" t="s">
        <v>10</v>
      </c>
      <c r="L753">
        <v>1458190800</v>
      </c>
      <c r="M753" s="10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56</v>
      </c>
      <c r="S753" t="str">
        <f t="shared" si="70"/>
        <v>publishing</v>
      </c>
      <c r="T753" t="str">
        <f t="shared" si="71"/>
        <v>nonfiction</v>
      </c>
    </row>
    <row r="754" spans="1:20" hidden="1" x14ac:dyDescent="0.3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>
        <f t="shared" si="66"/>
        <v>92</v>
      </c>
      <c r="G754" t="s">
        <v>62</v>
      </c>
      <c r="H754">
        <v>114</v>
      </c>
      <c r="I754" s="5">
        <f t="shared" si="67"/>
        <v>47.035087719298247</v>
      </c>
      <c r="J754" t="s">
        <v>9</v>
      </c>
      <c r="K754" t="s">
        <v>10</v>
      </c>
      <c r="L754">
        <v>1280984400</v>
      </c>
      <c r="M754" s="10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21</v>
      </c>
      <c r="S754" t="str">
        <f t="shared" si="70"/>
        <v>theater</v>
      </c>
      <c r="T754" t="str">
        <f t="shared" si="71"/>
        <v>plays</v>
      </c>
    </row>
    <row r="755" spans="1:20" hidden="1" x14ac:dyDescent="0.3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>
        <f t="shared" si="66"/>
        <v>257</v>
      </c>
      <c r="G755" t="s">
        <v>8</v>
      </c>
      <c r="H755">
        <v>137</v>
      </c>
      <c r="I755" s="5">
        <f t="shared" si="67"/>
        <v>88.065693430656935</v>
      </c>
      <c r="J755" t="s">
        <v>9</v>
      </c>
      <c r="K755" t="s">
        <v>10</v>
      </c>
      <c r="L755">
        <v>1274590800</v>
      </c>
      <c r="M755" s="10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110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3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>
        <f t="shared" si="66"/>
        <v>168</v>
      </c>
      <c r="G756" t="s">
        <v>8</v>
      </c>
      <c r="H756">
        <v>3205</v>
      </c>
      <c r="I756" s="5">
        <f t="shared" si="67"/>
        <v>37.005616224648989</v>
      </c>
      <c r="J756" t="s">
        <v>9</v>
      </c>
      <c r="K756" t="s">
        <v>10</v>
      </c>
      <c r="L756">
        <v>1351400400</v>
      </c>
      <c r="M756" s="10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21</v>
      </c>
      <c r="S756" t="str">
        <f t="shared" si="70"/>
        <v>theater</v>
      </c>
      <c r="T756" t="str">
        <f t="shared" si="71"/>
        <v>plays</v>
      </c>
    </row>
    <row r="757" spans="1:20" hidden="1" x14ac:dyDescent="0.3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>
        <f t="shared" si="66"/>
        <v>167</v>
      </c>
      <c r="G757" t="s">
        <v>8</v>
      </c>
      <c r="H757">
        <v>288</v>
      </c>
      <c r="I757" s="5">
        <f t="shared" si="67"/>
        <v>26.027777777777779</v>
      </c>
      <c r="J757" t="s">
        <v>24</v>
      </c>
      <c r="K757" t="s">
        <v>25</v>
      </c>
      <c r="L757">
        <v>1514354400</v>
      </c>
      <c r="M757" s="10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21</v>
      </c>
      <c r="S757" t="str">
        <f t="shared" si="70"/>
        <v>theater</v>
      </c>
      <c r="T757" t="str">
        <f t="shared" si="71"/>
        <v>plays</v>
      </c>
    </row>
    <row r="758" spans="1:20" ht="31.2" hidden="1" x14ac:dyDescent="0.3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>
        <f t="shared" si="66"/>
        <v>772</v>
      </c>
      <c r="G758" t="s">
        <v>8</v>
      </c>
      <c r="H758">
        <v>148</v>
      </c>
      <c r="I758" s="5">
        <f t="shared" si="67"/>
        <v>67.817567567567565</v>
      </c>
      <c r="J758" t="s">
        <v>9</v>
      </c>
      <c r="K758" t="s">
        <v>10</v>
      </c>
      <c r="L758">
        <v>1421733600</v>
      </c>
      <c r="M758" s="10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21</v>
      </c>
      <c r="S758" t="str">
        <f t="shared" si="70"/>
        <v>theater</v>
      </c>
      <c r="T758" t="str">
        <f t="shared" si="71"/>
        <v>plays</v>
      </c>
    </row>
    <row r="759" spans="1:20" hidden="1" x14ac:dyDescent="0.3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>
        <f t="shared" si="66"/>
        <v>407</v>
      </c>
      <c r="G759" t="s">
        <v>8</v>
      </c>
      <c r="H759">
        <v>114</v>
      </c>
      <c r="I759" s="5">
        <f t="shared" si="67"/>
        <v>49.964912280701753</v>
      </c>
      <c r="J759" t="s">
        <v>9</v>
      </c>
      <c r="K759" t="s">
        <v>10</v>
      </c>
      <c r="L759">
        <v>1305176400</v>
      </c>
      <c r="M759" s="10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41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3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>
        <f t="shared" si="66"/>
        <v>564</v>
      </c>
      <c r="G760" t="s">
        <v>8</v>
      </c>
      <c r="H760">
        <v>1518</v>
      </c>
      <c r="I760" s="5">
        <f t="shared" si="67"/>
        <v>110.01646903820817</v>
      </c>
      <c r="J760" t="s">
        <v>3</v>
      </c>
      <c r="K760" t="s">
        <v>4</v>
      </c>
      <c r="L760">
        <v>1414126800</v>
      </c>
      <c r="M760" s="10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11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>
        <f t="shared" si="66"/>
        <v>68</v>
      </c>
      <c r="G761" t="s">
        <v>2</v>
      </c>
      <c r="H761">
        <v>1274</v>
      </c>
      <c r="I761" s="5">
        <f t="shared" si="67"/>
        <v>89.964678178963894</v>
      </c>
      <c r="J761" t="s">
        <v>9</v>
      </c>
      <c r="K761" t="s">
        <v>10</v>
      </c>
      <c r="L761">
        <v>1517810400</v>
      </c>
      <c r="M761" s="10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38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>
        <f t="shared" si="66"/>
        <v>34</v>
      </c>
      <c r="G762" t="s">
        <v>2</v>
      </c>
      <c r="H762">
        <v>210</v>
      </c>
      <c r="I762" s="5">
        <f t="shared" si="67"/>
        <v>79.009523809523813</v>
      </c>
      <c r="J762" t="s">
        <v>95</v>
      </c>
      <c r="K762" t="s">
        <v>96</v>
      </c>
      <c r="L762">
        <v>1564635600</v>
      </c>
      <c r="M762" s="10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77</v>
      </c>
      <c r="S762" t="str">
        <f t="shared" si="70"/>
        <v>games</v>
      </c>
      <c r="T762" t="str">
        <f t="shared" si="71"/>
        <v>video games</v>
      </c>
    </row>
    <row r="763" spans="1:20" hidden="1" x14ac:dyDescent="0.3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>
        <f t="shared" si="66"/>
        <v>655</v>
      </c>
      <c r="G763" t="s">
        <v>8</v>
      </c>
      <c r="H763">
        <v>166</v>
      </c>
      <c r="I763" s="5">
        <f t="shared" si="67"/>
        <v>86.867469879518069</v>
      </c>
      <c r="J763" t="s">
        <v>9</v>
      </c>
      <c r="K763" t="s">
        <v>10</v>
      </c>
      <c r="L763">
        <v>1500699600</v>
      </c>
      <c r="M763" s="10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11</v>
      </c>
      <c r="S763" t="str">
        <f t="shared" si="70"/>
        <v>music</v>
      </c>
      <c r="T763" t="str">
        <f t="shared" si="71"/>
        <v>rock</v>
      </c>
    </row>
    <row r="764" spans="1:20" hidden="1" x14ac:dyDescent="0.3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>
        <f t="shared" si="66"/>
        <v>177</v>
      </c>
      <c r="G764" t="s">
        <v>8</v>
      </c>
      <c r="H764">
        <v>100</v>
      </c>
      <c r="I764" s="5">
        <f t="shared" si="67"/>
        <v>62.04</v>
      </c>
      <c r="J764" t="s">
        <v>14</v>
      </c>
      <c r="K764" t="s">
        <v>15</v>
      </c>
      <c r="L764">
        <v>1354082400</v>
      </c>
      <c r="M764" s="10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147</v>
      </c>
      <c r="S764" t="str">
        <f t="shared" si="70"/>
        <v>music</v>
      </c>
      <c r="T764" t="str">
        <f t="shared" si="71"/>
        <v>jazz</v>
      </c>
    </row>
    <row r="765" spans="1:20" hidden="1" x14ac:dyDescent="0.3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>
        <f t="shared" si="66"/>
        <v>113</v>
      </c>
      <c r="G765" t="s">
        <v>8</v>
      </c>
      <c r="H765">
        <v>235</v>
      </c>
      <c r="I765" s="5">
        <f t="shared" si="67"/>
        <v>26.970212765957445</v>
      </c>
      <c r="J765" t="s">
        <v>9</v>
      </c>
      <c r="K765" t="s">
        <v>10</v>
      </c>
      <c r="L765">
        <v>1336453200</v>
      </c>
      <c r="M765" s="10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21</v>
      </c>
      <c r="S765" t="str">
        <f t="shared" si="70"/>
        <v>theater</v>
      </c>
      <c r="T765" t="str">
        <f t="shared" si="71"/>
        <v>plays</v>
      </c>
    </row>
    <row r="766" spans="1:20" ht="31.2" hidden="1" x14ac:dyDescent="0.3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>
        <f t="shared" si="66"/>
        <v>728</v>
      </c>
      <c r="G766" t="s">
        <v>8</v>
      </c>
      <c r="H766">
        <v>148</v>
      </c>
      <c r="I766" s="5">
        <f t="shared" si="67"/>
        <v>54.121621621621621</v>
      </c>
      <c r="J766" t="s">
        <v>9</v>
      </c>
      <c r="K766" t="s">
        <v>10</v>
      </c>
      <c r="L766">
        <v>1305262800</v>
      </c>
      <c r="M766" s="10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11</v>
      </c>
      <c r="S766" t="str">
        <f t="shared" si="70"/>
        <v>music</v>
      </c>
      <c r="T766" t="str">
        <f t="shared" si="71"/>
        <v>rock</v>
      </c>
    </row>
    <row r="767" spans="1:20" hidden="1" x14ac:dyDescent="0.3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>
        <f t="shared" si="66"/>
        <v>208</v>
      </c>
      <c r="G767" t="s">
        <v>8</v>
      </c>
      <c r="H767">
        <v>198</v>
      </c>
      <c r="I767" s="5">
        <f t="shared" si="67"/>
        <v>41.035353535353536</v>
      </c>
      <c r="J767" t="s">
        <v>9</v>
      </c>
      <c r="K767" t="s">
        <v>10</v>
      </c>
      <c r="L767">
        <v>1492232400</v>
      </c>
      <c r="M767" s="10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48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>
        <f t="shared" si="66"/>
        <v>31</v>
      </c>
      <c r="G768" t="s">
        <v>2</v>
      </c>
      <c r="H768">
        <v>248</v>
      </c>
      <c r="I768" s="5">
        <f t="shared" si="67"/>
        <v>55.052419354838712</v>
      </c>
      <c r="J768" t="s">
        <v>14</v>
      </c>
      <c r="K768" t="s">
        <v>15</v>
      </c>
      <c r="L768">
        <v>1537333200</v>
      </c>
      <c r="M768" s="10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462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>
        <f t="shared" si="66"/>
        <v>57</v>
      </c>
      <c r="G769" t="s">
        <v>2</v>
      </c>
      <c r="H769">
        <v>513</v>
      </c>
      <c r="I769" s="5">
        <f t="shared" si="67"/>
        <v>107.93762183235867</v>
      </c>
      <c r="J769" t="s">
        <v>9</v>
      </c>
      <c r="K769" t="s">
        <v>10</v>
      </c>
      <c r="L769">
        <v>1444107600</v>
      </c>
      <c r="M769" s="10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194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3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>
        <f t="shared" si="66"/>
        <v>231</v>
      </c>
      <c r="G770" t="s">
        <v>8</v>
      </c>
      <c r="H770">
        <v>150</v>
      </c>
      <c r="I770" s="5">
        <f t="shared" si="67"/>
        <v>73.92</v>
      </c>
      <c r="J770" t="s">
        <v>9</v>
      </c>
      <c r="K770" t="s">
        <v>10</v>
      </c>
      <c r="L770">
        <v>1386741600</v>
      </c>
      <c r="M770" s="10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21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>
        <f t="shared" ref="F771:F834" si="72">ROUND((E771/D771)*100,0)</f>
        <v>87</v>
      </c>
      <c r="G771" t="s">
        <v>2</v>
      </c>
      <c r="H771">
        <v>3410</v>
      </c>
      <c r="I771" s="5">
        <f t="shared" ref="I771:I834" si="73">IF(H771=0,0,E771/H771)</f>
        <v>31.995894428152493</v>
      </c>
      <c r="J771" t="s">
        <v>9</v>
      </c>
      <c r="K771" t="s">
        <v>10</v>
      </c>
      <c r="L771">
        <v>1376542800</v>
      </c>
      <c r="M771" s="10">
        <f t="shared" ref="M771:M834" si="74">(((L771/60)/60)/24)+DATE(1970,1,1)</f>
        <v>41501.208333333336</v>
      </c>
      <c r="N771">
        <v>1378789200</v>
      </c>
      <c r="O771" s="10">
        <f t="shared" ref="O771:O834" si="75">(((N771/60)/60)/24)+DATE(1970,1,1)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hidden="1" x14ac:dyDescent="0.3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>
        <f t="shared" si="72"/>
        <v>271</v>
      </c>
      <c r="G772" t="s">
        <v>8</v>
      </c>
      <c r="H772">
        <v>216</v>
      </c>
      <c r="I772" s="5">
        <f t="shared" si="73"/>
        <v>53.898148148148145</v>
      </c>
      <c r="J772" t="s">
        <v>95</v>
      </c>
      <c r="K772" t="s">
        <v>96</v>
      </c>
      <c r="L772">
        <v>1397451600</v>
      </c>
      <c r="M772" s="10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21</v>
      </c>
      <c r="S772" t="str">
        <f t="shared" si="76"/>
        <v>theater</v>
      </c>
      <c r="T772" t="str">
        <f t="shared" si="77"/>
        <v>plays</v>
      </c>
    </row>
    <row r="773" spans="1:20" hidden="1" x14ac:dyDescent="0.3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>
        <f t="shared" si="72"/>
        <v>49</v>
      </c>
      <c r="G773" t="s">
        <v>62</v>
      </c>
      <c r="H773">
        <v>26</v>
      </c>
      <c r="I773" s="5">
        <f t="shared" si="73"/>
        <v>106.5</v>
      </c>
      <c r="J773" t="s">
        <v>9</v>
      </c>
      <c r="K773" t="s">
        <v>10</v>
      </c>
      <c r="L773">
        <v>1548482400</v>
      </c>
      <c r="M773" s="10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21</v>
      </c>
      <c r="S773" t="str">
        <f t="shared" si="76"/>
        <v>theater</v>
      </c>
      <c r="T773" t="str">
        <f t="shared" si="77"/>
        <v>plays</v>
      </c>
    </row>
    <row r="774" spans="1:20" hidden="1" x14ac:dyDescent="0.3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>
        <f t="shared" si="72"/>
        <v>113</v>
      </c>
      <c r="G774" t="s">
        <v>8</v>
      </c>
      <c r="H774">
        <v>5139</v>
      </c>
      <c r="I774" s="5">
        <f t="shared" si="73"/>
        <v>32.999805409612762</v>
      </c>
      <c r="J774" t="s">
        <v>9</v>
      </c>
      <c r="K774" t="s">
        <v>10</v>
      </c>
      <c r="L774">
        <v>1549692000</v>
      </c>
      <c r="M774" s="10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48</v>
      </c>
      <c r="S774" t="str">
        <f t="shared" si="76"/>
        <v>music</v>
      </c>
      <c r="T774" t="str">
        <f t="shared" si="77"/>
        <v>indie rock</v>
      </c>
    </row>
    <row r="775" spans="1:20" hidden="1" x14ac:dyDescent="0.3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>
        <f t="shared" si="72"/>
        <v>191</v>
      </c>
      <c r="G775" t="s">
        <v>8</v>
      </c>
      <c r="H775">
        <v>2353</v>
      </c>
      <c r="I775" s="5">
        <f t="shared" si="73"/>
        <v>43.00254993625159</v>
      </c>
      <c r="J775" t="s">
        <v>9</v>
      </c>
      <c r="K775" t="s">
        <v>10</v>
      </c>
      <c r="L775">
        <v>1492059600</v>
      </c>
      <c r="M775" s="10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21</v>
      </c>
      <c r="S775" t="str">
        <f t="shared" si="76"/>
        <v>theater</v>
      </c>
      <c r="T775" t="str">
        <f t="shared" si="77"/>
        <v>plays</v>
      </c>
    </row>
    <row r="776" spans="1:20" hidden="1" x14ac:dyDescent="0.3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>
        <f t="shared" si="72"/>
        <v>136</v>
      </c>
      <c r="G776" t="s">
        <v>8</v>
      </c>
      <c r="H776">
        <v>78</v>
      </c>
      <c r="I776" s="5">
        <f t="shared" si="73"/>
        <v>86.858974358974365</v>
      </c>
      <c r="J776" t="s">
        <v>95</v>
      </c>
      <c r="K776" t="s">
        <v>96</v>
      </c>
      <c r="L776">
        <v>1463979600</v>
      </c>
      <c r="M776" s="10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16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>
        <f t="shared" si="72"/>
        <v>10</v>
      </c>
      <c r="G777" t="s">
        <v>2</v>
      </c>
      <c r="H777">
        <v>10</v>
      </c>
      <c r="I777" s="5">
        <f t="shared" si="73"/>
        <v>96.8</v>
      </c>
      <c r="J777" t="s">
        <v>9</v>
      </c>
      <c r="K777" t="s">
        <v>10</v>
      </c>
      <c r="L777">
        <v>1415253600</v>
      </c>
      <c r="M777" s="10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11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>
        <f t="shared" si="72"/>
        <v>66</v>
      </c>
      <c r="G778" t="s">
        <v>2</v>
      </c>
      <c r="H778">
        <v>2201</v>
      </c>
      <c r="I778" s="5">
        <f t="shared" si="73"/>
        <v>32.995456610631528</v>
      </c>
      <c r="J778" t="s">
        <v>9</v>
      </c>
      <c r="K778" t="s">
        <v>10</v>
      </c>
      <c r="L778">
        <v>1562216400</v>
      </c>
      <c r="M778" s="10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21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>
        <f t="shared" si="72"/>
        <v>49</v>
      </c>
      <c r="G779" t="s">
        <v>2</v>
      </c>
      <c r="H779">
        <v>676</v>
      </c>
      <c r="I779" s="5">
        <f t="shared" si="73"/>
        <v>68.028106508875737</v>
      </c>
      <c r="J779" t="s">
        <v>9</v>
      </c>
      <c r="K779" t="s">
        <v>10</v>
      </c>
      <c r="L779">
        <v>1316754000</v>
      </c>
      <c r="M779" s="10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21</v>
      </c>
      <c r="S779" t="str">
        <f t="shared" si="76"/>
        <v>theater</v>
      </c>
      <c r="T779" t="str">
        <f t="shared" si="77"/>
        <v>plays</v>
      </c>
    </row>
    <row r="780" spans="1:20" hidden="1" x14ac:dyDescent="0.3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>
        <f t="shared" si="72"/>
        <v>788</v>
      </c>
      <c r="G780" t="s">
        <v>8</v>
      </c>
      <c r="H780">
        <v>174</v>
      </c>
      <c r="I780" s="5">
        <f t="shared" si="73"/>
        <v>58.867816091954026</v>
      </c>
      <c r="J780" t="s">
        <v>86</v>
      </c>
      <c r="K780" t="s">
        <v>87</v>
      </c>
      <c r="L780">
        <v>1313211600</v>
      </c>
      <c r="M780" s="10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59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>
        <f t="shared" si="72"/>
        <v>80</v>
      </c>
      <c r="G781" t="s">
        <v>2</v>
      </c>
      <c r="H781">
        <v>831</v>
      </c>
      <c r="I781" s="5">
        <f t="shared" si="73"/>
        <v>105.04572803850782</v>
      </c>
      <c r="J781" t="s">
        <v>9</v>
      </c>
      <c r="K781" t="s">
        <v>10</v>
      </c>
      <c r="L781">
        <v>1439528400</v>
      </c>
      <c r="M781" s="10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21</v>
      </c>
      <c r="S781" t="str">
        <f t="shared" si="76"/>
        <v>theater</v>
      </c>
      <c r="T781" t="str">
        <f t="shared" si="77"/>
        <v>plays</v>
      </c>
    </row>
    <row r="782" spans="1:20" ht="31.2" hidden="1" x14ac:dyDescent="0.3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>
        <f t="shared" si="72"/>
        <v>106</v>
      </c>
      <c r="G782" t="s">
        <v>8</v>
      </c>
      <c r="H782">
        <v>164</v>
      </c>
      <c r="I782" s="5">
        <f t="shared" si="73"/>
        <v>33.054878048780488</v>
      </c>
      <c r="J782" t="s">
        <v>9</v>
      </c>
      <c r="K782" t="s">
        <v>10</v>
      </c>
      <c r="L782">
        <v>1469163600</v>
      </c>
      <c r="M782" s="10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41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3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>
        <f t="shared" si="72"/>
        <v>51</v>
      </c>
      <c r="G783" t="s">
        <v>62</v>
      </c>
      <c r="H783">
        <v>56</v>
      </c>
      <c r="I783" s="5">
        <f t="shared" si="73"/>
        <v>78.821428571428569</v>
      </c>
      <c r="J783" t="s">
        <v>86</v>
      </c>
      <c r="K783" t="s">
        <v>87</v>
      </c>
      <c r="L783">
        <v>1288501200</v>
      </c>
      <c r="M783" s="10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21</v>
      </c>
      <c r="S783" t="str">
        <f t="shared" si="76"/>
        <v>theater</v>
      </c>
      <c r="T783" t="str">
        <f t="shared" si="77"/>
        <v>plays</v>
      </c>
    </row>
    <row r="784" spans="1:20" hidden="1" x14ac:dyDescent="0.3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>
        <f t="shared" si="72"/>
        <v>215</v>
      </c>
      <c r="G784" t="s">
        <v>8</v>
      </c>
      <c r="H784">
        <v>161</v>
      </c>
      <c r="I784" s="5">
        <f t="shared" si="73"/>
        <v>68.204968944099377</v>
      </c>
      <c r="J784" t="s">
        <v>9</v>
      </c>
      <c r="K784" t="s">
        <v>10</v>
      </c>
      <c r="L784">
        <v>1298959200</v>
      </c>
      <c r="M784" s="10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59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3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>
        <f t="shared" si="72"/>
        <v>141</v>
      </c>
      <c r="G785" t="s">
        <v>8</v>
      </c>
      <c r="H785">
        <v>138</v>
      </c>
      <c r="I785" s="5">
        <f t="shared" si="73"/>
        <v>75.731884057971016</v>
      </c>
      <c r="J785" t="s">
        <v>9</v>
      </c>
      <c r="K785" t="s">
        <v>10</v>
      </c>
      <c r="L785">
        <v>1387260000</v>
      </c>
      <c r="M785" s="10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11</v>
      </c>
      <c r="S785" t="str">
        <f t="shared" si="76"/>
        <v>music</v>
      </c>
      <c r="T785" t="str">
        <f t="shared" si="77"/>
        <v>rock</v>
      </c>
    </row>
    <row r="786" spans="1:20" hidden="1" x14ac:dyDescent="0.3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>
        <f t="shared" si="72"/>
        <v>115</v>
      </c>
      <c r="G786" t="s">
        <v>8</v>
      </c>
      <c r="H786">
        <v>3308</v>
      </c>
      <c r="I786" s="5">
        <f t="shared" si="73"/>
        <v>30.996070133010882</v>
      </c>
      <c r="J786" t="s">
        <v>9</v>
      </c>
      <c r="K786" t="s">
        <v>10</v>
      </c>
      <c r="L786">
        <v>1457244000</v>
      </c>
      <c r="M786" s="10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16</v>
      </c>
      <c r="S786" t="str">
        <f t="shared" si="76"/>
        <v>technology</v>
      </c>
      <c r="T786" t="str">
        <f t="shared" si="77"/>
        <v>web</v>
      </c>
    </row>
    <row r="787" spans="1:20" ht="31.2" hidden="1" x14ac:dyDescent="0.3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>
        <f t="shared" si="72"/>
        <v>193</v>
      </c>
      <c r="G787" t="s">
        <v>8</v>
      </c>
      <c r="H787">
        <v>127</v>
      </c>
      <c r="I787" s="5">
        <f t="shared" si="73"/>
        <v>101.88188976377953</v>
      </c>
      <c r="J787" t="s">
        <v>14</v>
      </c>
      <c r="K787" t="s">
        <v>15</v>
      </c>
      <c r="L787">
        <v>1556341200</v>
      </c>
      <c r="M787" s="10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59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3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>
        <f t="shared" si="72"/>
        <v>730</v>
      </c>
      <c r="G788" t="s">
        <v>8</v>
      </c>
      <c r="H788">
        <v>207</v>
      </c>
      <c r="I788" s="5">
        <f t="shared" si="73"/>
        <v>52.879227053140099</v>
      </c>
      <c r="J788" t="s">
        <v>95</v>
      </c>
      <c r="K788" t="s">
        <v>96</v>
      </c>
      <c r="L788">
        <v>1522126800</v>
      </c>
      <c r="M788" s="10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147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>
        <f t="shared" si="72"/>
        <v>100</v>
      </c>
      <c r="G789" t="s">
        <v>2</v>
      </c>
      <c r="H789">
        <v>859</v>
      </c>
      <c r="I789" s="5">
        <f t="shared" si="73"/>
        <v>71.005820721769496</v>
      </c>
      <c r="J789" t="s">
        <v>3</v>
      </c>
      <c r="K789" t="s">
        <v>4</v>
      </c>
      <c r="L789">
        <v>1305954000</v>
      </c>
      <c r="M789" s="10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11</v>
      </c>
      <c r="S789" t="str">
        <f t="shared" si="76"/>
        <v>music</v>
      </c>
      <c r="T789" t="str">
        <f t="shared" si="77"/>
        <v>rock</v>
      </c>
    </row>
    <row r="790" spans="1:20" hidden="1" x14ac:dyDescent="0.3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>
        <f t="shared" si="72"/>
        <v>88</v>
      </c>
      <c r="G790" t="s">
        <v>35</v>
      </c>
      <c r="H790">
        <v>31</v>
      </c>
      <c r="I790" s="5">
        <f t="shared" si="73"/>
        <v>102.38709677419355</v>
      </c>
      <c r="J790" t="s">
        <v>9</v>
      </c>
      <c r="K790" t="s">
        <v>10</v>
      </c>
      <c r="L790">
        <v>1350709200</v>
      </c>
      <c r="M790" s="10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59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>
        <f t="shared" si="72"/>
        <v>37</v>
      </c>
      <c r="G791" t="s">
        <v>2</v>
      </c>
      <c r="H791">
        <v>45</v>
      </c>
      <c r="I791" s="5">
        <f t="shared" si="73"/>
        <v>74.466666666666669</v>
      </c>
      <c r="J791" t="s">
        <v>9</v>
      </c>
      <c r="K791" t="s">
        <v>10</v>
      </c>
      <c r="L791">
        <v>1401166800</v>
      </c>
      <c r="M791" s="10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21</v>
      </c>
      <c r="S791" t="str">
        <f t="shared" si="76"/>
        <v>theater</v>
      </c>
      <c r="T791" t="str">
        <f t="shared" si="77"/>
        <v>plays</v>
      </c>
    </row>
    <row r="792" spans="1:20" hidden="1" x14ac:dyDescent="0.3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>
        <f t="shared" si="72"/>
        <v>31</v>
      </c>
      <c r="G792" t="s">
        <v>62</v>
      </c>
      <c r="H792">
        <v>1113</v>
      </c>
      <c r="I792" s="5">
        <f t="shared" si="73"/>
        <v>51.009883198562441</v>
      </c>
      <c r="J792" t="s">
        <v>9</v>
      </c>
      <c r="K792" t="s">
        <v>10</v>
      </c>
      <c r="L792">
        <v>1266127200</v>
      </c>
      <c r="M792" s="10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21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>
        <f t="shared" si="72"/>
        <v>26</v>
      </c>
      <c r="G793" t="s">
        <v>2</v>
      </c>
      <c r="H793">
        <v>6</v>
      </c>
      <c r="I793" s="5">
        <f t="shared" si="73"/>
        <v>90</v>
      </c>
      <c r="J793" t="s">
        <v>9</v>
      </c>
      <c r="K793" t="s">
        <v>10</v>
      </c>
      <c r="L793">
        <v>1481436000</v>
      </c>
      <c r="M793" s="10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5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>
        <f t="shared" si="72"/>
        <v>34</v>
      </c>
      <c r="G794" t="s">
        <v>2</v>
      </c>
      <c r="H794">
        <v>7</v>
      </c>
      <c r="I794" s="5">
        <f t="shared" si="73"/>
        <v>97.142857142857139</v>
      </c>
      <c r="J794" t="s">
        <v>9</v>
      </c>
      <c r="K794" t="s">
        <v>10</v>
      </c>
      <c r="L794">
        <v>1372222800</v>
      </c>
      <c r="M794" s="10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21</v>
      </c>
      <c r="S794" t="str">
        <f t="shared" si="76"/>
        <v>theater</v>
      </c>
      <c r="T794" t="str">
        <f t="shared" si="77"/>
        <v>plays</v>
      </c>
    </row>
    <row r="795" spans="1:20" hidden="1" x14ac:dyDescent="0.3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>
        <f t="shared" si="72"/>
        <v>1186</v>
      </c>
      <c r="G795" t="s">
        <v>8</v>
      </c>
      <c r="H795">
        <v>181</v>
      </c>
      <c r="I795" s="5">
        <f t="shared" si="73"/>
        <v>72.071823204419886</v>
      </c>
      <c r="J795" t="s">
        <v>86</v>
      </c>
      <c r="K795" t="s">
        <v>87</v>
      </c>
      <c r="L795">
        <v>1372136400</v>
      </c>
      <c r="M795" s="10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56</v>
      </c>
      <c r="S795" t="str">
        <f t="shared" si="76"/>
        <v>publishing</v>
      </c>
      <c r="T795" t="str">
        <f t="shared" si="77"/>
        <v>nonfiction</v>
      </c>
    </row>
    <row r="796" spans="1:20" hidden="1" x14ac:dyDescent="0.3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>
        <f t="shared" si="72"/>
        <v>125</v>
      </c>
      <c r="G796" t="s">
        <v>8</v>
      </c>
      <c r="H796">
        <v>110</v>
      </c>
      <c r="I796" s="5">
        <f t="shared" si="73"/>
        <v>75.236363636363635</v>
      </c>
      <c r="J796" t="s">
        <v>9</v>
      </c>
      <c r="K796" t="s">
        <v>10</v>
      </c>
      <c r="L796">
        <v>1513922400</v>
      </c>
      <c r="M796" s="10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11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>
        <f t="shared" si="72"/>
        <v>14</v>
      </c>
      <c r="G797" t="s">
        <v>2</v>
      </c>
      <c r="H797">
        <v>31</v>
      </c>
      <c r="I797" s="5">
        <f t="shared" si="73"/>
        <v>32.967741935483872</v>
      </c>
      <c r="J797" t="s">
        <v>9</v>
      </c>
      <c r="K797" t="s">
        <v>10</v>
      </c>
      <c r="L797">
        <v>1477976400</v>
      </c>
      <c r="M797" s="10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41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>
        <f t="shared" si="72"/>
        <v>55</v>
      </c>
      <c r="G798" t="s">
        <v>2</v>
      </c>
      <c r="H798">
        <v>78</v>
      </c>
      <c r="I798" s="5">
        <f t="shared" si="73"/>
        <v>54.807692307692307</v>
      </c>
      <c r="J798" t="s">
        <v>9</v>
      </c>
      <c r="K798" t="s">
        <v>10</v>
      </c>
      <c r="L798">
        <v>1407474000</v>
      </c>
      <c r="M798" s="10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280</v>
      </c>
      <c r="S798" t="str">
        <f t="shared" si="76"/>
        <v>games</v>
      </c>
      <c r="T798" t="str">
        <f t="shared" si="77"/>
        <v>mobile games</v>
      </c>
    </row>
    <row r="799" spans="1:20" hidden="1" x14ac:dyDescent="0.3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>
        <f t="shared" si="72"/>
        <v>110</v>
      </c>
      <c r="G799" t="s">
        <v>8</v>
      </c>
      <c r="H799">
        <v>185</v>
      </c>
      <c r="I799" s="5">
        <f t="shared" si="73"/>
        <v>45.037837837837834</v>
      </c>
      <c r="J799" t="s">
        <v>9</v>
      </c>
      <c r="K799" t="s">
        <v>10</v>
      </c>
      <c r="L799">
        <v>1546149600</v>
      </c>
      <c r="M799" s="10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16</v>
      </c>
      <c r="S799" t="str">
        <f t="shared" si="76"/>
        <v>technology</v>
      </c>
      <c r="T799" t="str">
        <f t="shared" si="77"/>
        <v>web</v>
      </c>
    </row>
    <row r="800" spans="1:20" hidden="1" x14ac:dyDescent="0.3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>
        <f t="shared" si="72"/>
        <v>188</v>
      </c>
      <c r="G800" t="s">
        <v>8</v>
      </c>
      <c r="H800">
        <v>121</v>
      </c>
      <c r="I800" s="5">
        <f t="shared" si="73"/>
        <v>52.958677685950413</v>
      </c>
      <c r="J800" t="s">
        <v>9</v>
      </c>
      <c r="K800" t="s">
        <v>10</v>
      </c>
      <c r="L800">
        <v>1338440400</v>
      </c>
      <c r="M800" s="10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21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>
        <f t="shared" si="72"/>
        <v>87</v>
      </c>
      <c r="G801" t="s">
        <v>2</v>
      </c>
      <c r="H801">
        <v>1225</v>
      </c>
      <c r="I801" s="5">
        <f t="shared" si="73"/>
        <v>60.017959183673469</v>
      </c>
      <c r="J801" t="s">
        <v>28</v>
      </c>
      <c r="K801" t="s">
        <v>29</v>
      </c>
      <c r="L801">
        <v>1454133600</v>
      </c>
      <c r="M801" s="10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21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>
        <f t="shared" si="72"/>
        <v>1</v>
      </c>
      <c r="G802" t="s">
        <v>2</v>
      </c>
      <c r="H802">
        <v>1</v>
      </c>
      <c r="I802" s="5">
        <f t="shared" si="73"/>
        <v>1</v>
      </c>
      <c r="J802" t="s">
        <v>86</v>
      </c>
      <c r="K802" t="s">
        <v>87</v>
      </c>
      <c r="L802">
        <v>1434085200</v>
      </c>
      <c r="M802" s="10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11</v>
      </c>
      <c r="S802" t="str">
        <f t="shared" si="76"/>
        <v>music</v>
      </c>
      <c r="T802" t="str">
        <f t="shared" si="77"/>
        <v>rock</v>
      </c>
    </row>
    <row r="803" spans="1:20" hidden="1" x14ac:dyDescent="0.3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>
        <f t="shared" si="72"/>
        <v>203</v>
      </c>
      <c r="G803" t="s">
        <v>8</v>
      </c>
      <c r="H803">
        <v>106</v>
      </c>
      <c r="I803" s="5">
        <f t="shared" si="73"/>
        <v>44.028301886792455</v>
      </c>
      <c r="J803" t="s">
        <v>9</v>
      </c>
      <c r="K803" t="s">
        <v>10</v>
      </c>
      <c r="L803">
        <v>1577772000</v>
      </c>
      <c r="M803" s="10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110</v>
      </c>
      <c r="S803" t="str">
        <f t="shared" si="76"/>
        <v>photography</v>
      </c>
      <c r="T803" t="str">
        <f t="shared" si="77"/>
        <v>photography books</v>
      </c>
    </row>
    <row r="804" spans="1:20" ht="31.2" hidden="1" x14ac:dyDescent="0.3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>
        <f t="shared" si="72"/>
        <v>197</v>
      </c>
      <c r="G804" t="s">
        <v>8</v>
      </c>
      <c r="H804">
        <v>142</v>
      </c>
      <c r="I804" s="5">
        <f t="shared" si="73"/>
        <v>86.028169014084511</v>
      </c>
      <c r="J804" t="s">
        <v>9</v>
      </c>
      <c r="K804" t="s">
        <v>10</v>
      </c>
      <c r="L804">
        <v>1562216400</v>
      </c>
      <c r="M804" s="10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110</v>
      </c>
      <c r="S804" t="str">
        <f t="shared" si="76"/>
        <v>photography</v>
      </c>
      <c r="T804" t="str">
        <f t="shared" si="77"/>
        <v>photography books</v>
      </c>
    </row>
    <row r="805" spans="1:20" ht="31.2" hidden="1" x14ac:dyDescent="0.3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>
        <f t="shared" si="72"/>
        <v>107</v>
      </c>
      <c r="G805" t="s">
        <v>8</v>
      </c>
      <c r="H805">
        <v>233</v>
      </c>
      <c r="I805" s="5">
        <f t="shared" si="73"/>
        <v>28.012875536480685</v>
      </c>
      <c r="J805" t="s">
        <v>9</v>
      </c>
      <c r="K805" t="s">
        <v>10</v>
      </c>
      <c r="L805">
        <v>1548568800</v>
      </c>
      <c r="M805" s="10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21</v>
      </c>
      <c r="S805" t="str">
        <f t="shared" si="76"/>
        <v>theater</v>
      </c>
      <c r="T805" t="str">
        <f t="shared" si="77"/>
        <v>plays</v>
      </c>
    </row>
    <row r="806" spans="1:20" hidden="1" x14ac:dyDescent="0.3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>
        <f t="shared" si="72"/>
        <v>269</v>
      </c>
      <c r="G806" t="s">
        <v>8</v>
      </c>
      <c r="H806">
        <v>218</v>
      </c>
      <c r="I806" s="5">
        <f t="shared" si="73"/>
        <v>32.050458715596328</v>
      </c>
      <c r="J806" t="s">
        <v>9</v>
      </c>
      <c r="K806" t="s">
        <v>10</v>
      </c>
      <c r="L806">
        <v>1514872800</v>
      </c>
      <c r="M806" s="10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11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>
        <f t="shared" si="72"/>
        <v>51</v>
      </c>
      <c r="G807" t="s">
        <v>2</v>
      </c>
      <c r="H807">
        <v>67</v>
      </c>
      <c r="I807" s="5">
        <f t="shared" si="73"/>
        <v>73.611940298507463</v>
      </c>
      <c r="J807" t="s">
        <v>14</v>
      </c>
      <c r="K807" t="s">
        <v>15</v>
      </c>
      <c r="L807">
        <v>1416031200</v>
      </c>
      <c r="M807" s="10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30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3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>
        <f t="shared" si="72"/>
        <v>1180</v>
      </c>
      <c r="G808" t="s">
        <v>8</v>
      </c>
      <c r="H808">
        <v>76</v>
      </c>
      <c r="I808" s="5">
        <f t="shared" si="73"/>
        <v>108.71052631578948</v>
      </c>
      <c r="J808" t="s">
        <v>9</v>
      </c>
      <c r="K808" t="s">
        <v>10</v>
      </c>
      <c r="L808">
        <v>1330927200</v>
      </c>
      <c r="M808" s="10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41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3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>
        <f t="shared" si="72"/>
        <v>264</v>
      </c>
      <c r="G809" t="s">
        <v>8</v>
      </c>
      <c r="H809">
        <v>43</v>
      </c>
      <c r="I809" s="5">
        <f t="shared" si="73"/>
        <v>42.97674418604651</v>
      </c>
      <c r="J809" t="s">
        <v>9</v>
      </c>
      <c r="K809" t="s">
        <v>10</v>
      </c>
      <c r="L809">
        <v>1571115600</v>
      </c>
      <c r="M809" s="10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21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>
        <f t="shared" si="72"/>
        <v>30</v>
      </c>
      <c r="G810" t="s">
        <v>2</v>
      </c>
      <c r="H810">
        <v>19</v>
      </c>
      <c r="I810" s="5">
        <f t="shared" si="73"/>
        <v>83.315789473684205</v>
      </c>
      <c r="J810" t="s">
        <v>9</v>
      </c>
      <c r="K810" t="s">
        <v>10</v>
      </c>
      <c r="L810">
        <v>1463461200</v>
      </c>
      <c r="M810" s="10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5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>
        <f t="shared" si="72"/>
        <v>63</v>
      </c>
      <c r="G811" t="s">
        <v>2</v>
      </c>
      <c r="H811">
        <v>2108</v>
      </c>
      <c r="I811" s="5">
        <f t="shared" si="73"/>
        <v>42</v>
      </c>
      <c r="J811" t="s">
        <v>86</v>
      </c>
      <c r="K811" t="s">
        <v>87</v>
      </c>
      <c r="L811">
        <v>1344920400</v>
      </c>
      <c r="M811" s="10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30</v>
      </c>
      <c r="S811" t="str">
        <f t="shared" si="76"/>
        <v>film &amp; video</v>
      </c>
      <c r="T811" t="str">
        <f t="shared" si="77"/>
        <v>documentary</v>
      </c>
    </row>
    <row r="812" spans="1:20" ht="31.2" hidden="1" x14ac:dyDescent="0.3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>
        <f t="shared" si="72"/>
        <v>193</v>
      </c>
      <c r="G812" t="s">
        <v>8</v>
      </c>
      <c r="H812">
        <v>221</v>
      </c>
      <c r="I812" s="5">
        <f t="shared" si="73"/>
        <v>55.927601809954751</v>
      </c>
      <c r="J812" t="s">
        <v>9</v>
      </c>
      <c r="K812" t="s">
        <v>10</v>
      </c>
      <c r="L812">
        <v>1511848800</v>
      </c>
      <c r="M812" s="10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21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>
        <f t="shared" si="72"/>
        <v>77</v>
      </c>
      <c r="G813" t="s">
        <v>2</v>
      </c>
      <c r="H813">
        <v>679</v>
      </c>
      <c r="I813" s="5">
        <f t="shared" si="73"/>
        <v>105.03681885125184</v>
      </c>
      <c r="J813" t="s">
        <v>9</v>
      </c>
      <c r="K813" t="s">
        <v>10</v>
      </c>
      <c r="L813">
        <v>1452319200</v>
      </c>
      <c r="M813" s="10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77</v>
      </c>
      <c r="S813" t="str">
        <f t="shared" si="76"/>
        <v>games</v>
      </c>
      <c r="T813" t="str">
        <f t="shared" si="77"/>
        <v>video games</v>
      </c>
    </row>
    <row r="814" spans="1:20" hidden="1" x14ac:dyDescent="0.3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>
        <f t="shared" si="72"/>
        <v>226</v>
      </c>
      <c r="G814" t="s">
        <v>8</v>
      </c>
      <c r="H814">
        <v>2805</v>
      </c>
      <c r="I814" s="5">
        <f t="shared" si="73"/>
        <v>48</v>
      </c>
      <c r="J814" t="s">
        <v>3</v>
      </c>
      <c r="K814" t="s">
        <v>4</v>
      </c>
      <c r="L814">
        <v>1523854800</v>
      </c>
      <c r="M814" s="10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56</v>
      </c>
      <c r="S814" t="str">
        <f t="shared" si="76"/>
        <v>publishing</v>
      </c>
      <c r="T814" t="str">
        <f t="shared" si="77"/>
        <v>nonfiction</v>
      </c>
    </row>
    <row r="815" spans="1:20" hidden="1" x14ac:dyDescent="0.3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>
        <f t="shared" si="72"/>
        <v>239</v>
      </c>
      <c r="G815" t="s">
        <v>8</v>
      </c>
      <c r="H815">
        <v>68</v>
      </c>
      <c r="I815" s="5">
        <f t="shared" si="73"/>
        <v>112.66176470588235</v>
      </c>
      <c r="J815" t="s">
        <v>9</v>
      </c>
      <c r="K815" t="s">
        <v>10</v>
      </c>
      <c r="L815">
        <v>1346043600</v>
      </c>
      <c r="M815" s="10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77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>
        <f t="shared" si="72"/>
        <v>92</v>
      </c>
      <c r="G816" t="s">
        <v>2</v>
      </c>
      <c r="H816">
        <v>36</v>
      </c>
      <c r="I816" s="5">
        <f t="shared" si="73"/>
        <v>81.944444444444443</v>
      </c>
      <c r="J816" t="s">
        <v>24</v>
      </c>
      <c r="K816" t="s">
        <v>25</v>
      </c>
      <c r="L816">
        <v>1464325200</v>
      </c>
      <c r="M816" s="10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11</v>
      </c>
      <c r="S816" t="str">
        <f t="shared" si="76"/>
        <v>music</v>
      </c>
      <c r="T816" t="str">
        <f t="shared" si="77"/>
        <v>rock</v>
      </c>
    </row>
    <row r="817" spans="1:20" ht="31.2" hidden="1" x14ac:dyDescent="0.3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>
        <f t="shared" si="72"/>
        <v>130</v>
      </c>
      <c r="G817" t="s">
        <v>8</v>
      </c>
      <c r="H817">
        <v>183</v>
      </c>
      <c r="I817" s="5">
        <f t="shared" si="73"/>
        <v>64.049180327868854</v>
      </c>
      <c r="J817" t="s">
        <v>3</v>
      </c>
      <c r="K817" t="s">
        <v>4</v>
      </c>
      <c r="L817">
        <v>1511935200</v>
      </c>
      <c r="M817" s="10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11</v>
      </c>
      <c r="S817" t="str">
        <f t="shared" si="76"/>
        <v>music</v>
      </c>
      <c r="T817" t="str">
        <f t="shared" si="77"/>
        <v>rock</v>
      </c>
    </row>
    <row r="818" spans="1:20" ht="31.2" hidden="1" x14ac:dyDescent="0.3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>
        <f t="shared" si="72"/>
        <v>615</v>
      </c>
      <c r="G818" t="s">
        <v>8</v>
      </c>
      <c r="H818">
        <v>133</v>
      </c>
      <c r="I818" s="5">
        <f t="shared" si="73"/>
        <v>106.39097744360902</v>
      </c>
      <c r="J818" t="s">
        <v>9</v>
      </c>
      <c r="K818" t="s">
        <v>10</v>
      </c>
      <c r="L818">
        <v>1392012000</v>
      </c>
      <c r="M818" s="10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21</v>
      </c>
      <c r="S818" t="str">
        <f t="shared" si="76"/>
        <v>theater</v>
      </c>
      <c r="T818" t="str">
        <f t="shared" si="77"/>
        <v>plays</v>
      </c>
    </row>
    <row r="819" spans="1:20" hidden="1" x14ac:dyDescent="0.3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>
        <f t="shared" si="72"/>
        <v>369</v>
      </c>
      <c r="G819" t="s">
        <v>8</v>
      </c>
      <c r="H819">
        <v>2489</v>
      </c>
      <c r="I819" s="5">
        <f t="shared" si="73"/>
        <v>76.011249497790274</v>
      </c>
      <c r="J819" t="s">
        <v>95</v>
      </c>
      <c r="K819" t="s">
        <v>96</v>
      </c>
      <c r="L819">
        <v>1556946000</v>
      </c>
      <c r="M819" s="10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56</v>
      </c>
      <c r="S819" t="str">
        <f t="shared" si="76"/>
        <v>publishing</v>
      </c>
      <c r="T819" t="str">
        <f t="shared" si="77"/>
        <v>nonfiction</v>
      </c>
    </row>
    <row r="820" spans="1:20" hidden="1" x14ac:dyDescent="0.3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>
        <f t="shared" si="72"/>
        <v>1095</v>
      </c>
      <c r="G820" t="s">
        <v>8</v>
      </c>
      <c r="H820">
        <v>69</v>
      </c>
      <c r="I820" s="5">
        <f t="shared" si="73"/>
        <v>111.07246376811594</v>
      </c>
      <c r="J820" t="s">
        <v>9</v>
      </c>
      <c r="K820" t="s">
        <v>10</v>
      </c>
      <c r="L820">
        <v>1548050400</v>
      </c>
      <c r="M820" s="10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21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>
        <f t="shared" si="72"/>
        <v>51</v>
      </c>
      <c r="G821" t="s">
        <v>2</v>
      </c>
      <c r="H821">
        <v>47</v>
      </c>
      <c r="I821" s="5">
        <f t="shared" si="73"/>
        <v>95.936170212765958</v>
      </c>
      <c r="J821" t="s">
        <v>9</v>
      </c>
      <c r="K821" t="s">
        <v>10</v>
      </c>
      <c r="L821">
        <v>1353736800</v>
      </c>
      <c r="M821" s="10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77</v>
      </c>
      <c r="S821" t="str">
        <f t="shared" si="76"/>
        <v>games</v>
      </c>
      <c r="T821" t="str">
        <f t="shared" si="77"/>
        <v>video games</v>
      </c>
    </row>
    <row r="822" spans="1:20" hidden="1" x14ac:dyDescent="0.3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>
        <f t="shared" si="72"/>
        <v>801</v>
      </c>
      <c r="G822" t="s">
        <v>8</v>
      </c>
      <c r="H822">
        <v>279</v>
      </c>
      <c r="I822" s="5">
        <f t="shared" si="73"/>
        <v>43.043010752688176</v>
      </c>
      <c r="J822" t="s">
        <v>28</v>
      </c>
      <c r="K822" t="s">
        <v>29</v>
      </c>
      <c r="L822">
        <v>1532840400</v>
      </c>
      <c r="M822" s="10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11</v>
      </c>
      <c r="S822" t="str">
        <f t="shared" si="76"/>
        <v>music</v>
      </c>
      <c r="T822" t="str">
        <f t="shared" si="77"/>
        <v>rock</v>
      </c>
    </row>
    <row r="823" spans="1:20" hidden="1" x14ac:dyDescent="0.3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>
        <f t="shared" si="72"/>
        <v>291</v>
      </c>
      <c r="G823" t="s">
        <v>8</v>
      </c>
      <c r="H823">
        <v>210</v>
      </c>
      <c r="I823" s="5">
        <f t="shared" si="73"/>
        <v>67.966666666666669</v>
      </c>
      <c r="J823" t="s">
        <v>9</v>
      </c>
      <c r="K823" t="s">
        <v>10</v>
      </c>
      <c r="L823">
        <v>1488261600</v>
      </c>
      <c r="M823" s="10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30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3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>
        <f t="shared" si="72"/>
        <v>350</v>
      </c>
      <c r="G824" t="s">
        <v>8</v>
      </c>
      <c r="H824">
        <v>2100</v>
      </c>
      <c r="I824" s="5">
        <f t="shared" si="73"/>
        <v>89.991428571428571</v>
      </c>
      <c r="J824" t="s">
        <v>9</v>
      </c>
      <c r="K824" t="s">
        <v>10</v>
      </c>
      <c r="L824">
        <v>1393567200</v>
      </c>
      <c r="M824" s="10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11</v>
      </c>
      <c r="S824" t="str">
        <f t="shared" si="76"/>
        <v>music</v>
      </c>
      <c r="T824" t="str">
        <f t="shared" si="77"/>
        <v>rock</v>
      </c>
    </row>
    <row r="825" spans="1:20" ht="31.2" hidden="1" x14ac:dyDescent="0.3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>
        <f t="shared" si="72"/>
        <v>357</v>
      </c>
      <c r="G825" t="s">
        <v>8</v>
      </c>
      <c r="H825">
        <v>252</v>
      </c>
      <c r="I825" s="5">
        <f t="shared" si="73"/>
        <v>58.095238095238095</v>
      </c>
      <c r="J825" t="s">
        <v>9</v>
      </c>
      <c r="K825" t="s">
        <v>10</v>
      </c>
      <c r="L825">
        <v>1410325200</v>
      </c>
      <c r="M825" s="10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11</v>
      </c>
      <c r="S825" t="str">
        <f t="shared" si="76"/>
        <v>music</v>
      </c>
      <c r="T825" t="str">
        <f t="shared" si="77"/>
        <v>rock</v>
      </c>
    </row>
    <row r="826" spans="1:20" hidden="1" x14ac:dyDescent="0.3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>
        <f t="shared" si="72"/>
        <v>126</v>
      </c>
      <c r="G826" t="s">
        <v>8</v>
      </c>
      <c r="H826">
        <v>1280</v>
      </c>
      <c r="I826" s="5">
        <f t="shared" si="73"/>
        <v>83.996875000000003</v>
      </c>
      <c r="J826" t="s">
        <v>9</v>
      </c>
      <c r="K826" t="s">
        <v>10</v>
      </c>
      <c r="L826">
        <v>1276923600</v>
      </c>
      <c r="M826" s="10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56</v>
      </c>
      <c r="S826" t="str">
        <f t="shared" si="76"/>
        <v>publishing</v>
      </c>
      <c r="T826" t="str">
        <f t="shared" si="77"/>
        <v>nonfiction</v>
      </c>
    </row>
    <row r="827" spans="1:20" hidden="1" x14ac:dyDescent="0.3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>
        <f t="shared" si="72"/>
        <v>388</v>
      </c>
      <c r="G827" t="s">
        <v>8</v>
      </c>
      <c r="H827">
        <v>157</v>
      </c>
      <c r="I827" s="5">
        <f t="shared" si="73"/>
        <v>88.853503184713375</v>
      </c>
      <c r="J827" t="s">
        <v>28</v>
      </c>
      <c r="K827" t="s">
        <v>29</v>
      </c>
      <c r="L827">
        <v>1500958800</v>
      </c>
      <c r="M827" s="10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88</v>
      </c>
      <c r="S827" t="str">
        <f t="shared" si="76"/>
        <v>film &amp; video</v>
      </c>
      <c r="T827" t="str">
        <f t="shared" si="77"/>
        <v>shorts</v>
      </c>
    </row>
    <row r="828" spans="1:20" ht="31.2" hidden="1" x14ac:dyDescent="0.3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>
        <f t="shared" si="72"/>
        <v>457</v>
      </c>
      <c r="G828" t="s">
        <v>8</v>
      </c>
      <c r="H828">
        <v>194</v>
      </c>
      <c r="I828" s="5">
        <f t="shared" si="73"/>
        <v>65.963917525773198</v>
      </c>
      <c r="J828" t="s">
        <v>9</v>
      </c>
      <c r="K828" t="s">
        <v>10</v>
      </c>
      <c r="L828">
        <v>1292220000</v>
      </c>
      <c r="M828" s="10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21</v>
      </c>
      <c r="S828" t="str">
        <f t="shared" si="76"/>
        <v>theater</v>
      </c>
      <c r="T828" t="str">
        <f t="shared" si="77"/>
        <v>plays</v>
      </c>
    </row>
    <row r="829" spans="1:20" ht="31.2" hidden="1" x14ac:dyDescent="0.3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>
        <f t="shared" si="72"/>
        <v>267</v>
      </c>
      <c r="G829" t="s">
        <v>8</v>
      </c>
      <c r="H829">
        <v>82</v>
      </c>
      <c r="I829" s="5">
        <f t="shared" si="73"/>
        <v>74.804878048780495</v>
      </c>
      <c r="J829" t="s">
        <v>14</v>
      </c>
      <c r="K829" t="s">
        <v>15</v>
      </c>
      <c r="L829">
        <v>1304398800</v>
      </c>
      <c r="M829" s="10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41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>
        <f t="shared" si="72"/>
        <v>69</v>
      </c>
      <c r="G830" t="s">
        <v>2</v>
      </c>
      <c r="H830">
        <v>70</v>
      </c>
      <c r="I830" s="5">
        <f t="shared" si="73"/>
        <v>69.98571428571428</v>
      </c>
      <c r="J830" t="s">
        <v>9</v>
      </c>
      <c r="K830" t="s">
        <v>10</v>
      </c>
      <c r="L830">
        <v>1535432400</v>
      </c>
      <c r="M830" s="10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21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>
        <f t="shared" si="72"/>
        <v>51</v>
      </c>
      <c r="G831" t="s">
        <v>2</v>
      </c>
      <c r="H831">
        <v>154</v>
      </c>
      <c r="I831" s="5">
        <f t="shared" si="73"/>
        <v>32.006493506493506</v>
      </c>
      <c r="J831" t="s">
        <v>9</v>
      </c>
      <c r="K831" t="s">
        <v>10</v>
      </c>
      <c r="L831">
        <v>1433826000</v>
      </c>
      <c r="M831" s="10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21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>
        <f t="shared" si="72"/>
        <v>1</v>
      </c>
      <c r="G832" t="s">
        <v>2</v>
      </c>
      <c r="H832">
        <v>22</v>
      </c>
      <c r="I832" s="5">
        <f t="shared" si="73"/>
        <v>64.727272727272734</v>
      </c>
      <c r="J832" t="s">
        <v>9</v>
      </c>
      <c r="K832" t="s">
        <v>10</v>
      </c>
      <c r="L832">
        <v>1514959200</v>
      </c>
      <c r="M832" s="10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21</v>
      </c>
      <c r="S832" t="str">
        <f t="shared" si="76"/>
        <v>theater</v>
      </c>
      <c r="T832" t="str">
        <f t="shared" si="77"/>
        <v>plays</v>
      </c>
    </row>
    <row r="833" spans="1:20" ht="31.2" hidden="1" x14ac:dyDescent="0.3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>
        <f t="shared" si="72"/>
        <v>109</v>
      </c>
      <c r="G833" t="s">
        <v>8</v>
      </c>
      <c r="H833">
        <v>4233</v>
      </c>
      <c r="I833" s="5">
        <f t="shared" si="73"/>
        <v>24.998110087408456</v>
      </c>
      <c r="J833" t="s">
        <v>9</v>
      </c>
      <c r="K833" t="s">
        <v>10</v>
      </c>
      <c r="L833">
        <v>1332738000</v>
      </c>
      <c r="M833" s="10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110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3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>
        <f t="shared" si="72"/>
        <v>315</v>
      </c>
      <c r="G834" t="s">
        <v>8</v>
      </c>
      <c r="H834">
        <v>1297</v>
      </c>
      <c r="I834" s="5">
        <f t="shared" si="73"/>
        <v>104.97764070932922</v>
      </c>
      <c r="J834" t="s">
        <v>24</v>
      </c>
      <c r="K834" t="s">
        <v>25</v>
      </c>
      <c r="L834">
        <v>1445490000</v>
      </c>
      <c r="M834" s="10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194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3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>
        <f t="shared" ref="F835:F898" si="78">ROUND((E835/D835)*100,0)</f>
        <v>158</v>
      </c>
      <c r="G835" t="s">
        <v>8</v>
      </c>
      <c r="H835">
        <v>165</v>
      </c>
      <c r="I835" s="5">
        <f t="shared" ref="I835:I898" si="79">IF(H835=0,0,E835/H835)</f>
        <v>64.987878787878785</v>
      </c>
      <c r="J835" t="s">
        <v>24</v>
      </c>
      <c r="K835" t="s">
        <v>25</v>
      </c>
      <c r="L835">
        <v>1297663200</v>
      </c>
      <c r="M835" s="10">
        <f t="shared" ref="M835:M898" si="80">(((L835/60)/60)/24)+DATE(1970,1,1)</f>
        <v>40588.25</v>
      </c>
      <c r="N835">
        <v>1298613600</v>
      </c>
      <c r="O835" s="10">
        <f t="shared" ref="O835:O898" si="81">(((N835/60)/60)/24)+DATE(1970,1,1)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idden="1" x14ac:dyDescent="0.3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>
        <f t="shared" si="78"/>
        <v>154</v>
      </c>
      <c r="G836" t="s">
        <v>8</v>
      </c>
      <c r="H836">
        <v>119</v>
      </c>
      <c r="I836" s="5">
        <f t="shared" si="79"/>
        <v>94.352941176470594</v>
      </c>
      <c r="J836" t="s">
        <v>9</v>
      </c>
      <c r="K836" t="s">
        <v>10</v>
      </c>
      <c r="L836">
        <v>1371963600</v>
      </c>
      <c r="M836" s="10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21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>
        <f t="shared" si="78"/>
        <v>90</v>
      </c>
      <c r="G837" t="s">
        <v>2</v>
      </c>
      <c r="H837">
        <v>1758</v>
      </c>
      <c r="I837" s="5">
        <f t="shared" si="79"/>
        <v>44.001706484641637</v>
      </c>
      <c r="J837" t="s">
        <v>9</v>
      </c>
      <c r="K837" t="s">
        <v>10</v>
      </c>
      <c r="L837">
        <v>1425103200</v>
      </c>
      <c r="M837" s="10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16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>
        <f t="shared" si="78"/>
        <v>75</v>
      </c>
      <c r="G838" t="s">
        <v>2</v>
      </c>
      <c r="H838">
        <v>94</v>
      </c>
      <c r="I838" s="5">
        <f t="shared" si="79"/>
        <v>64.744680851063833</v>
      </c>
      <c r="J838" t="s">
        <v>9</v>
      </c>
      <c r="K838" t="s">
        <v>10</v>
      </c>
      <c r="L838">
        <v>1265349600</v>
      </c>
      <c r="M838" s="10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48</v>
      </c>
      <c r="S838" t="str">
        <f t="shared" si="82"/>
        <v>music</v>
      </c>
      <c r="T838" t="str">
        <f t="shared" si="83"/>
        <v>indie rock</v>
      </c>
    </row>
    <row r="839" spans="1:20" hidden="1" x14ac:dyDescent="0.3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>
        <f t="shared" si="78"/>
        <v>853</v>
      </c>
      <c r="G839" t="s">
        <v>8</v>
      </c>
      <c r="H839">
        <v>1797</v>
      </c>
      <c r="I839" s="5">
        <f t="shared" si="79"/>
        <v>84.00667779632721</v>
      </c>
      <c r="J839" t="s">
        <v>9</v>
      </c>
      <c r="K839" t="s">
        <v>10</v>
      </c>
      <c r="L839">
        <v>1301202000</v>
      </c>
      <c r="M839" s="10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147</v>
      </c>
      <c r="S839" t="str">
        <f t="shared" si="82"/>
        <v>music</v>
      </c>
      <c r="T839" t="str">
        <f t="shared" si="83"/>
        <v>jazz</v>
      </c>
    </row>
    <row r="840" spans="1:20" hidden="1" x14ac:dyDescent="0.3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>
        <f t="shared" si="78"/>
        <v>139</v>
      </c>
      <c r="G840" t="s">
        <v>8</v>
      </c>
      <c r="H840">
        <v>261</v>
      </c>
      <c r="I840" s="5">
        <f t="shared" si="79"/>
        <v>34.061302681992338</v>
      </c>
      <c r="J840" t="s">
        <v>9</v>
      </c>
      <c r="K840" t="s">
        <v>10</v>
      </c>
      <c r="L840">
        <v>1538024400</v>
      </c>
      <c r="M840" s="10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21</v>
      </c>
      <c r="S840" t="str">
        <f t="shared" si="82"/>
        <v>theater</v>
      </c>
      <c r="T840" t="str">
        <f t="shared" si="83"/>
        <v>plays</v>
      </c>
    </row>
    <row r="841" spans="1:20" hidden="1" x14ac:dyDescent="0.3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>
        <f t="shared" si="78"/>
        <v>190</v>
      </c>
      <c r="G841" t="s">
        <v>8</v>
      </c>
      <c r="H841">
        <v>157</v>
      </c>
      <c r="I841" s="5">
        <f t="shared" si="79"/>
        <v>93.273885350318466</v>
      </c>
      <c r="J841" t="s">
        <v>9</v>
      </c>
      <c r="K841" t="s">
        <v>10</v>
      </c>
      <c r="L841">
        <v>1395032400</v>
      </c>
      <c r="M841" s="10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30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3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>
        <f t="shared" si="78"/>
        <v>100</v>
      </c>
      <c r="G842" t="s">
        <v>8</v>
      </c>
      <c r="H842">
        <v>3533</v>
      </c>
      <c r="I842" s="5">
        <f t="shared" si="79"/>
        <v>32.998301726577978</v>
      </c>
      <c r="J842" t="s">
        <v>9</v>
      </c>
      <c r="K842" t="s">
        <v>10</v>
      </c>
      <c r="L842">
        <v>1405486800</v>
      </c>
      <c r="M842" s="10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21</v>
      </c>
      <c r="S842" t="str">
        <f t="shared" si="82"/>
        <v>theater</v>
      </c>
      <c r="T842" t="str">
        <f t="shared" si="83"/>
        <v>plays</v>
      </c>
    </row>
    <row r="843" spans="1:20" hidden="1" x14ac:dyDescent="0.3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>
        <f t="shared" si="78"/>
        <v>143</v>
      </c>
      <c r="G843" t="s">
        <v>8</v>
      </c>
      <c r="H843">
        <v>155</v>
      </c>
      <c r="I843" s="5">
        <f t="shared" si="79"/>
        <v>83.812903225806451</v>
      </c>
      <c r="J843" t="s">
        <v>9</v>
      </c>
      <c r="K843" t="s">
        <v>10</v>
      </c>
      <c r="L843">
        <v>1455861600</v>
      </c>
      <c r="M843" s="10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16</v>
      </c>
      <c r="S843" t="str">
        <f t="shared" si="82"/>
        <v>technology</v>
      </c>
      <c r="T843" t="str">
        <f t="shared" si="83"/>
        <v>web</v>
      </c>
    </row>
    <row r="844" spans="1:20" ht="31.2" hidden="1" x14ac:dyDescent="0.3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>
        <f t="shared" si="78"/>
        <v>563</v>
      </c>
      <c r="G844" t="s">
        <v>8</v>
      </c>
      <c r="H844">
        <v>132</v>
      </c>
      <c r="I844" s="5">
        <f t="shared" si="79"/>
        <v>63.992424242424242</v>
      </c>
      <c r="J844" t="s">
        <v>95</v>
      </c>
      <c r="K844" t="s">
        <v>96</v>
      </c>
      <c r="L844">
        <v>1529038800</v>
      </c>
      <c r="M844" s="10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53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>
        <f t="shared" si="78"/>
        <v>31</v>
      </c>
      <c r="G845" t="s">
        <v>2</v>
      </c>
      <c r="H845">
        <v>33</v>
      </c>
      <c r="I845" s="5">
        <f t="shared" si="79"/>
        <v>81.909090909090907</v>
      </c>
      <c r="J845" t="s">
        <v>9</v>
      </c>
      <c r="K845" t="s">
        <v>10</v>
      </c>
      <c r="L845">
        <v>1535259600</v>
      </c>
      <c r="M845" s="10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110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3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>
        <f t="shared" si="78"/>
        <v>99</v>
      </c>
      <c r="G846" t="s">
        <v>62</v>
      </c>
      <c r="H846">
        <v>94</v>
      </c>
      <c r="I846" s="5">
        <f t="shared" si="79"/>
        <v>93.053191489361708</v>
      </c>
      <c r="J846" t="s">
        <v>9</v>
      </c>
      <c r="K846" t="s">
        <v>10</v>
      </c>
      <c r="L846">
        <v>1327212000</v>
      </c>
      <c r="M846" s="10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30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3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>
        <f t="shared" si="78"/>
        <v>198</v>
      </c>
      <c r="G847" t="s">
        <v>8</v>
      </c>
      <c r="H847">
        <v>1354</v>
      </c>
      <c r="I847" s="5">
        <f t="shared" si="79"/>
        <v>101.98449039881831</v>
      </c>
      <c r="J847" t="s">
        <v>28</v>
      </c>
      <c r="K847" t="s">
        <v>29</v>
      </c>
      <c r="L847">
        <v>1526360400</v>
      </c>
      <c r="M847" s="10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16</v>
      </c>
      <c r="S847" t="str">
        <f t="shared" si="82"/>
        <v>technology</v>
      </c>
      <c r="T847" t="str">
        <f t="shared" si="83"/>
        <v>web</v>
      </c>
    </row>
    <row r="848" spans="1:20" hidden="1" x14ac:dyDescent="0.3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>
        <f t="shared" si="78"/>
        <v>509</v>
      </c>
      <c r="G848" t="s">
        <v>8</v>
      </c>
      <c r="H848">
        <v>48</v>
      </c>
      <c r="I848" s="5">
        <f t="shared" si="79"/>
        <v>105.9375</v>
      </c>
      <c r="J848" t="s">
        <v>9</v>
      </c>
      <c r="K848" t="s">
        <v>10</v>
      </c>
      <c r="L848">
        <v>1532149200</v>
      </c>
      <c r="M848" s="10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16</v>
      </c>
      <c r="S848" t="str">
        <f t="shared" si="82"/>
        <v>technology</v>
      </c>
      <c r="T848" t="str">
        <f t="shared" si="83"/>
        <v>web</v>
      </c>
    </row>
    <row r="849" spans="1:20" hidden="1" x14ac:dyDescent="0.3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>
        <f t="shared" si="78"/>
        <v>238</v>
      </c>
      <c r="G849" t="s">
        <v>8</v>
      </c>
      <c r="H849">
        <v>110</v>
      </c>
      <c r="I849" s="5">
        <f t="shared" si="79"/>
        <v>101.58181818181818</v>
      </c>
      <c r="J849" t="s">
        <v>9</v>
      </c>
      <c r="K849" t="s">
        <v>10</v>
      </c>
      <c r="L849">
        <v>1515304800</v>
      </c>
      <c r="M849" s="10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5</v>
      </c>
      <c r="S849" t="str">
        <f t="shared" si="82"/>
        <v>food</v>
      </c>
      <c r="T849" t="str">
        <f t="shared" si="83"/>
        <v>food trucks</v>
      </c>
    </row>
    <row r="850" spans="1:20" hidden="1" x14ac:dyDescent="0.3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>
        <f t="shared" si="78"/>
        <v>338</v>
      </c>
      <c r="G850" t="s">
        <v>8</v>
      </c>
      <c r="H850">
        <v>172</v>
      </c>
      <c r="I850" s="5">
        <f t="shared" si="79"/>
        <v>62.970930232558139</v>
      </c>
      <c r="J850" t="s">
        <v>9</v>
      </c>
      <c r="K850" t="s">
        <v>10</v>
      </c>
      <c r="L850">
        <v>1276318800</v>
      </c>
      <c r="M850" s="10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41</v>
      </c>
      <c r="S850" t="str">
        <f t="shared" si="82"/>
        <v>film &amp; video</v>
      </c>
      <c r="T850" t="str">
        <f t="shared" si="83"/>
        <v>drama</v>
      </c>
    </row>
    <row r="851" spans="1:20" ht="31.2" hidden="1" x14ac:dyDescent="0.3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>
        <f t="shared" si="78"/>
        <v>133</v>
      </c>
      <c r="G851" t="s">
        <v>8</v>
      </c>
      <c r="H851">
        <v>307</v>
      </c>
      <c r="I851" s="5">
        <f t="shared" si="79"/>
        <v>29.045602605863191</v>
      </c>
      <c r="J851" t="s">
        <v>9</v>
      </c>
      <c r="K851" t="s">
        <v>10</v>
      </c>
      <c r="L851">
        <v>1328767200</v>
      </c>
      <c r="M851" s="10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48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>
        <f t="shared" si="78"/>
        <v>1</v>
      </c>
      <c r="G852" t="s">
        <v>2</v>
      </c>
      <c r="H852">
        <v>1</v>
      </c>
      <c r="I852" s="5">
        <f t="shared" si="79"/>
        <v>1</v>
      </c>
      <c r="J852" t="s">
        <v>9</v>
      </c>
      <c r="K852" t="s">
        <v>10</v>
      </c>
      <c r="L852">
        <v>1321682400</v>
      </c>
      <c r="M852" s="10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11</v>
      </c>
      <c r="S852" t="str">
        <f t="shared" si="82"/>
        <v>music</v>
      </c>
      <c r="T852" t="str">
        <f t="shared" si="83"/>
        <v>rock</v>
      </c>
    </row>
    <row r="853" spans="1:20" ht="31.2" hidden="1" x14ac:dyDescent="0.3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>
        <f t="shared" si="78"/>
        <v>208</v>
      </c>
      <c r="G853" t="s">
        <v>8</v>
      </c>
      <c r="H853">
        <v>160</v>
      </c>
      <c r="I853" s="5">
        <f t="shared" si="79"/>
        <v>77.924999999999997</v>
      </c>
      <c r="J853" t="s">
        <v>9</v>
      </c>
      <c r="K853" t="s">
        <v>10</v>
      </c>
      <c r="L853">
        <v>1335934800</v>
      </c>
      <c r="M853" s="10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38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>
        <f t="shared" si="78"/>
        <v>51</v>
      </c>
      <c r="G854" t="s">
        <v>2</v>
      </c>
      <c r="H854">
        <v>31</v>
      </c>
      <c r="I854" s="5">
        <f t="shared" si="79"/>
        <v>80.806451612903231</v>
      </c>
      <c r="J854" t="s">
        <v>9</v>
      </c>
      <c r="K854" t="s">
        <v>10</v>
      </c>
      <c r="L854">
        <v>1310792400</v>
      </c>
      <c r="M854" s="10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77</v>
      </c>
      <c r="S854" t="str">
        <f t="shared" si="82"/>
        <v>games</v>
      </c>
      <c r="T854" t="str">
        <f t="shared" si="83"/>
        <v>video games</v>
      </c>
    </row>
    <row r="855" spans="1:20" hidden="1" x14ac:dyDescent="0.3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>
        <f t="shared" si="78"/>
        <v>652</v>
      </c>
      <c r="G855" t="s">
        <v>8</v>
      </c>
      <c r="H855">
        <v>1467</v>
      </c>
      <c r="I855" s="5">
        <f t="shared" si="79"/>
        <v>76.006816632583508</v>
      </c>
      <c r="J855" t="s">
        <v>3</v>
      </c>
      <c r="K855" t="s">
        <v>4</v>
      </c>
      <c r="L855">
        <v>1308546000</v>
      </c>
      <c r="M855" s="10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48</v>
      </c>
      <c r="S855" t="str">
        <f t="shared" si="82"/>
        <v>music</v>
      </c>
      <c r="T855" t="str">
        <f t="shared" si="83"/>
        <v>indie rock</v>
      </c>
    </row>
    <row r="856" spans="1:20" ht="31.2" hidden="1" x14ac:dyDescent="0.3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>
        <f t="shared" si="78"/>
        <v>114</v>
      </c>
      <c r="G856" t="s">
        <v>8</v>
      </c>
      <c r="H856">
        <v>2662</v>
      </c>
      <c r="I856" s="5">
        <f t="shared" si="79"/>
        <v>72.993613824192337</v>
      </c>
      <c r="J856" t="s">
        <v>3</v>
      </c>
      <c r="K856" t="s">
        <v>4</v>
      </c>
      <c r="L856">
        <v>1574056800</v>
      </c>
      <c r="M856" s="10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107</v>
      </c>
      <c r="S856" t="str">
        <f t="shared" si="82"/>
        <v>publishing</v>
      </c>
      <c r="T856" t="str">
        <f t="shared" si="83"/>
        <v>fiction</v>
      </c>
    </row>
    <row r="857" spans="1:20" hidden="1" x14ac:dyDescent="0.3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>
        <f t="shared" si="78"/>
        <v>102</v>
      </c>
      <c r="G857" t="s">
        <v>8</v>
      </c>
      <c r="H857">
        <v>452</v>
      </c>
      <c r="I857" s="5">
        <f t="shared" si="79"/>
        <v>53</v>
      </c>
      <c r="J857" t="s">
        <v>14</v>
      </c>
      <c r="K857" t="s">
        <v>15</v>
      </c>
      <c r="L857">
        <v>1308373200</v>
      </c>
      <c r="M857" s="10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21</v>
      </c>
      <c r="S857" t="str">
        <f t="shared" si="82"/>
        <v>theater</v>
      </c>
      <c r="T857" t="str">
        <f t="shared" si="83"/>
        <v>plays</v>
      </c>
    </row>
    <row r="858" spans="1:20" hidden="1" x14ac:dyDescent="0.3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>
        <f t="shared" si="78"/>
        <v>357</v>
      </c>
      <c r="G858" t="s">
        <v>8</v>
      </c>
      <c r="H858">
        <v>158</v>
      </c>
      <c r="I858" s="5">
        <f t="shared" si="79"/>
        <v>54.164556962025316</v>
      </c>
      <c r="J858" t="s">
        <v>9</v>
      </c>
      <c r="K858" t="s">
        <v>10</v>
      </c>
      <c r="L858">
        <v>1335243600</v>
      </c>
      <c r="M858" s="10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5</v>
      </c>
      <c r="S858" t="str">
        <f t="shared" si="82"/>
        <v>food</v>
      </c>
      <c r="T858" t="str">
        <f t="shared" si="83"/>
        <v>food trucks</v>
      </c>
    </row>
    <row r="859" spans="1:20" ht="31.2" hidden="1" x14ac:dyDescent="0.3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>
        <f t="shared" si="78"/>
        <v>140</v>
      </c>
      <c r="G859" t="s">
        <v>8</v>
      </c>
      <c r="H859">
        <v>225</v>
      </c>
      <c r="I859" s="5">
        <f t="shared" si="79"/>
        <v>32.946666666666665</v>
      </c>
      <c r="J859" t="s">
        <v>86</v>
      </c>
      <c r="K859" t="s">
        <v>87</v>
      </c>
      <c r="L859">
        <v>1328421600</v>
      </c>
      <c r="M859" s="10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88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>
        <f t="shared" si="78"/>
        <v>69</v>
      </c>
      <c r="G860" t="s">
        <v>2</v>
      </c>
      <c r="H860">
        <v>35</v>
      </c>
      <c r="I860" s="5">
        <f t="shared" si="79"/>
        <v>79.371428571428567</v>
      </c>
      <c r="J860" t="s">
        <v>9</v>
      </c>
      <c r="K860" t="s">
        <v>10</v>
      </c>
      <c r="L860">
        <v>1524286800</v>
      </c>
      <c r="M860" s="10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5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>
        <f t="shared" si="78"/>
        <v>36</v>
      </c>
      <c r="G861" t="s">
        <v>2</v>
      </c>
      <c r="H861">
        <v>63</v>
      </c>
      <c r="I861" s="5">
        <f t="shared" si="79"/>
        <v>41.174603174603178</v>
      </c>
      <c r="J861" t="s">
        <v>9</v>
      </c>
      <c r="K861" t="s">
        <v>10</v>
      </c>
      <c r="L861">
        <v>1362117600</v>
      </c>
      <c r="M861" s="10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21</v>
      </c>
      <c r="S861" t="str">
        <f t="shared" si="82"/>
        <v>theater</v>
      </c>
      <c r="T861" t="str">
        <f t="shared" si="83"/>
        <v>plays</v>
      </c>
    </row>
    <row r="862" spans="1:20" ht="31.2" hidden="1" x14ac:dyDescent="0.3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>
        <f t="shared" si="78"/>
        <v>252</v>
      </c>
      <c r="G862" t="s">
        <v>8</v>
      </c>
      <c r="H862">
        <v>65</v>
      </c>
      <c r="I862" s="5">
        <f t="shared" si="79"/>
        <v>77.430769230769229</v>
      </c>
      <c r="J862" t="s">
        <v>9</v>
      </c>
      <c r="K862" t="s">
        <v>10</v>
      </c>
      <c r="L862">
        <v>1550556000</v>
      </c>
      <c r="M862" s="10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53</v>
      </c>
      <c r="S862" t="str">
        <f t="shared" si="82"/>
        <v>technology</v>
      </c>
      <c r="T862" t="str">
        <f t="shared" si="83"/>
        <v>wearables</v>
      </c>
    </row>
    <row r="863" spans="1:20" hidden="1" x14ac:dyDescent="0.3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>
        <f t="shared" si="78"/>
        <v>106</v>
      </c>
      <c r="G863" t="s">
        <v>8</v>
      </c>
      <c r="H863">
        <v>163</v>
      </c>
      <c r="I863" s="5">
        <f t="shared" si="79"/>
        <v>57.159509202453989</v>
      </c>
      <c r="J863" t="s">
        <v>9</v>
      </c>
      <c r="K863" t="s">
        <v>10</v>
      </c>
      <c r="L863">
        <v>1269147600</v>
      </c>
      <c r="M863" s="10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21</v>
      </c>
      <c r="S863" t="str">
        <f t="shared" si="82"/>
        <v>theater</v>
      </c>
      <c r="T863" t="str">
        <f t="shared" si="83"/>
        <v>plays</v>
      </c>
    </row>
    <row r="864" spans="1:20" ht="31.2" hidden="1" x14ac:dyDescent="0.3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>
        <f t="shared" si="78"/>
        <v>187</v>
      </c>
      <c r="G864" t="s">
        <v>8</v>
      </c>
      <c r="H864">
        <v>85</v>
      </c>
      <c r="I864" s="5">
        <f t="shared" si="79"/>
        <v>77.17647058823529</v>
      </c>
      <c r="J864" t="s">
        <v>9</v>
      </c>
      <c r="K864" t="s">
        <v>10</v>
      </c>
      <c r="L864">
        <v>1312174800</v>
      </c>
      <c r="M864" s="10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21</v>
      </c>
      <c r="S864" t="str">
        <f t="shared" si="82"/>
        <v>theater</v>
      </c>
      <c r="T864" t="str">
        <f t="shared" si="83"/>
        <v>plays</v>
      </c>
    </row>
    <row r="865" spans="1:20" hidden="1" x14ac:dyDescent="0.3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>
        <f t="shared" si="78"/>
        <v>387</v>
      </c>
      <c r="G865" t="s">
        <v>8</v>
      </c>
      <c r="H865">
        <v>217</v>
      </c>
      <c r="I865" s="5">
        <f t="shared" si="79"/>
        <v>24.953917050691246</v>
      </c>
      <c r="J865" t="s">
        <v>9</v>
      </c>
      <c r="K865" t="s">
        <v>10</v>
      </c>
      <c r="L865">
        <v>1434517200</v>
      </c>
      <c r="M865" s="10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257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3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>
        <f t="shared" si="78"/>
        <v>347</v>
      </c>
      <c r="G866" t="s">
        <v>8</v>
      </c>
      <c r="H866">
        <v>150</v>
      </c>
      <c r="I866" s="5">
        <f t="shared" si="79"/>
        <v>97.18</v>
      </c>
      <c r="J866" t="s">
        <v>9</v>
      </c>
      <c r="K866" t="s">
        <v>10</v>
      </c>
      <c r="L866">
        <v>1471582800</v>
      </c>
      <c r="M866" s="10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88</v>
      </c>
      <c r="S866" t="str">
        <f t="shared" si="82"/>
        <v>film &amp; video</v>
      </c>
      <c r="T866" t="str">
        <f t="shared" si="83"/>
        <v>shorts</v>
      </c>
    </row>
    <row r="867" spans="1:20" ht="31.2" hidden="1" x14ac:dyDescent="0.3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>
        <f t="shared" si="78"/>
        <v>186</v>
      </c>
      <c r="G867" t="s">
        <v>8</v>
      </c>
      <c r="H867">
        <v>3272</v>
      </c>
      <c r="I867" s="5">
        <f t="shared" si="79"/>
        <v>46.000916870415651</v>
      </c>
      <c r="J867" t="s">
        <v>9</v>
      </c>
      <c r="K867" t="s">
        <v>10</v>
      </c>
      <c r="L867">
        <v>1410757200</v>
      </c>
      <c r="M867" s="10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21</v>
      </c>
      <c r="S867" t="str">
        <f t="shared" si="82"/>
        <v>theater</v>
      </c>
      <c r="T867" t="str">
        <f t="shared" si="83"/>
        <v>plays</v>
      </c>
    </row>
    <row r="868" spans="1:20" hidden="1" x14ac:dyDescent="0.3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>
        <f t="shared" si="78"/>
        <v>43</v>
      </c>
      <c r="G868" t="s">
        <v>62</v>
      </c>
      <c r="H868">
        <v>898</v>
      </c>
      <c r="I868" s="5">
        <f t="shared" si="79"/>
        <v>88.023385300668153</v>
      </c>
      <c r="J868" t="s">
        <v>9</v>
      </c>
      <c r="K868" t="s">
        <v>10</v>
      </c>
      <c r="L868">
        <v>1304830800</v>
      </c>
      <c r="M868" s="10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110</v>
      </c>
      <c r="S868" t="str">
        <f t="shared" si="82"/>
        <v>photography</v>
      </c>
      <c r="T868" t="str">
        <f t="shared" si="83"/>
        <v>photography books</v>
      </c>
    </row>
    <row r="869" spans="1:20" ht="31.2" hidden="1" x14ac:dyDescent="0.3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>
        <f t="shared" si="78"/>
        <v>162</v>
      </c>
      <c r="G869" t="s">
        <v>8</v>
      </c>
      <c r="H869">
        <v>300</v>
      </c>
      <c r="I869" s="5">
        <f t="shared" si="79"/>
        <v>25.99</v>
      </c>
      <c r="J869" t="s">
        <v>9</v>
      </c>
      <c r="K869" t="s">
        <v>10</v>
      </c>
      <c r="L869">
        <v>1539061200</v>
      </c>
      <c r="M869" s="10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5</v>
      </c>
      <c r="S869" t="str">
        <f t="shared" si="82"/>
        <v>food</v>
      </c>
      <c r="T869" t="str">
        <f t="shared" si="83"/>
        <v>food trucks</v>
      </c>
    </row>
    <row r="870" spans="1:20" hidden="1" x14ac:dyDescent="0.3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>
        <f t="shared" si="78"/>
        <v>185</v>
      </c>
      <c r="G870" t="s">
        <v>8</v>
      </c>
      <c r="H870">
        <v>126</v>
      </c>
      <c r="I870" s="5">
        <f t="shared" si="79"/>
        <v>102.69047619047619</v>
      </c>
      <c r="J870" t="s">
        <v>9</v>
      </c>
      <c r="K870" t="s">
        <v>10</v>
      </c>
      <c r="L870">
        <v>1381554000</v>
      </c>
      <c r="M870" s="10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21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>
        <f t="shared" si="78"/>
        <v>24</v>
      </c>
      <c r="G871" t="s">
        <v>2</v>
      </c>
      <c r="H871">
        <v>526</v>
      </c>
      <c r="I871" s="5">
        <f t="shared" si="79"/>
        <v>72.958174904942965</v>
      </c>
      <c r="J871" t="s">
        <v>9</v>
      </c>
      <c r="K871" t="s">
        <v>10</v>
      </c>
      <c r="L871">
        <v>1277096400</v>
      </c>
      <c r="M871" s="10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41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>
        <f t="shared" si="78"/>
        <v>90</v>
      </c>
      <c r="G872" t="s">
        <v>2</v>
      </c>
      <c r="H872">
        <v>121</v>
      </c>
      <c r="I872" s="5">
        <f t="shared" si="79"/>
        <v>57.190082644628099</v>
      </c>
      <c r="J872" t="s">
        <v>9</v>
      </c>
      <c r="K872" t="s">
        <v>10</v>
      </c>
      <c r="L872">
        <v>1440392400</v>
      </c>
      <c r="M872" s="10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21</v>
      </c>
      <c r="S872" t="str">
        <f t="shared" si="82"/>
        <v>theater</v>
      </c>
      <c r="T872" t="str">
        <f t="shared" si="83"/>
        <v>plays</v>
      </c>
    </row>
    <row r="873" spans="1:20" ht="31.2" hidden="1" x14ac:dyDescent="0.3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>
        <f t="shared" si="78"/>
        <v>273</v>
      </c>
      <c r="G873" t="s">
        <v>8</v>
      </c>
      <c r="H873">
        <v>2320</v>
      </c>
      <c r="I873" s="5">
        <f t="shared" si="79"/>
        <v>84.013793103448279</v>
      </c>
      <c r="J873" t="s">
        <v>9</v>
      </c>
      <c r="K873" t="s">
        <v>10</v>
      </c>
      <c r="L873">
        <v>1509512400</v>
      </c>
      <c r="M873" s="10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21</v>
      </c>
      <c r="S873" t="str">
        <f t="shared" si="82"/>
        <v>theater</v>
      </c>
      <c r="T873" t="str">
        <f t="shared" si="83"/>
        <v>plays</v>
      </c>
    </row>
    <row r="874" spans="1:20" hidden="1" x14ac:dyDescent="0.3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>
        <f t="shared" si="78"/>
        <v>170</v>
      </c>
      <c r="G874" t="s">
        <v>8</v>
      </c>
      <c r="H874">
        <v>81</v>
      </c>
      <c r="I874" s="5">
        <f t="shared" si="79"/>
        <v>98.666666666666671</v>
      </c>
      <c r="J874" t="s">
        <v>14</v>
      </c>
      <c r="K874" t="s">
        <v>15</v>
      </c>
      <c r="L874">
        <v>1535950800</v>
      </c>
      <c r="M874" s="10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462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3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>
        <f t="shared" si="78"/>
        <v>188</v>
      </c>
      <c r="G875" t="s">
        <v>8</v>
      </c>
      <c r="H875">
        <v>1887</v>
      </c>
      <c r="I875" s="5">
        <f t="shared" si="79"/>
        <v>42.007419183889773</v>
      </c>
      <c r="J875" t="s">
        <v>9</v>
      </c>
      <c r="K875" t="s">
        <v>10</v>
      </c>
      <c r="L875">
        <v>1389160800</v>
      </c>
      <c r="M875" s="10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110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3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>
        <f t="shared" si="78"/>
        <v>347</v>
      </c>
      <c r="G876" t="s">
        <v>8</v>
      </c>
      <c r="H876">
        <v>4358</v>
      </c>
      <c r="I876" s="5">
        <f t="shared" si="79"/>
        <v>32.002753556677376</v>
      </c>
      <c r="J876" t="s">
        <v>9</v>
      </c>
      <c r="K876" t="s">
        <v>10</v>
      </c>
      <c r="L876">
        <v>1271998800</v>
      </c>
      <c r="M876" s="10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110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>
        <f t="shared" si="78"/>
        <v>69</v>
      </c>
      <c r="G877" t="s">
        <v>2</v>
      </c>
      <c r="H877">
        <v>67</v>
      </c>
      <c r="I877" s="5">
        <f t="shared" si="79"/>
        <v>81.567164179104481</v>
      </c>
      <c r="J877" t="s">
        <v>9</v>
      </c>
      <c r="K877" t="s">
        <v>10</v>
      </c>
      <c r="L877">
        <v>1294898400</v>
      </c>
      <c r="M877" s="10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11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>
        <f t="shared" si="78"/>
        <v>25</v>
      </c>
      <c r="G878" t="s">
        <v>2</v>
      </c>
      <c r="H878">
        <v>57</v>
      </c>
      <c r="I878" s="5">
        <f t="shared" si="79"/>
        <v>37.035087719298247</v>
      </c>
      <c r="J878" t="s">
        <v>3</v>
      </c>
      <c r="K878" t="s">
        <v>4</v>
      </c>
      <c r="L878">
        <v>1559970000</v>
      </c>
      <c r="M878" s="10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110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>
        <f t="shared" si="78"/>
        <v>77</v>
      </c>
      <c r="G879" t="s">
        <v>2</v>
      </c>
      <c r="H879">
        <v>1229</v>
      </c>
      <c r="I879" s="5">
        <f t="shared" si="79"/>
        <v>103.033360455655</v>
      </c>
      <c r="J879" t="s">
        <v>9</v>
      </c>
      <c r="K879" t="s">
        <v>10</v>
      </c>
      <c r="L879">
        <v>1469509200</v>
      </c>
      <c r="M879" s="10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5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>
        <f t="shared" si="78"/>
        <v>37</v>
      </c>
      <c r="G880" t="s">
        <v>2</v>
      </c>
      <c r="H880">
        <v>12</v>
      </c>
      <c r="I880" s="5">
        <f t="shared" si="79"/>
        <v>84.333333333333329</v>
      </c>
      <c r="J880" t="s">
        <v>95</v>
      </c>
      <c r="K880" t="s">
        <v>96</v>
      </c>
      <c r="L880">
        <v>1579068000</v>
      </c>
      <c r="M880" s="10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136</v>
      </c>
      <c r="S880" t="str">
        <f t="shared" si="82"/>
        <v>music</v>
      </c>
      <c r="T880" t="str">
        <f t="shared" si="83"/>
        <v>metal</v>
      </c>
    </row>
    <row r="881" spans="1:20" hidden="1" x14ac:dyDescent="0.3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>
        <f t="shared" si="78"/>
        <v>544</v>
      </c>
      <c r="G881" t="s">
        <v>8</v>
      </c>
      <c r="H881">
        <v>53</v>
      </c>
      <c r="I881" s="5">
        <f t="shared" si="79"/>
        <v>102.60377358490567</v>
      </c>
      <c r="J881" t="s">
        <v>9</v>
      </c>
      <c r="K881" t="s">
        <v>10</v>
      </c>
      <c r="L881">
        <v>1487743200</v>
      </c>
      <c r="M881" s="10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56</v>
      </c>
      <c r="S881" t="str">
        <f t="shared" si="82"/>
        <v>publishing</v>
      </c>
      <c r="T881" t="str">
        <f t="shared" si="83"/>
        <v>nonfiction</v>
      </c>
    </row>
    <row r="882" spans="1:20" ht="31.2" hidden="1" x14ac:dyDescent="0.3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>
        <f t="shared" si="78"/>
        <v>229</v>
      </c>
      <c r="G882" t="s">
        <v>8</v>
      </c>
      <c r="H882">
        <v>2414</v>
      </c>
      <c r="I882" s="5">
        <f t="shared" si="79"/>
        <v>79.992129246064621</v>
      </c>
      <c r="J882" t="s">
        <v>9</v>
      </c>
      <c r="K882" t="s">
        <v>10</v>
      </c>
      <c r="L882">
        <v>1563685200</v>
      </c>
      <c r="M882" s="10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38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>
        <f t="shared" si="78"/>
        <v>39</v>
      </c>
      <c r="G883" t="s">
        <v>2</v>
      </c>
      <c r="H883">
        <v>452</v>
      </c>
      <c r="I883" s="5">
        <f t="shared" si="79"/>
        <v>70.055309734513273</v>
      </c>
      <c r="J883" t="s">
        <v>9</v>
      </c>
      <c r="K883" t="s">
        <v>10</v>
      </c>
      <c r="L883">
        <v>1436418000</v>
      </c>
      <c r="M883" s="10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21</v>
      </c>
      <c r="S883" t="str">
        <f t="shared" si="82"/>
        <v>theater</v>
      </c>
      <c r="T883" t="str">
        <f t="shared" si="83"/>
        <v>plays</v>
      </c>
    </row>
    <row r="884" spans="1:20" hidden="1" x14ac:dyDescent="0.3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>
        <f t="shared" si="78"/>
        <v>370</v>
      </c>
      <c r="G884" t="s">
        <v>8</v>
      </c>
      <c r="H884">
        <v>80</v>
      </c>
      <c r="I884" s="5">
        <f t="shared" si="79"/>
        <v>37</v>
      </c>
      <c r="J884" t="s">
        <v>9</v>
      </c>
      <c r="K884" t="s">
        <v>10</v>
      </c>
      <c r="L884">
        <v>1421820000</v>
      </c>
      <c r="M884" s="10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21</v>
      </c>
      <c r="S884" t="str">
        <f t="shared" si="82"/>
        <v>theater</v>
      </c>
      <c r="T884" t="str">
        <f t="shared" si="83"/>
        <v>plays</v>
      </c>
    </row>
    <row r="885" spans="1:20" ht="31.2" hidden="1" x14ac:dyDescent="0.3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>
        <f t="shared" si="78"/>
        <v>238</v>
      </c>
      <c r="G885" t="s">
        <v>8</v>
      </c>
      <c r="H885">
        <v>193</v>
      </c>
      <c r="I885" s="5">
        <f t="shared" si="79"/>
        <v>41.911917098445599</v>
      </c>
      <c r="J885" t="s">
        <v>9</v>
      </c>
      <c r="K885" t="s">
        <v>10</v>
      </c>
      <c r="L885">
        <v>1274763600</v>
      </c>
      <c r="M885" s="10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88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>
        <f t="shared" si="78"/>
        <v>64</v>
      </c>
      <c r="G886" t="s">
        <v>2</v>
      </c>
      <c r="H886">
        <v>1886</v>
      </c>
      <c r="I886" s="5">
        <f t="shared" si="79"/>
        <v>57.992576882290564</v>
      </c>
      <c r="J886" t="s">
        <v>9</v>
      </c>
      <c r="K886" t="s">
        <v>10</v>
      </c>
      <c r="L886">
        <v>1399179600</v>
      </c>
      <c r="M886" s="10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21</v>
      </c>
      <c r="S886" t="str">
        <f t="shared" si="82"/>
        <v>theater</v>
      </c>
      <c r="T886" t="str">
        <f t="shared" si="83"/>
        <v>plays</v>
      </c>
    </row>
    <row r="887" spans="1:20" hidden="1" x14ac:dyDescent="0.3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>
        <f t="shared" si="78"/>
        <v>118</v>
      </c>
      <c r="G887" t="s">
        <v>8</v>
      </c>
      <c r="H887">
        <v>52</v>
      </c>
      <c r="I887" s="5">
        <f t="shared" si="79"/>
        <v>40.942307692307693</v>
      </c>
      <c r="J887" t="s">
        <v>9</v>
      </c>
      <c r="K887" t="s">
        <v>10</v>
      </c>
      <c r="L887">
        <v>1275800400</v>
      </c>
      <c r="M887" s="10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21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>
        <f t="shared" si="78"/>
        <v>85</v>
      </c>
      <c r="G888" t="s">
        <v>2</v>
      </c>
      <c r="H888">
        <v>1825</v>
      </c>
      <c r="I888" s="5">
        <f t="shared" si="79"/>
        <v>69.9972602739726</v>
      </c>
      <c r="J888" t="s">
        <v>9</v>
      </c>
      <c r="K888" t="s">
        <v>10</v>
      </c>
      <c r="L888">
        <v>1282798800</v>
      </c>
      <c r="M888" s="10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48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>
        <f t="shared" si="78"/>
        <v>29</v>
      </c>
      <c r="G889" t="s">
        <v>2</v>
      </c>
      <c r="H889">
        <v>31</v>
      </c>
      <c r="I889" s="5">
        <f t="shared" si="79"/>
        <v>73.838709677419359</v>
      </c>
      <c r="J889" t="s">
        <v>9</v>
      </c>
      <c r="K889" t="s">
        <v>10</v>
      </c>
      <c r="L889">
        <v>1437109200</v>
      </c>
      <c r="M889" s="10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21</v>
      </c>
      <c r="S889" t="str">
        <f t="shared" si="82"/>
        <v>theater</v>
      </c>
      <c r="T889" t="str">
        <f t="shared" si="83"/>
        <v>plays</v>
      </c>
    </row>
    <row r="890" spans="1:20" ht="31.2" hidden="1" x14ac:dyDescent="0.3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>
        <f t="shared" si="78"/>
        <v>210</v>
      </c>
      <c r="G890" t="s">
        <v>8</v>
      </c>
      <c r="H890">
        <v>290</v>
      </c>
      <c r="I890" s="5">
        <f t="shared" si="79"/>
        <v>41.979310344827589</v>
      </c>
      <c r="J890" t="s">
        <v>9</v>
      </c>
      <c r="K890" t="s">
        <v>10</v>
      </c>
      <c r="L890">
        <v>1491886800</v>
      </c>
      <c r="M890" s="10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21</v>
      </c>
      <c r="S890" t="str">
        <f t="shared" si="82"/>
        <v>theater</v>
      </c>
      <c r="T890" t="str">
        <f t="shared" si="83"/>
        <v>plays</v>
      </c>
    </row>
    <row r="891" spans="1:20" hidden="1" x14ac:dyDescent="0.3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>
        <f t="shared" si="78"/>
        <v>170</v>
      </c>
      <c r="G891" t="s">
        <v>8</v>
      </c>
      <c r="H891">
        <v>122</v>
      </c>
      <c r="I891" s="5">
        <f t="shared" si="79"/>
        <v>77.93442622950819</v>
      </c>
      <c r="J891" t="s">
        <v>9</v>
      </c>
      <c r="K891" t="s">
        <v>10</v>
      </c>
      <c r="L891">
        <v>1394600400</v>
      </c>
      <c r="M891" s="10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38</v>
      </c>
      <c r="S891" t="str">
        <f t="shared" si="82"/>
        <v>music</v>
      </c>
      <c r="T891" t="str">
        <f t="shared" si="83"/>
        <v>electric music</v>
      </c>
    </row>
    <row r="892" spans="1:20" hidden="1" x14ac:dyDescent="0.3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>
        <f t="shared" si="78"/>
        <v>116</v>
      </c>
      <c r="G892" t="s">
        <v>8</v>
      </c>
      <c r="H892">
        <v>1470</v>
      </c>
      <c r="I892" s="5">
        <f t="shared" si="79"/>
        <v>106.01972789115646</v>
      </c>
      <c r="J892" t="s">
        <v>9</v>
      </c>
      <c r="K892" t="s">
        <v>10</v>
      </c>
      <c r="L892">
        <v>1561352400</v>
      </c>
      <c r="M892" s="10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48</v>
      </c>
      <c r="S892" t="str">
        <f t="shared" si="82"/>
        <v>music</v>
      </c>
      <c r="T892" t="str">
        <f t="shared" si="83"/>
        <v>indie rock</v>
      </c>
    </row>
    <row r="893" spans="1:20" ht="31.2" hidden="1" x14ac:dyDescent="0.3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>
        <f t="shared" si="78"/>
        <v>259</v>
      </c>
      <c r="G893" t="s">
        <v>8</v>
      </c>
      <c r="H893">
        <v>165</v>
      </c>
      <c r="I893" s="5">
        <f t="shared" si="79"/>
        <v>47.018181818181816</v>
      </c>
      <c r="J893" t="s">
        <v>3</v>
      </c>
      <c r="K893" t="s">
        <v>4</v>
      </c>
      <c r="L893">
        <v>1322892000</v>
      </c>
      <c r="M893" s="10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30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3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>
        <f t="shared" si="78"/>
        <v>231</v>
      </c>
      <c r="G894" t="s">
        <v>8</v>
      </c>
      <c r="H894">
        <v>182</v>
      </c>
      <c r="I894" s="5">
        <f t="shared" si="79"/>
        <v>76.016483516483518</v>
      </c>
      <c r="J894" t="s">
        <v>9</v>
      </c>
      <c r="K894" t="s">
        <v>10</v>
      </c>
      <c r="L894">
        <v>1274418000</v>
      </c>
      <c r="M894" s="10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194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3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>
        <f t="shared" si="78"/>
        <v>128</v>
      </c>
      <c r="G895" t="s">
        <v>8</v>
      </c>
      <c r="H895">
        <v>199</v>
      </c>
      <c r="I895" s="5">
        <f t="shared" si="79"/>
        <v>54.120603015075375</v>
      </c>
      <c r="J895" t="s">
        <v>95</v>
      </c>
      <c r="K895" t="s">
        <v>96</v>
      </c>
      <c r="L895">
        <v>1434344400</v>
      </c>
      <c r="M895" s="10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30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3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>
        <f t="shared" si="78"/>
        <v>189</v>
      </c>
      <c r="G896" t="s">
        <v>8</v>
      </c>
      <c r="H896">
        <v>56</v>
      </c>
      <c r="I896" s="5">
        <f t="shared" si="79"/>
        <v>57.285714285714285</v>
      </c>
      <c r="J896" t="s">
        <v>28</v>
      </c>
      <c r="K896" t="s">
        <v>29</v>
      </c>
      <c r="L896">
        <v>1373518800</v>
      </c>
      <c r="M896" s="10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257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>
        <f t="shared" si="78"/>
        <v>7</v>
      </c>
      <c r="G897" t="s">
        <v>2</v>
      </c>
      <c r="H897">
        <v>107</v>
      </c>
      <c r="I897" s="5">
        <f t="shared" si="79"/>
        <v>103.81308411214954</v>
      </c>
      <c r="J897" t="s">
        <v>9</v>
      </c>
      <c r="K897" t="s">
        <v>10</v>
      </c>
      <c r="L897">
        <v>1517637600</v>
      </c>
      <c r="M897" s="10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21</v>
      </c>
      <c r="S897" t="str">
        <f t="shared" si="82"/>
        <v>theater</v>
      </c>
      <c r="T897" t="str">
        <f t="shared" si="83"/>
        <v>plays</v>
      </c>
    </row>
    <row r="898" spans="1:20" ht="31.2" hidden="1" x14ac:dyDescent="0.3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>
        <f t="shared" si="78"/>
        <v>774</v>
      </c>
      <c r="G898" t="s">
        <v>8</v>
      </c>
      <c r="H898">
        <v>1460</v>
      </c>
      <c r="I898" s="5">
        <f t="shared" si="79"/>
        <v>105.02602739726028</v>
      </c>
      <c r="J898" t="s">
        <v>14</v>
      </c>
      <c r="K898" t="s">
        <v>15</v>
      </c>
      <c r="L898">
        <v>1310619600</v>
      </c>
      <c r="M898" s="10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5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>
        <f t="shared" ref="F899:F962" si="84">ROUND((E899/D899)*100,0)</f>
        <v>28</v>
      </c>
      <c r="G899" t="s">
        <v>2</v>
      </c>
      <c r="H899">
        <v>27</v>
      </c>
      <c r="I899" s="5">
        <f t="shared" ref="I899:I962" si="85">IF(H899=0,0,E899/H899)</f>
        <v>90.259259259259252</v>
      </c>
      <c r="J899" t="s">
        <v>9</v>
      </c>
      <c r="K899" t="s">
        <v>10</v>
      </c>
      <c r="L899">
        <v>1556427600</v>
      </c>
      <c r="M899" s="10">
        <f t="shared" ref="M899:M962" si="86">(((L899/60)/60)/24)+DATE(1970,1,1)</f>
        <v>43583.208333333328</v>
      </c>
      <c r="N899">
        <v>1556600400</v>
      </c>
      <c r="O899" s="10">
        <f t="shared" ref="O899:O962" si="87">(((N899/60)/60)/24)+DATE(1970,1,1)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>
        <f t="shared" si="84"/>
        <v>52</v>
      </c>
      <c r="G900" t="s">
        <v>2</v>
      </c>
      <c r="H900">
        <v>1221</v>
      </c>
      <c r="I900" s="5">
        <f t="shared" si="85"/>
        <v>76.978705978705975</v>
      </c>
      <c r="J900" t="s">
        <v>9</v>
      </c>
      <c r="K900" t="s">
        <v>10</v>
      </c>
      <c r="L900">
        <v>1576476000</v>
      </c>
      <c r="M900" s="10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30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3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>
        <f t="shared" si="84"/>
        <v>407</v>
      </c>
      <c r="G901" t="s">
        <v>8</v>
      </c>
      <c r="H901">
        <v>123</v>
      </c>
      <c r="I901" s="5">
        <f t="shared" si="85"/>
        <v>102.60162601626017</v>
      </c>
      <c r="J901" t="s">
        <v>86</v>
      </c>
      <c r="K901" t="s">
        <v>87</v>
      </c>
      <c r="L901">
        <v>1381122000</v>
      </c>
      <c r="M901" s="10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147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>
        <f t="shared" si="84"/>
        <v>2</v>
      </c>
      <c r="G902" t="s">
        <v>2</v>
      </c>
      <c r="H902">
        <v>1</v>
      </c>
      <c r="I902" s="5">
        <f t="shared" si="85"/>
        <v>2</v>
      </c>
      <c r="J902" t="s">
        <v>9</v>
      </c>
      <c r="K902" t="s">
        <v>10</v>
      </c>
      <c r="L902">
        <v>1411102800</v>
      </c>
      <c r="M902" s="10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16</v>
      </c>
      <c r="S902" t="str">
        <f t="shared" si="88"/>
        <v>technology</v>
      </c>
      <c r="T902" t="str">
        <f t="shared" si="89"/>
        <v>web</v>
      </c>
    </row>
    <row r="903" spans="1:20" hidden="1" x14ac:dyDescent="0.3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>
        <f t="shared" si="84"/>
        <v>156</v>
      </c>
      <c r="G903" t="s">
        <v>8</v>
      </c>
      <c r="H903">
        <v>159</v>
      </c>
      <c r="I903" s="5">
        <f t="shared" si="85"/>
        <v>55.0062893081761</v>
      </c>
      <c r="J903" t="s">
        <v>9</v>
      </c>
      <c r="K903" t="s">
        <v>10</v>
      </c>
      <c r="L903">
        <v>1531803600</v>
      </c>
      <c r="M903" s="10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11</v>
      </c>
      <c r="S903" t="str">
        <f t="shared" si="88"/>
        <v>music</v>
      </c>
      <c r="T903" t="str">
        <f t="shared" si="89"/>
        <v>rock</v>
      </c>
    </row>
    <row r="904" spans="1:20" hidden="1" x14ac:dyDescent="0.3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>
        <f t="shared" si="84"/>
        <v>252</v>
      </c>
      <c r="G904" t="s">
        <v>8</v>
      </c>
      <c r="H904">
        <v>110</v>
      </c>
      <c r="I904" s="5">
        <f t="shared" si="85"/>
        <v>32.127272727272725</v>
      </c>
      <c r="J904" t="s">
        <v>9</v>
      </c>
      <c r="K904" t="s">
        <v>10</v>
      </c>
      <c r="L904">
        <v>1454133600</v>
      </c>
      <c r="M904" s="10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16</v>
      </c>
      <c r="S904" t="str">
        <f t="shared" si="88"/>
        <v>technology</v>
      </c>
      <c r="T904" t="str">
        <f t="shared" si="89"/>
        <v>web</v>
      </c>
    </row>
    <row r="905" spans="1:20" ht="31.2" hidden="1" x14ac:dyDescent="0.3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>
        <f t="shared" si="84"/>
        <v>2</v>
      </c>
      <c r="G905" t="s">
        <v>35</v>
      </c>
      <c r="H905">
        <v>14</v>
      </c>
      <c r="I905" s="5">
        <f t="shared" si="85"/>
        <v>50.642857142857146</v>
      </c>
      <c r="J905" t="s">
        <v>9</v>
      </c>
      <c r="K905" t="s">
        <v>10</v>
      </c>
      <c r="L905">
        <v>1336194000</v>
      </c>
      <c r="M905" s="10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56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>
        <f t="shared" si="84"/>
        <v>12</v>
      </c>
      <c r="G906" t="s">
        <v>2</v>
      </c>
      <c r="H906">
        <v>16</v>
      </c>
      <c r="I906" s="5">
        <f t="shared" si="85"/>
        <v>49.6875</v>
      </c>
      <c r="J906" t="s">
        <v>9</v>
      </c>
      <c r="K906" t="s">
        <v>10</v>
      </c>
      <c r="L906">
        <v>1349326800</v>
      </c>
      <c r="M906" s="10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121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3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>
        <f t="shared" si="84"/>
        <v>164</v>
      </c>
      <c r="G907" t="s">
        <v>8</v>
      </c>
      <c r="H907">
        <v>236</v>
      </c>
      <c r="I907" s="5">
        <f t="shared" si="85"/>
        <v>54.894067796610166</v>
      </c>
      <c r="J907" t="s">
        <v>9</v>
      </c>
      <c r="K907" t="s">
        <v>10</v>
      </c>
      <c r="L907">
        <v>1379566800</v>
      </c>
      <c r="M907" s="10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21</v>
      </c>
      <c r="S907" t="str">
        <f t="shared" si="88"/>
        <v>theater</v>
      </c>
      <c r="T907" t="str">
        <f t="shared" si="89"/>
        <v>plays</v>
      </c>
    </row>
    <row r="908" spans="1:20" ht="31.2" hidden="1" x14ac:dyDescent="0.3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>
        <f t="shared" si="84"/>
        <v>163</v>
      </c>
      <c r="G908" t="s">
        <v>8</v>
      </c>
      <c r="H908">
        <v>191</v>
      </c>
      <c r="I908" s="5">
        <f t="shared" si="85"/>
        <v>46.931937172774866</v>
      </c>
      <c r="J908" t="s">
        <v>9</v>
      </c>
      <c r="K908" t="s">
        <v>10</v>
      </c>
      <c r="L908">
        <v>1494651600</v>
      </c>
      <c r="M908" s="10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30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>
        <f t="shared" si="84"/>
        <v>20</v>
      </c>
      <c r="G909" t="s">
        <v>2</v>
      </c>
      <c r="H909">
        <v>41</v>
      </c>
      <c r="I909" s="5">
        <f t="shared" si="85"/>
        <v>44.951219512195124</v>
      </c>
      <c r="J909" t="s">
        <v>9</v>
      </c>
      <c r="K909" t="s">
        <v>10</v>
      </c>
      <c r="L909">
        <v>1303880400</v>
      </c>
      <c r="M909" s="10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21</v>
      </c>
      <c r="S909" t="str">
        <f t="shared" si="88"/>
        <v>theater</v>
      </c>
      <c r="T909" t="str">
        <f t="shared" si="89"/>
        <v>plays</v>
      </c>
    </row>
    <row r="910" spans="1:20" hidden="1" x14ac:dyDescent="0.3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>
        <f t="shared" si="84"/>
        <v>319</v>
      </c>
      <c r="G910" t="s">
        <v>8</v>
      </c>
      <c r="H910">
        <v>3934</v>
      </c>
      <c r="I910" s="5">
        <f t="shared" si="85"/>
        <v>30.99898322318251</v>
      </c>
      <c r="J910" t="s">
        <v>9</v>
      </c>
      <c r="K910" t="s">
        <v>10</v>
      </c>
      <c r="L910">
        <v>1335934800</v>
      </c>
      <c r="M910" s="10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77</v>
      </c>
      <c r="S910" t="str">
        <f t="shared" si="88"/>
        <v>games</v>
      </c>
      <c r="T910" t="str">
        <f t="shared" si="89"/>
        <v>video games</v>
      </c>
    </row>
    <row r="911" spans="1:20" hidden="1" x14ac:dyDescent="0.3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>
        <f t="shared" si="84"/>
        <v>479</v>
      </c>
      <c r="G911" t="s">
        <v>8</v>
      </c>
      <c r="H911">
        <v>80</v>
      </c>
      <c r="I911" s="5">
        <f t="shared" si="85"/>
        <v>107.7625</v>
      </c>
      <c r="J911" t="s">
        <v>3</v>
      </c>
      <c r="K911" t="s">
        <v>4</v>
      </c>
      <c r="L911">
        <v>1528088400</v>
      </c>
      <c r="M911" s="10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21</v>
      </c>
      <c r="S911" t="str">
        <f t="shared" si="88"/>
        <v>theater</v>
      </c>
      <c r="T911" t="str">
        <f t="shared" si="89"/>
        <v>plays</v>
      </c>
    </row>
    <row r="912" spans="1:20" hidden="1" x14ac:dyDescent="0.3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>
        <f t="shared" si="84"/>
        <v>20</v>
      </c>
      <c r="G912" t="s">
        <v>62</v>
      </c>
      <c r="H912">
        <v>296</v>
      </c>
      <c r="I912" s="5">
        <f t="shared" si="85"/>
        <v>102.07770270270271</v>
      </c>
      <c r="J912" t="s">
        <v>9</v>
      </c>
      <c r="K912" t="s">
        <v>10</v>
      </c>
      <c r="L912">
        <v>1421906400</v>
      </c>
      <c r="M912" s="10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21</v>
      </c>
      <c r="S912" t="str">
        <f t="shared" si="88"/>
        <v>theater</v>
      </c>
      <c r="T912" t="str">
        <f t="shared" si="89"/>
        <v>plays</v>
      </c>
    </row>
    <row r="913" spans="1:20" hidden="1" x14ac:dyDescent="0.3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>
        <f t="shared" si="84"/>
        <v>199</v>
      </c>
      <c r="G913" t="s">
        <v>8</v>
      </c>
      <c r="H913">
        <v>462</v>
      </c>
      <c r="I913" s="5">
        <f t="shared" si="85"/>
        <v>24.976190476190474</v>
      </c>
      <c r="J913" t="s">
        <v>9</v>
      </c>
      <c r="K913" t="s">
        <v>10</v>
      </c>
      <c r="L913">
        <v>1568005200</v>
      </c>
      <c r="M913" s="10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16</v>
      </c>
      <c r="S913" t="str">
        <f t="shared" si="88"/>
        <v>technology</v>
      </c>
      <c r="T913" t="str">
        <f t="shared" si="89"/>
        <v>web</v>
      </c>
    </row>
    <row r="914" spans="1:20" hidden="1" x14ac:dyDescent="0.3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>
        <f t="shared" si="84"/>
        <v>795</v>
      </c>
      <c r="G914" t="s">
        <v>8</v>
      </c>
      <c r="H914">
        <v>179</v>
      </c>
      <c r="I914" s="5">
        <f t="shared" si="85"/>
        <v>79.944134078212286</v>
      </c>
      <c r="J914" t="s">
        <v>9</v>
      </c>
      <c r="K914" t="s">
        <v>10</v>
      </c>
      <c r="L914">
        <v>1346821200</v>
      </c>
      <c r="M914" s="10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41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>
        <f t="shared" si="84"/>
        <v>51</v>
      </c>
      <c r="G915" t="s">
        <v>2</v>
      </c>
      <c r="H915">
        <v>523</v>
      </c>
      <c r="I915" s="5">
        <f t="shared" si="85"/>
        <v>67.946462715105156</v>
      </c>
      <c r="J915" t="s">
        <v>14</v>
      </c>
      <c r="K915" t="s">
        <v>15</v>
      </c>
      <c r="L915">
        <v>1557637200</v>
      </c>
      <c r="M915" s="10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41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>
        <f t="shared" si="84"/>
        <v>57</v>
      </c>
      <c r="G916" t="s">
        <v>2</v>
      </c>
      <c r="H916">
        <v>141</v>
      </c>
      <c r="I916" s="5">
        <f t="shared" si="85"/>
        <v>26.070921985815602</v>
      </c>
      <c r="J916" t="s">
        <v>28</v>
      </c>
      <c r="K916" t="s">
        <v>29</v>
      </c>
      <c r="L916">
        <v>1375592400</v>
      </c>
      <c r="M916" s="10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21</v>
      </c>
      <c r="S916" t="str">
        <f t="shared" si="88"/>
        <v>theater</v>
      </c>
      <c r="T916" t="str">
        <f t="shared" si="89"/>
        <v>plays</v>
      </c>
    </row>
    <row r="917" spans="1:20" ht="31.2" hidden="1" x14ac:dyDescent="0.3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>
        <f t="shared" si="84"/>
        <v>156</v>
      </c>
      <c r="G917" t="s">
        <v>8</v>
      </c>
      <c r="H917">
        <v>1866</v>
      </c>
      <c r="I917" s="5">
        <f t="shared" si="85"/>
        <v>105.0032154340836</v>
      </c>
      <c r="J917" t="s">
        <v>28</v>
      </c>
      <c r="K917" t="s">
        <v>29</v>
      </c>
      <c r="L917">
        <v>1503982800</v>
      </c>
      <c r="M917" s="10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257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>
        <f t="shared" si="84"/>
        <v>36</v>
      </c>
      <c r="G918" t="s">
        <v>2</v>
      </c>
      <c r="H918">
        <v>52</v>
      </c>
      <c r="I918" s="5">
        <f t="shared" si="85"/>
        <v>25.826923076923077</v>
      </c>
      <c r="J918" t="s">
        <v>9</v>
      </c>
      <c r="K918" t="s">
        <v>10</v>
      </c>
      <c r="L918">
        <v>1418882400</v>
      </c>
      <c r="M918" s="10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110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3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>
        <f t="shared" si="84"/>
        <v>58</v>
      </c>
      <c r="G919" t="s">
        <v>35</v>
      </c>
      <c r="H919">
        <v>27</v>
      </c>
      <c r="I919" s="5">
        <f t="shared" si="85"/>
        <v>77.666666666666671</v>
      </c>
      <c r="J919" t="s">
        <v>28</v>
      </c>
      <c r="K919" t="s">
        <v>29</v>
      </c>
      <c r="L919">
        <v>1309237200</v>
      </c>
      <c r="M919" s="10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88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3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>
        <f t="shared" si="84"/>
        <v>237</v>
      </c>
      <c r="G920" t="s">
        <v>8</v>
      </c>
      <c r="H920">
        <v>156</v>
      </c>
      <c r="I920" s="5">
        <f t="shared" si="85"/>
        <v>57.82692307692308</v>
      </c>
      <c r="J920" t="s">
        <v>86</v>
      </c>
      <c r="K920" t="s">
        <v>87</v>
      </c>
      <c r="L920">
        <v>1343365200</v>
      </c>
      <c r="M920" s="10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121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>
        <f t="shared" si="84"/>
        <v>59</v>
      </c>
      <c r="G921" t="s">
        <v>2</v>
      </c>
      <c r="H921">
        <v>225</v>
      </c>
      <c r="I921" s="5">
        <f t="shared" si="85"/>
        <v>92.955555555555549</v>
      </c>
      <c r="J921" t="s">
        <v>14</v>
      </c>
      <c r="K921" t="s">
        <v>15</v>
      </c>
      <c r="L921">
        <v>1507957200</v>
      </c>
      <c r="M921" s="10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21</v>
      </c>
      <c r="S921" t="str">
        <f t="shared" si="88"/>
        <v>theater</v>
      </c>
      <c r="T921" t="str">
        <f t="shared" si="89"/>
        <v>plays</v>
      </c>
    </row>
    <row r="922" spans="1:20" hidden="1" x14ac:dyDescent="0.3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>
        <f t="shared" si="84"/>
        <v>183</v>
      </c>
      <c r="G922" t="s">
        <v>8</v>
      </c>
      <c r="H922">
        <v>255</v>
      </c>
      <c r="I922" s="5">
        <f t="shared" si="85"/>
        <v>37.945098039215686</v>
      </c>
      <c r="J922" t="s">
        <v>9</v>
      </c>
      <c r="K922" t="s">
        <v>10</v>
      </c>
      <c r="L922">
        <v>1549519200</v>
      </c>
      <c r="M922" s="10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59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>
        <f t="shared" si="84"/>
        <v>1</v>
      </c>
      <c r="G923" t="s">
        <v>2</v>
      </c>
      <c r="H923">
        <v>38</v>
      </c>
      <c r="I923" s="5">
        <f t="shared" si="85"/>
        <v>31.842105263157894</v>
      </c>
      <c r="J923" t="s">
        <v>9</v>
      </c>
      <c r="K923" t="s">
        <v>10</v>
      </c>
      <c r="L923">
        <v>1329026400</v>
      </c>
      <c r="M923" s="10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16</v>
      </c>
      <c r="S923" t="str">
        <f t="shared" si="88"/>
        <v>technology</v>
      </c>
      <c r="T923" t="str">
        <f t="shared" si="89"/>
        <v>web</v>
      </c>
    </row>
    <row r="924" spans="1:20" hidden="1" x14ac:dyDescent="0.3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>
        <f t="shared" si="84"/>
        <v>176</v>
      </c>
      <c r="G924" t="s">
        <v>8</v>
      </c>
      <c r="H924">
        <v>2261</v>
      </c>
      <c r="I924" s="5">
        <f t="shared" si="85"/>
        <v>40</v>
      </c>
      <c r="J924" t="s">
        <v>9</v>
      </c>
      <c r="K924" t="s">
        <v>10</v>
      </c>
      <c r="L924">
        <v>1544335200</v>
      </c>
      <c r="M924" s="10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307</v>
      </c>
      <c r="S924" t="str">
        <f t="shared" si="88"/>
        <v>music</v>
      </c>
      <c r="T924" t="str">
        <f t="shared" si="89"/>
        <v>world music</v>
      </c>
    </row>
    <row r="925" spans="1:20" hidden="1" x14ac:dyDescent="0.3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>
        <f t="shared" si="84"/>
        <v>238</v>
      </c>
      <c r="G925" t="s">
        <v>8</v>
      </c>
      <c r="H925">
        <v>40</v>
      </c>
      <c r="I925" s="5">
        <f t="shared" si="85"/>
        <v>101.1</v>
      </c>
      <c r="J925" t="s">
        <v>9</v>
      </c>
      <c r="K925" t="s">
        <v>10</v>
      </c>
      <c r="L925">
        <v>1279083600</v>
      </c>
      <c r="M925" s="10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21</v>
      </c>
      <c r="S925" t="str">
        <f t="shared" si="88"/>
        <v>theater</v>
      </c>
      <c r="T925" t="str">
        <f t="shared" si="89"/>
        <v>plays</v>
      </c>
    </row>
    <row r="926" spans="1:20" hidden="1" x14ac:dyDescent="0.3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>
        <f t="shared" si="84"/>
        <v>488</v>
      </c>
      <c r="G926" t="s">
        <v>8</v>
      </c>
      <c r="H926">
        <v>2289</v>
      </c>
      <c r="I926" s="5">
        <f t="shared" si="85"/>
        <v>84.006989951944078</v>
      </c>
      <c r="J926" t="s">
        <v>95</v>
      </c>
      <c r="K926" t="s">
        <v>96</v>
      </c>
      <c r="L926">
        <v>1572498000</v>
      </c>
      <c r="M926" s="10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21</v>
      </c>
      <c r="S926" t="str">
        <f t="shared" si="88"/>
        <v>theater</v>
      </c>
      <c r="T926" t="str">
        <f t="shared" si="89"/>
        <v>plays</v>
      </c>
    </row>
    <row r="927" spans="1:20" ht="31.2" hidden="1" x14ac:dyDescent="0.3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>
        <f t="shared" si="84"/>
        <v>224</v>
      </c>
      <c r="G927" t="s">
        <v>8</v>
      </c>
      <c r="H927">
        <v>65</v>
      </c>
      <c r="I927" s="5">
        <f t="shared" si="85"/>
        <v>103.41538461538461</v>
      </c>
      <c r="J927" t="s">
        <v>9</v>
      </c>
      <c r="K927" t="s">
        <v>10</v>
      </c>
      <c r="L927">
        <v>1506056400</v>
      </c>
      <c r="M927" s="10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21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>
        <f t="shared" si="84"/>
        <v>18</v>
      </c>
      <c r="G928" t="s">
        <v>2</v>
      </c>
      <c r="H928">
        <v>15</v>
      </c>
      <c r="I928" s="5">
        <f t="shared" si="85"/>
        <v>105.13333333333334</v>
      </c>
      <c r="J928" t="s">
        <v>9</v>
      </c>
      <c r="K928" t="s">
        <v>10</v>
      </c>
      <c r="L928">
        <v>1463029200</v>
      </c>
      <c r="M928" s="10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5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>
        <f t="shared" si="84"/>
        <v>46</v>
      </c>
      <c r="G929" t="s">
        <v>2</v>
      </c>
      <c r="H929">
        <v>37</v>
      </c>
      <c r="I929" s="5">
        <f t="shared" si="85"/>
        <v>89.21621621621621</v>
      </c>
      <c r="J929" t="s">
        <v>9</v>
      </c>
      <c r="K929" t="s">
        <v>10</v>
      </c>
      <c r="L929">
        <v>1342069200</v>
      </c>
      <c r="M929" s="10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21</v>
      </c>
      <c r="S929" t="str">
        <f t="shared" si="88"/>
        <v>theater</v>
      </c>
      <c r="T929" t="str">
        <f t="shared" si="89"/>
        <v>plays</v>
      </c>
    </row>
    <row r="930" spans="1:20" hidden="1" x14ac:dyDescent="0.3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>
        <f t="shared" si="84"/>
        <v>117</v>
      </c>
      <c r="G930" t="s">
        <v>8</v>
      </c>
      <c r="H930">
        <v>3777</v>
      </c>
      <c r="I930" s="5">
        <f t="shared" si="85"/>
        <v>51.995234312946785</v>
      </c>
      <c r="J930" t="s">
        <v>95</v>
      </c>
      <c r="K930" t="s">
        <v>96</v>
      </c>
      <c r="L930">
        <v>1388296800</v>
      </c>
      <c r="M930" s="10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16</v>
      </c>
      <c r="S930" t="str">
        <f t="shared" si="88"/>
        <v>technology</v>
      </c>
      <c r="T930" t="str">
        <f t="shared" si="89"/>
        <v>web</v>
      </c>
    </row>
    <row r="931" spans="1:20" hidden="1" x14ac:dyDescent="0.3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>
        <f t="shared" si="84"/>
        <v>217</v>
      </c>
      <c r="G931" t="s">
        <v>8</v>
      </c>
      <c r="H931">
        <v>184</v>
      </c>
      <c r="I931" s="5">
        <f t="shared" si="85"/>
        <v>64.956521739130437</v>
      </c>
      <c r="J931" t="s">
        <v>28</v>
      </c>
      <c r="K931" t="s">
        <v>29</v>
      </c>
      <c r="L931">
        <v>1493787600</v>
      </c>
      <c r="M931" s="10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21</v>
      </c>
      <c r="S931" t="str">
        <f t="shared" si="88"/>
        <v>theater</v>
      </c>
      <c r="T931" t="str">
        <f t="shared" si="89"/>
        <v>plays</v>
      </c>
    </row>
    <row r="932" spans="1:20" hidden="1" x14ac:dyDescent="0.3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>
        <f t="shared" si="84"/>
        <v>112</v>
      </c>
      <c r="G932" t="s">
        <v>8</v>
      </c>
      <c r="H932">
        <v>85</v>
      </c>
      <c r="I932" s="5">
        <f t="shared" si="85"/>
        <v>46.235294117647058</v>
      </c>
      <c r="J932" t="s">
        <v>9</v>
      </c>
      <c r="K932" t="s">
        <v>10</v>
      </c>
      <c r="L932">
        <v>1424844000</v>
      </c>
      <c r="M932" s="10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21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>
        <f t="shared" si="84"/>
        <v>73</v>
      </c>
      <c r="G933" t="s">
        <v>2</v>
      </c>
      <c r="H933">
        <v>112</v>
      </c>
      <c r="I933" s="5">
        <f t="shared" si="85"/>
        <v>51.151785714285715</v>
      </c>
      <c r="J933" t="s">
        <v>9</v>
      </c>
      <c r="K933" t="s">
        <v>10</v>
      </c>
      <c r="L933">
        <v>1403931600</v>
      </c>
      <c r="M933" s="10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21</v>
      </c>
      <c r="S933" t="str">
        <f t="shared" si="88"/>
        <v>theater</v>
      </c>
      <c r="T933" t="str">
        <f t="shared" si="89"/>
        <v>plays</v>
      </c>
    </row>
    <row r="934" spans="1:20" hidden="1" x14ac:dyDescent="0.3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>
        <f t="shared" si="84"/>
        <v>212</v>
      </c>
      <c r="G934" t="s">
        <v>8</v>
      </c>
      <c r="H934">
        <v>144</v>
      </c>
      <c r="I934" s="5">
        <f t="shared" si="85"/>
        <v>33.909722222222221</v>
      </c>
      <c r="J934" t="s">
        <v>9</v>
      </c>
      <c r="K934" t="s">
        <v>10</v>
      </c>
      <c r="L934">
        <v>1394514000</v>
      </c>
      <c r="M934" s="10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11</v>
      </c>
      <c r="S934" t="str">
        <f t="shared" si="88"/>
        <v>music</v>
      </c>
      <c r="T934" t="str">
        <f t="shared" si="89"/>
        <v>rock</v>
      </c>
    </row>
    <row r="935" spans="1:20" hidden="1" x14ac:dyDescent="0.3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>
        <f t="shared" si="84"/>
        <v>240</v>
      </c>
      <c r="G935" t="s">
        <v>8</v>
      </c>
      <c r="H935">
        <v>1902</v>
      </c>
      <c r="I935" s="5">
        <f t="shared" si="85"/>
        <v>92.016298633017882</v>
      </c>
      <c r="J935" t="s">
        <v>9</v>
      </c>
      <c r="K935" t="s">
        <v>10</v>
      </c>
      <c r="L935">
        <v>1365397200</v>
      </c>
      <c r="M935" s="10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21</v>
      </c>
      <c r="S935" t="str">
        <f t="shared" si="88"/>
        <v>theater</v>
      </c>
      <c r="T935" t="str">
        <f t="shared" si="89"/>
        <v>plays</v>
      </c>
    </row>
    <row r="936" spans="1:20" hidden="1" x14ac:dyDescent="0.3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>
        <f t="shared" si="84"/>
        <v>182</v>
      </c>
      <c r="G936" t="s">
        <v>8</v>
      </c>
      <c r="H936">
        <v>105</v>
      </c>
      <c r="I936" s="5">
        <f t="shared" si="85"/>
        <v>107.42857142857143</v>
      </c>
      <c r="J936" t="s">
        <v>9</v>
      </c>
      <c r="K936" t="s">
        <v>10</v>
      </c>
      <c r="L936">
        <v>1456120800</v>
      </c>
      <c r="M936" s="10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21</v>
      </c>
      <c r="S936" t="str">
        <f t="shared" si="88"/>
        <v>theater</v>
      </c>
      <c r="T936" t="str">
        <f t="shared" si="89"/>
        <v>plays</v>
      </c>
    </row>
    <row r="937" spans="1:20" ht="31.2" hidden="1" x14ac:dyDescent="0.3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>
        <f t="shared" si="84"/>
        <v>164</v>
      </c>
      <c r="G937" t="s">
        <v>8</v>
      </c>
      <c r="H937">
        <v>132</v>
      </c>
      <c r="I937" s="5">
        <f t="shared" si="85"/>
        <v>75.848484848484844</v>
      </c>
      <c r="J937" t="s">
        <v>9</v>
      </c>
      <c r="K937" t="s">
        <v>10</v>
      </c>
      <c r="L937">
        <v>1437714000</v>
      </c>
      <c r="M937" s="10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21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>
        <f t="shared" si="84"/>
        <v>2</v>
      </c>
      <c r="G938" t="s">
        <v>2</v>
      </c>
      <c r="H938">
        <v>21</v>
      </c>
      <c r="I938" s="5">
        <f t="shared" si="85"/>
        <v>80.476190476190482</v>
      </c>
      <c r="J938" t="s">
        <v>9</v>
      </c>
      <c r="K938" t="s">
        <v>10</v>
      </c>
      <c r="L938">
        <v>1563771600</v>
      </c>
      <c r="M938" s="10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21</v>
      </c>
      <c r="S938" t="str">
        <f t="shared" si="88"/>
        <v>theater</v>
      </c>
      <c r="T938" t="str">
        <f t="shared" si="89"/>
        <v>plays</v>
      </c>
    </row>
    <row r="939" spans="1:20" hidden="1" x14ac:dyDescent="0.3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>
        <f t="shared" si="84"/>
        <v>50</v>
      </c>
      <c r="G939" t="s">
        <v>62</v>
      </c>
      <c r="H939">
        <v>976</v>
      </c>
      <c r="I939" s="5">
        <f t="shared" si="85"/>
        <v>86.978483606557376</v>
      </c>
      <c r="J939" t="s">
        <v>9</v>
      </c>
      <c r="K939" t="s">
        <v>10</v>
      </c>
      <c r="L939">
        <v>1448517600</v>
      </c>
      <c r="M939" s="10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30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3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>
        <f t="shared" si="84"/>
        <v>110</v>
      </c>
      <c r="G940" t="s">
        <v>8</v>
      </c>
      <c r="H940">
        <v>96</v>
      </c>
      <c r="I940" s="5">
        <f t="shared" si="85"/>
        <v>105.13541666666667</v>
      </c>
      <c r="J940" t="s">
        <v>9</v>
      </c>
      <c r="K940" t="s">
        <v>10</v>
      </c>
      <c r="L940">
        <v>1528779600</v>
      </c>
      <c r="M940" s="10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107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>
        <f t="shared" si="84"/>
        <v>49</v>
      </c>
      <c r="G941" t="s">
        <v>2</v>
      </c>
      <c r="H941">
        <v>67</v>
      </c>
      <c r="I941" s="5">
        <f t="shared" si="85"/>
        <v>57.298507462686565</v>
      </c>
      <c r="J941" t="s">
        <v>9</v>
      </c>
      <c r="K941" t="s">
        <v>10</v>
      </c>
      <c r="L941">
        <v>1304744400</v>
      </c>
      <c r="M941" s="10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77</v>
      </c>
      <c r="S941" t="str">
        <f t="shared" si="88"/>
        <v>games</v>
      </c>
      <c r="T941" t="str">
        <f t="shared" si="89"/>
        <v>video games</v>
      </c>
    </row>
    <row r="942" spans="1:20" hidden="1" x14ac:dyDescent="0.3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>
        <f t="shared" si="84"/>
        <v>62</v>
      </c>
      <c r="G942" t="s">
        <v>35</v>
      </c>
      <c r="H942">
        <v>66</v>
      </c>
      <c r="I942" s="5">
        <f t="shared" si="85"/>
        <v>93.348484848484844</v>
      </c>
      <c r="J942" t="s">
        <v>3</v>
      </c>
      <c r="K942" t="s">
        <v>4</v>
      </c>
      <c r="L942">
        <v>1354341600</v>
      </c>
      <c r="M942" s="10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16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>
        <f t="shared" si="84"/>
        <v>13</v>
      </c>
      <c r="G943" t="s">
        <v>2</v>
      </c>
      <c r="H943">
        <v>78</v>
      </c>
      <c r="I943" s="5">
        <f t="shared" si="85"/>
        <v>71.987179487179489</v>
      </c>
      <c r="J943" t="s">
        <v>9</v>
      </c>
      <c r="K943" t="s">
        <v>10</v>
      </c>
      <c r="L943">
        <v>1294552800</v>
      </c>
      <c r="M943" s="10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21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>
        <f t="shared" si="84"/>
        <v>65</v>
      </c>
      <c r="G944" t="s">
        <v>2</v>
      </c>
      <c r="H944">
        <v>67</v>
      </c>
      <c r="I944" s="5">
        <f t="shared" si="85"/>
        <v>92.611940298507463</v>
      </c>
      <c r="J944" t="s">
        <v>14</v>
      </c>
      <c r="K944" t="s">
        <v>15</v>
      </c>
      <c r="L944">
        <v>1295935200</v>
      </c>
      <c r="M944" s="10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21</v>
      </c>
      <c r="S944" t="str">
        <f t="shared" si="88"/>
        <v>theater</v>
      </c>
      <c r="T944" t="str">
        <f t="shared" si="89"/>
        <v>plays</v>
      </c>
    </row>
    <row r="945" spans="1:20" hidden="1" x14ac:dyDescent="0.3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>
        <f t="shared" si="84"/>
        <v>160</v>
      </c>
      <c r="G945" t="s">
        <v>8</v>
      </c>
      <c r="H945">
        <v>114</v>
      </c>
      <c r="I945" s="5">
        <f t="shared" si="85"/>
        <v>104.99122807017544</v>
      </c>
      <c r="J945" t="s">
        <v>9</v>
      </c>
      <c r="K945" t="s">
        <v>10</v>
      </c>
      <c r="L945">
        <v>1411534800</v>
      </c>
      <c r="M945" s="10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5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>
        <f t="shared" si="84"/>
        <v>81</v>
      </c>
      <c r="G946" t="s">
        <v>2</v>
      </c>
      <c r="H946">
        <v>263</v>
      </c>
      <c r="I946" s="5">
        <f t="shared" si="85"/>
        <v>30.958174904942965</v>
      </c>
      <c r="J946" t="s">
        <v>14</v>
      </c>
      <c r="K946" t="s">
        <v>15</v>
      </c>
      <c r="L946">
        <v>1486706400</v>
      </c>
      <c r="M946" s="10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110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>
        <f t="shared" si="84"/>
        <v>32</v>
      </c>
      <c r="G947" t="s">
        <v>2</v>
      </c>
      <c r="H947">
        <v>1691</v>
      </c>
      <c r="I947" s="5">
        <f t="shared" si="85"/>
        <v>33.001182732111175</v>
      </c>
      <c r="J947" t="s">
        <v>9</v>
      </c>
      <c r="K947" t="s">
        <v>10</v>
      </c>
      <c r="L947">
        <v>1333602000</v>
      </c>
      <c r="M947" s="10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110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>
        <f t="shared" si="84"/>
        <v>10</v>
      </c>
      <c r="G948" t="s">
        <v>2</v>
      </c>
      <c r="H948">
        <v>181</v>
      </c>
      <c r="I948" s="5">
        <f t="shared" si="85"/>
        <v>84.187845303867405</v>
      </c>
      <c r="J948" t="s">
        <v>9</v>
      </c>
      <c r="K948" t="s">
        <v>10</v>
      </c>
      <c r="L948">
        <v>1308200400</v>
      </c>
      <c r="M948" s="10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21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>
        <f t="shared" si="84"/>
        <v>27</v>
      </c>
      <c r="G949" t="s">
        <v>2</v>
      </c>
      <c r="H949">
        <v>13</v>
      </c>
      <c r="I949" s="5">
        <f t="shared" si="85"/>
        <v>73.92307692307692</v>
      </c>
      <c r="J949" t="s">
        <v>9</v>
      </c>
      <c r="K949" t="s">
        <v>10</v>
      </c>
      <c r="L949">
        <v>1411707600</v>
      </c>
      <c r="M949" s="10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21</v>
      </c>
      <c r="S949" t="str">
        <f t="shared" si="88"/>
        <v>theater</v>
      </c>
      <c r="T949" t="str">
        <f t="shared" si="89"/>
        <v>plays</v>
      </c>
    </row>
    <row r="950" spans="1:20" hidden="1" x14ac:dyDescent="0.3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>
        <f t="shared" si="84"/>
        <v>63</v>
      </c>
      <c r="G950" t="s">
        <v>62</v>
      </c>
      <c r="H950">
        <v>160</v>
      </c>
      <c r="I950" s="5">
        <f t="shared" si="85"/>
        <v>36.987499999999997</v>
      </c>
      <c r="J950" t="s">
        <v>9</v>
      </c>
      <c r="K950" t="s">
        <v>10</v>
      </c>
      <c r="L950">
        <v>1418364000</v>
      </c>
      <c r="M950" s="10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30</v>
      </c>
      <c r="S950" t="str">
        <f t="shared" si="88"/>
        <v>film &amp; video</v>
      </c>
      <c r="T950" t="str">
        <f t="shared" si="89"/>
        <v>documentary</v>
      </c>
    </row>
    <row r="951" spans="1:20" ht="31.2" hidden="1" x14ac:dyDescent="0.3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>
        <f t="shared" si="84"/>
        <v>161</v>
      </c>
      <c r="G951" t="s">
        <v>8</v>
      </c>
      <c r="H951">
        <v>203</v>
      </c>
      <c r="I951" s="5">
        <f t="shared" si="85"/>
        <v>46.896551724137929</v>
      </c>
      <c r="J951" t="s">
        <v>9</v>
      </c>
      <c r="K951" t="s">
        <v>10</v>
      </c>
      <c r="L951">
        <v>1429333200</v>
      </c>
      <c r="M951" s="10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16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>
        <f t="shared" si="84"/>
        <v>5</v>
      </c>
      <c r="G952" t="s">
        <v>2</v>
      </c>
      <c r="H952">
        <v>1</v>
      </c>
      <c r="I952" s="5">
        <f t="shared" si="85"/>
        <v>5</v>
      </c>
      <c r="J952" t="s">
        <v>9</v>
      </c>
      <c r="K952" t="s">
        <v>10</v>
      </c>
      <c r="L952">
        <v>1555390800</v>
      </c>
      <c r="M952" s="10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21</v>
      </c>
      <c r="S952" t="str">
        <f t="shared" si="88"/>
        <v>theater</v>
      </c>
      <c r="T952" t="str">
        <f t="shared" si="89"/>
        <v>plays</v>
      </c>
    </row>
    <row r="953" spans="1:20" hidden="1" x14ac:dyDescent="0.3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>
        <f t="shared" si="84"/>
        <v>1097</v>
      </c>
      <c r="G953" t="s">
        <v>8</v>
      </c>
      <c r="H953">
        <v>1559</v>
      </c>
      <c r="I953" s="5">
        <f t="shared" si="85"/>
        <v>102.02437459910199</v>
      </c>
      <c r="J953" t="s">
        <v>9</v>
      </c>
      <c r="K953" t="s">
        <v>10</v>
      </c>
      <c r="L953">
        <v>1482732000</v>
      </c>
      <c r="M953" s="10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11</v>
      </c>
      <c r="S953" t="str">
        <f t="shared" si="88"/>
        <v>music</v>
      </c>
      <c r="T953" t="str">
        <f t="shared" si="89"/>
        <v>rock</v>
      </c>
    </row>
    <row r="954" spans="1:20" hidden="1" x14ac:dyDescent="0.3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>
        <f t="shared" si="84"/>
        <v>70</v>
      </c>
      <c r="G954" t="s">
        <v>62</v>
      </c>
      <c r="H954">
        <v>2266</v>
      </c>
      <c r="I954" s="5">
        <f t="shared" si="85"/>
        <v>45.007502206531335</v>
      </c>
      <c r="J954" t="s">
        <v>9</v>
      </c>
      <c r="K954" t="s">
        <v>10</v>
      </c>
      <c r="L954">
        <v>1470718800</v>
      </c>
      <c r="M954" s="10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30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>
        <f t="shared" si="84"/>
        <v>60</v>
      </c>
      <c r="G955" t="s">
        <v>2</v>
      </c>
      <c r="H955">
        <v>21</v>
      </c>
      <c r="I955" s="5">
        <f t="shared" si="85"/>
        <v>94.285714285714292</v>
      </c>
      <c r="J955" t="s">
        <v>9</v>
      </c>
      <c r="K955" t="s">
        <v>10</v>
      </c>
      <c r="L955">
        <v>1450591200</v>
      </c>
      <c r="M955" s="10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462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3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>
        <f t="shared" si="84"/>
        <v>367</v>
      </c>
      <c r="G956" t="s">
        <v>8</v>
      </c>
      <c r="H956">
        <v>1548</v>
      </c>
      <c r="I956" s="5">
        <f t="shared" si="85"/>
        <v>101.02325581395348</v>
      </c>
      <c r="J956" t="s">
        <v>14</v>
      </c>
      <c r="K956" t="s">
        <v>15</v>
      </c>
      <c r="L956">
        <v>1348290000</v>
      </c>
      <c r="M956" s="10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16</v>
      </c>
      <c r="S956" t="str">
        <f t="shared" si="88"/>
        <v>technology</v>
      </c>
      <c r="T956" t="str">
        <f t="shared" si="89"/>
        <v>web</v>
      </c>
    </row>
    <row r="957" spans="1:20" ht="31.2" hidden="1" x14ac:dyDescent="0.3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>
        <f t="shared" si="84"/>
        <v>1109</v>
      </c>
      <c r="G957" t="s">
        <v>8</v>
      </c>
      <c r="H957">
        <v>80</v>
      </c>
      <c r="I957" s="5">
        <f t="shared" si="85"/>
        <v>97.037499999999994</v>
      </c>
      <c r="J957" t="s">
        <v>9</v>
      </c>
      <c r="K957" t="s">
        <v>10</v>
      </c>
      <c r="L957">
        <v>1353823200</v>
      </c>
      <c r="M957" s="10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21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>
        <f t="shared" si="84"/>
        <v>19</v>
      </c>
      <c r="G958" t="s">
        <v>2</v>
      </c>
      <c r="H958">
        <v>830</v>
      </c>
      <c r="I958" s="5">
        <f t="shared" si="85"/>
        <v>43.00963855421687</v>
      </c>
      <c r="J958" t="s">
        <v>9</v>
      </c>
      <c r="K958" t="s">
        <v>10</v>
      </c>
      <c r="L958">
        <v>1450764000</v>
      </c>
      <c r="M958" s="10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462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3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>
        <f t="shared" si="84"/>
        <v>127</v>
      </c>
      <c r="G959" t="s">
        <v>8</v>
      </c>
      <c r="H959">
        <v>131</v>
      </c>
      <c r="I959" s="5">
        <f t="shared" si="85"/>
        <v>94.916030534351151</v>
      </c>
      <c r="J959" t="s">
        <v>9</v>
      </c>
      <c r="K959" t="s">
        <v>10</v>
      </c>
      <c r="L959">
        <v>1329372000</v>
      </c>
      <c r="M959" s="10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21</v>
      </c>
      <c r="S959" t="str">
        <f t="shared" si="88"/>
        <v>theater</v>
      </c>
      <c r="T959" t="str">
        <f t="shared" si="89"/>
        <v>plays</v>
      </c>
    </row>
    <row r="960" spans="1:20" ht="31.2" hidden="1" x14ac:dyDescent="0.3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>
        <f t="shared" si="84"/>
        <v>735</v>
      </c>
      <c r="G960" t="s">
        <v>8</v>
      </c>
      <c r="H960">
        <v>112</v>
      </c>
      <c r="I960" s="5">
        <f t="shared" si="85"/>
        <v>72.151785714285708</v>
      </c>
      <c r="J960" t="s">
        <v>9</v>
      </c>
      <c r="K960" t="s">
        <v>10</v>
      </c>
      <c r="L960">
        <v>1277096400</v>
      </c>
      <c r="M960" s="10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59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>
        <f t="shared" si="84"/>
        <v>5</v>
      </c>
      <c r="G961" t="s">
        <v>2</v>
      </c>
      <c r="H961">
        <v>130</v>
      </c>
      <c r="I961" s="5">
        <f t="shared" si="85"/>
        <v>51.007692307692309</v>
      </c>
      <c r="J961" t="s">
        <v>9</v>
      </c>
      <c r="K961" t="s">
        <v>10</v>
      </c>
      <c r="L961">
        <v>1277701200</v>
      </c>
      <c r="M961" s="10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194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>
        <f t="shared" si="84"/>
        <v>85</v>
      </c>
      <c r="G962" t="s">
        <v>2</v>
      </c>
      <c r="H962">
        <v>55</v>
      </c>
      <c r="I962" s="5">
        <f t="shared" si="85"/>
        <v>85.054545454545448</v>
      </c>
      <c r="J962" t="s">
        <v>9</v>
      </c>
      <c r="K962" t="s">
        <v>10</v>
      </c>
      <c r="L962">
        <v>1454911200</v>
      </c>
      <c r="M962" s="10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16</v>
      </c>
      <c r="S962" t="str">
        <f t="shared" si="88"/>
        <v>technology</v>
      </c>
      <c r="T962" t="str">
        <f t="shared" si="89"/>
        <v>web</v>
      </c>
    </row>
    <row r="963" spans="1:20" ht="31.2" hidden="1" x14ac:dyDescent="0.3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>
        <f t="shared" ref="F963:F1001" si="90">ROUND((E963/D963)*100,0)</f>
        <v>119</v>
      </c>
      <c r="G963" t="s">
        <v>8</v>
      </c>
      <c r="H963">
        <v>155</v>
      </c>
      <c r="I963" s="5">
        <f t="shared" ref="I963:I1001" si="91">IF(H963=0,0,E963/H963)</f>
        <v>43.87096774193548</v>
      </c>
      <c r="J963" t="s">
        <v>9</v>
      </c>
      <c r="K963" t="s">
        <v>10</v>
      </c>
      <c r="L963">
        <v>1297922400</v>
      </c>
      <c r="M963" s="10">
        <f t="shared" ref="M963:M1002" si="92">(((L963/60)/60)/24)+DATE(1970,1,1)</f>
        <v>40591.25</v>
      </c>
      <c r="N963">
        <v>1298268000</v>
      </c>
      <c r="O963" s="10">
        <f t="shared" ref="O963:O1002" si="93">(((N963/60)/60)/24)+DATE(1970,1,1)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ref="S963:S1002" si="94">LEFT(R963,SEARCH("/",R963)-1)</f>
        <v>publishing</v>
      </c>
      <c r="T963" t="str">
        <f t="shared" ref="T963:T1002" si="95">RIGHT(R963,LEN(R963)-SEARCH("/",R963))</f>
        <v>translations</v>
      </c>
    </row>
    <row r="964" spans="1:20" hidden="1" x14ac:dyDescent="0.3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>
        <f t="shared" si="90"/>
        <v>296</v>
      </c>
      <c r="G964" t="s">
        <v>8</v>
      </c>
      <c r="H964">
        <v>266</v>
      </c>
      <c r="I964" s="5">
        <f t="shared" si="91"/>
        <v>40.063909774436091</v>
      </c>
      <c r="J964" t="s">
        <v>9</v>
      </c>
      <c r="K964" t="s">
        <v>10</v>
      </c>
      <c r="L964">
        <v>1384408800</v>
      </c>
      <c r="M964" s="10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5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>
        <f t="shared" si="90"/>
        <v>85</v>
      </c>
      <c r="G965" t="s">
        <v>2</v>
      </c>
      <c r="H965">
        <v>114</v>
      </c>
      <c r="I965" s="5">
        <f t="shared" si="91"/>
        <v>43.833333333333336</v>
      </c>
      <c r="J965" t="s">
        <v>95</v>
      </c>
      <c r="K965" t="s">
        <v>96</v>
      </c>
      <c r="L965">
        <v>1299304800</v>
      </c>
      <c r="M965" s="10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110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3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>
        <f t="shared" si="90"/>
        <v>356</v>
      </c>
      <c r="G966" t="s">
        <v>8</v>
      </c>
      <c r="H966">
        <v>155</v>
      </c>
      <c r="I966" s="5">
        <f t="shared" si="91"/>
        <v>84.92903225806451</v>
      </c>
      <c r="J966" t="s">
        <v>9</v>
      </c>
      <c r="K966" t="s">
        <v>10</v>
      </c>
      <c r="L966">
        <v>1431320400</v>
      </c>
      <c r="M966" s="10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21</v>
      </c>
      <c r="S966" t="str">
        <f t="shared" si="94"/>
        <v>theater</v>
      </c>
      <c r="T966" t="str">
        <f t="shared" si="95"/>
        <v>plays</v>
      </c>
    </row>
    <row r="967" spans="1:20" hidden="1" x14ac:dyDescent="0.3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>
        <f t="shared" si="90"/>
        <v>386</v>
      </c>
      <c r="G967" t="s">
        <v>8</v>
      </c>
      <c r="H967">
        <v>207</v>
      </c>
      <c r="I967" s="5">
        <f t="shared" si="91"/>
        <v>41.067632850241544</v>
      </c>
      <c r="J967" t="s">
        <v>28</v>
      </c>
      <c r="K967" t="s">
        <v>29</v>
      </c>
      <c r="L967">
        <v>1264399200</v>
      </c>
      <c r="M967" s="10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11</v>
      </c>
      <c r="S967" t="str">
        <f t="shared" si="94"/>
        <v>music</v>
      </c>
      <c r="T967" t="str">
        <f t="shared" si="95"/>
        <v>rock</v>
      </c>
    </row>
    <row r="968" spans="1:20" hidden="1" x14ac:dyDescent="0.3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>
        <f t="shared" si="90"/>
        <v>792</v>
      </c>
      <c r="G968" t="s">
        <v>8</v>
      </c>
      <c r="H968">
        <v>245</v>
      </c>
      <c r="I968" s="5">
        <f t="shared" si="91"/>
        <v>54.971428571428568</v>
      </c>
      <c r="J968" t="s">
        <v>9</v>
      </c>
      <c r="K968" t="s">
        <v>10</v>
      </c>
      <c r="L968">
        <v>1497502800</v>
      </c>
      <c r="M968" s="10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21</v>
      </c>
      <c r="S968" t="str">
        <f t="shared" si="94"/>
        <v>theater</v>
      </c>
      <c r="T968" t="str">
        <f t="shared" si="95"/>
        <v>plays</v>
      </c>
    </row>
    <row r="969" spans="1:20" hidden="1" x14ac:dyDescent="0.3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>
        <f t="shared" si="90"/>
        <v>137</v>
      </c>
      <c r="G969" t="s">
        <v>8</v>
      </c>
      <c r="H969">
        <v>1573</v>
      </c>
      <c r="I969" s="5">
        <f t="shared" si="91"/>
        <v>77.010807374443743</v>
      </c>
      <c r="J969" t="s">
        <v>9</v>
      </c>
      <c r="K969" t="s">
        <v>10</v>
      </c>
      <c r="L969">
        <v>1333688400</v>
      </c>
      <c r="M969" s="10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307</v>
      </c>
      <c r="S969" t="str">
        <f t="shared" si="94"/>
        <v>music</v>
      </c>
      <c r="T969" t="str">
        <f t="shared" si="95"/>
        <v>world music</v>
      </c>
    </row>
    <row r="970" spans="1:20" ht="31.2" hidden="1" x14ac:dyDescent="0.3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>
        <f t="shared" si="90"/>
        <v>338</v>
      </c>
      <c r="G970" t="s">
        <v>8</v>
      </c>
      <c r="H970">
        <v>114</v>
      </c>
      <c r="I970" s="5">
        <f t="shared" si="91"/>
        <v>71.201754385964918</v>
      </c>
      <c r="J970" t="s">
        <v>9</v>
      </c>
      <c r="K970" t="s">
        <v>10</v>
      </c>
      <c r="L970">
        <v>1293861600</v>
      </c>
      <c r="M970" s="10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5</v>
      </c>
      <c r="S970" t="str">
        <f t="shared" si="94"/>
        <v>food</v>
      </c>
      <c r="T970" t="str">
        <f t="shared" si="95"/>
        <v>food trucks</v>
      </c>
    </row>
    <row r="971" spans="1:20" hidden="1" x14ac:dyDescent="0.3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>
        <f t="shared" si="90"/>
        <v>108</v>
      </c>
      <c r="G971" t="s">
        <v>8</v>
      </c>
      <c r="H971">
        <v>93</v>
      </c>
      <c r="I971" s="5">
        <f t="shared" si="91"/>
        <v>91.935483870967744</v>
      </c>
      <c r="J971" t="s">
        <v>9</v>
      </c>
      <c r="K971" t="s">
        <v>10</v>
      </c>
      <c r="L971">
        <v>1576994400</v>
      </c>
      <c r="M971" s="10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21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>
        <f t="shared" si="90"/>
        <v>61</v>
      </c>
      <c r="G972" t="s">
        <v>2</v>
      </c>
      <c r="H972">
        <v>594</v>
      </c>
      <c r="I972" s="5">
        <f t="shared" si="91"/>
        <v>97.069023569023571</v>
      </c>
      <c r="J972" t="s">
        <v>9</v>
      </c>
      <c r="K972" t="s">
        <v>10</v>
      </c>
      <c r="L972">
        <v>1304917200</v>
      </c>
      <c r="M972" s="10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21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>
        <f t="shared" si="90"/>
        <v>28</v>
      </c>
      <c r="G973" t="s">
        <v>2</v>
      </c>
      <c r="H973">
        <v>24</v>
      </c>
      <c r="I973" s="5">
        <f t="shared" si="91"/>
        <v>58.916666666666664</v>
      </c>
      <c r="J973" t="s">
        <v>9</v>
      </c>
      <c r="K973" t="s">
        <v>10</v>
      </c>
      <c r="L973">
        <v>1381208400</v>
      </c>
      <c r="M973" s="10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257</v>
      </c>
      <c r="S973" t="str">
        <f t="shared" si="94"/>
        <v>film &amp; video</v>
      </c>
      <c r="T973" t="str">
        <f t="shared" si="95"/>
        <v>television</v>
      </c>
    </row>
    <row r="974" spans="1:20" ht="31.2" hidden="1" x14ac:dyDescent="0.3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>
        <f t="shared" si="90"/>
        <v>228</v>
      </c>
      <c r="G974" t="s">
        <v>8</v>
      </c>
      <c r="H974">
        <v>1681</v>
      </c>
      <c r="I974" s="5">
        <f t="shared" si="91"/>
        <v>58.015466983938133</v>
      </c>
      <c r="J974" t="s">
        <v>9</v>
      </c>
      <c r="K974" t="s">
        <v>10</v>
      </c>
      <c r="L974">
        <v>1401685200</v>
      </c>
      <c r="M974" s="10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16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>
        <f t="shared" si="90"/>
        <v>22</v>
      </c>
      <c r="G975" t="s">
        <v>2</v>
      </c>
      <c r="H975">
        <v>252</v>
      </c>
      <c r="I975" s="5">
        <f t="shared" si="91"/>
        <v>103.87301587301587</v>
      </c>
      <c r="J975" t="s">
        <v>9</v>
      </c>
      <c r="K975" t="s">
        <v>10</v>
      </c>
      <c r="L975">
        <v>1291960800</v>
      </c>
      <c r="M975" s="10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21</v>
      </c>
      <c r="S975" t="str">
        <f t="shared" si="94"/>
        <v>theater</v>
      </c>
      <c r="T975" t="str">
        <f t="shared" si="95"/>
        <v>plays</v>
      </c>
    </row>
    <row r="976" spans="1:20" hidden="1" x14ac:dyDescent="0.3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>
        <f t="shared" si="90"/>
        <v>374</v>
      </c>
      <c r="G976" t="s">
        <v>8</v>
      </c>
      <c r="H976">
        <v>32</v>
      </c>
      <c r="I976" s="5">
        <f t="shared" si="91"/>
        <v>93.46875</v>
      </c>
      <c r="J976" t="s">
        <v>9</v>
      </c>
      <c r="K976" t="s">
        <v>10</v>
      </c>
      <c r="L976">
        <v>1368853200</v>
      </c>
      <c r="M976" s="10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48</v>
      </c>
      <c r="S976" t="str">
        <f t="shared" si="94"/>
        <v>music</v>
      </c>
      <c r="T976" t="str">
        <f t="shared" si="95"/>
        <v>indie rock</v>
      </c>
    </row>
    <row r="977" spans="1:20" hidden="1" x14ac:dyDescent="0.3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>
        <f t="shared" si="90"/>
        <v>155</v>
      </c>
      <c r="G977" t="s">
        <v>8</v>
      </c>
      <c r="H977">
        <v>135</v>
      </c>
      <c r="I977" s="5">
        <f t="shared" si="91"/>
        <v>61.970370370370368</v>
      </c>
      <c r="J977" t="s">
        <v>9</v>
      </c>
      <c r="K977" t="s">
        <v>10</v>
      </c>
      <c r="L977">
        <v>1448776800</v>
      </c>
      <c r="M977" s="10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21</v>
      </c>
      <c r="S977" t="str">
        <f t="shared" si="94"/>
        <v>theater</v>
      </c>
      <c r="T977" t="str">
        <f t="shared" si="95"/>
        <v>plays</v>
      </c>
    </row>
    <row r="978" spans="1:20" ht="31.2" hidden="1" x14ac:dyDescent="0.3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>
        <f t="shared" si="90"/>
        <v>322</v>
      </c>
      <c r="G978" t="s">
        <v>8</v>
      </c>
      <c r="H978">
        <v>140</v>
      </c>
      <c r="I978" s="5">
        <f t="shared" si="91"/>
        <v>92.042857142857144</v>
      </c>
      <c r="J978" t="s">
        <v>9</v>
      </c>
      <c r="K978" t="s">
        <v>10</v>
      </c>
      <c r="L978">
        <v>1296194400</v>
      </c>
      <c r="M978" s="10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21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>
        <f t="shared" si="90"/>
        <v>74</v>
      </c>
      <c r="G979" t="s">
        <v>2</v>
      </c>
      <c r="H979">
        <v>67</v>
      </c>
      <c r="I979" s="5">
        <f t="shared" si="91"/>
        <v>77.268656716417908</v>
      </c>
      <c r="J979" t="s">
        <v>9</v>
      </c>
      <c r="K979" t="s">
        <v>10</v>
      </c>
      <c r="L979">
        <v>1517983200</v>
      </c>
      <c r="M979" s="10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5</v>
      </c>
      <c r="S979" t="str">
        <f t="shared" si="94"/>
        <v>food</v>
      </c>
      <c r="T979" t="str">
        <f t="shared" si="95"/>
        <v>food trucks</v>
      </c>
    </row>
    <row r="980" spans="1:20" hidden="1" x14ac:dyDescent="0.3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>
        <f t="shared" si="90"/>
        <v>864</v>
      </c>
      <c r="G980" t="s">
        <v>8</v>
      </c>
      <c r="H980">
        <v>92</v>
      </c>
      <c r="I980" s="5">
        <f t="shared" si="91"/>
        <v>93.923913043478265</v>
      </c>
      <c r="J980" t="s">
        <v>9</v>
      </c>
      <c r="K980" t="s">
        <v>10</v>
      </c>
      <c r="L980">
        <v>1478930400</v>
      </c>
      <c r="M980" s="10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77</v>
      </c>
      <c r="S980" t="str">
        <f t="shared" si="94"/>
        <v>games</v>
      </c>
      <c r="T980" t="str">
        <f t="shared" si="95"/>
        <v>video games</v>
      </c>
    </row>
    <row r="981" spans="1:20" hidden="1" x14ac:dyDescent="0.3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>
        <f t="shared" si="90"/>
        <v>143</v>
      </c>
      <c r="G981" t="s">
        <v>8</v>
      </c>
      <c r="H981">
        <v>1015</v>
      </c>
      <c r="I981" s="5">
        <f t="shared" si="91"/>
        <v>84.969458128078813</v>
      </c>
      <c r="J981" t="s">
        <v>28</v>
      </c>
      <c r="K981" t="s">
        <v>29</v>
      </c>
      <c r="L981">
        <v>1426395600</v>
      </c>
      <c r="M981" s="10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21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>
        <f t="shared" si="90"/>
        <v>40</v>
      </c>
      <c r="G982" t="s">
        <v>2</v>
      </c>
      <c r="H982">
        <v>742</v>
      </c>
      <c r="I982" s="5">
        <f t="shared" si="91"/>
        <v>105.97035040431267</v>
      </c>
      <c r="J982" t="s">
        <v>9</v>
      </c>
      <c r="K982" t="s">
        <v>10</v>
      </c>
      <c r="L982">
        <v>1446181200</v>
      </c>
      <c r="M982" s="10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56</v>
      </c>
      <c r="S982" t="str">
        <f t="shared" si="94"/>
        <v>publishing</v>
      </c>
      <c r="T982" t="str">
        <f t="shared" si="95"/>
        <v>nonfiction</v>
      </c>
    </row>
    <row r="983" spans="1:20" hidden="1" x14ac:dyDescent="0.3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>
        <f t="shared" si="90"/>
        <v>178</v>
      </c>
      <c r="G983" t="s">
        <v>8</v>
      </c>
      <c r="H983">
        <v>323</v>
      </c>
      <c r="I983" s="5">
        <f t="shared" si="91"/>
        <v>36.969040247678016</v>
      </c>
      <c r="J983" t="s">
        <v>9</v>
      </c>
      <c r="K983" t="s">
        <v>10</v>
      </c>
      <c r="L983">
        <v>1514181600</v>
      </c>
      <c r="M983" s="10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16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>
        <f t="shared" si="90"/>
        <v>85</v>
      </c>
      <c r="G984" t="s">
        <v>2</v>
      </c>
      <c r="H984">
        <v>75</v>
      </c>
      <c r="I984" s="5">
        <f t="shared" si="91"/>
        <v>81.533333333333331</v>
      </c>
      <c r="J984" t="s">
        <v>9</v>
      </c>
      <c r="K984" t="s">
        <v>10</v>
      </c>
      <c r="L984">
        <v>1311051600</v>
      </c>
      <c r="M984" s="10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30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3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>
        <f t="shared" si="90"/>
        <v>146</v>
      </c>
      <c r="G985" t="s">
        <v>8</v>
      </c>
      <c r="H985">
        <v>2326</v>
      </c>
      <c r="I985" s="5">
        <f t="shared" si="91"/>
        <v>80.999140154772135</v>
      </c>
      <c r="J985" t="s">
        <v>9</v>
      </c>
      <c r="K985" t="s">
        <v>10</v>
      </c>
      <c r="L985">
        <v>1564894800</v>
      </c>
      <c r="M985" s="10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30</v>
      </c>
      <c r="S985" t="str">
        <f t="shared" si="94"/>
        <v>film &amp; video</v>
      </c>
      <c r="T985" t="str">
        <f t="shared" si="95"/>
        <v>documentary</v>
      </c>
    </row>
    <row r="986" spans="1:20" ht="31.2" hidden="1" x14ac:dyDescent="0.3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>
        <f t="shared" si="90"/>
        <v>152</v>
      </c>
      <c r="G986" t="s">
        <v>8</v>
      </c>
      <c r="H986">
        <v>381</v>
      </c>
      <c r="I986" s="5">
        <f t="shared" si="91"/>
        <v>26.010498687664043</v>
      </c>
      <c r="J986" t="s">
        <v>9</v>
      </c>
      <c r="K986" t="s">
        <v>10</v>
      </c>
      <c r="L986">
        <v>1567918800</v>
      </c>
      <c r="M986" s="10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21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>
        <f t="shared" si="90"/>
        <v>67</v>
      </c>
      <c r="G987" t="s">
        <v>2</v>
      </c>
      <c r="H987">
        <v>4405</v>
      </c>
      <c r="I987" s="5">
        <f t="shared" si="91"/>
        <v>25.998410896708286</v>
      </c>
      <c r="J987" t="s">
        <v>9</v>
      </c>
      <c r="K987" t="s">
        <v>10</v>
      </c>
      <c r="L987">
        <v>1386309600</v>
      </c>
      <c r="M987" s="10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11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>
        <f t="shared" si="90"/>
        <v>40</v>
      </c>
      <c r="G988" t="s">
        <v>2</v>
      </c>
      <c r="H988">
        <v>92</v>
      </c>
      <c r="I988" s="5">
        <f t="shared" si="91"/>
        <v>34.173913043478258</v>
      </c>
      <c r="J988" t="s">
        <v>9</v>
      </c>
      <c r="K988" t="s">
        <v>10</v>
      </c>
      <c r="L988">
        <v>1301979600</v>
      </c>
      <c r="M988" s="10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11</v>
      </c>
      <c r="S988" t="str">
        <f t="shared" si="94"/>
        <v>music</v>
      </c>
      <c r="T988" t="str">
        <f t="shared" si="95"/>
        <v>rock</v>
      </c>
    </row>
    <row r="989" spans="1:20" hidden="1" x14ac:dyDescent="0.3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>
        <f t="shared" si="90"/>
        <v>217</v>
      </c>
      <c r="G989" t="s">
        <v>8</v>
      </c>
      <c r="H989">
        <v>480</v>
      </c>
      <c r="I989" s="5">
        <f t="shared" si="91"/>
        <v>28.002083333333335</v>
      </c>
      <c r="J989" t="s">
        <v>9</v>
      </c>
      <c r="K989" t="s">
        <v>10</v>
      </c>
      <c r="L989">
        <v>1493269200</v>
      </c>
      <c r="M989" s="10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30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>
        <f t="shared" si="90"/>
        <v>52</v>
      </c>
      <c r="G990" t="s">
        <v>2</v>
      </c>
      <c r="H990">
        <v>64</v>
      </c>
      <c r="I990" s="5">
        <f t="shared" si="91"/>
        <v>76.546875</v>
      </c>
      <c r="J990" t="s">
        <v>9</v>
      </c>
      <c r="K990" t="s">
        <v>10</v>
      </c>
      <c r="L990">
        <v>1478930400</v>
      </c>
      <c r="M990" s="10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121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3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>
        <f t="shared" si="90"/>
        <v>500</v>
      </c>
      <c r="G991" t="s">
        <v>8</v>
      </c>
      <c r="H991">
        <v>226</v>
      </c>
      <c r="I991" s="5">
        <f t="shared" si="91"/>
        <v>53.053097345132741</v>
      </c>
      <c r="J991" t="s">
        <v>9</v>
      </c>
      <c r="K991" t="s">
        <v>10</v>
      </c>
      <c r="L991">
        <v>1555390800</v>
      </c>
      <c r="M991" s="10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194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>
        <f t="shared" si="90"/>
        <v>88</v>
      </c>
      <c r="G992" t="s">
        <v>2</v>
      </c>
      <c r="H992">
        <v>64</v>
      </c>
      <c r="I992" s="5">
        <f t="shared" si="91"/>
        <v>106.859375</v>
      </c>
      <c r="J992" t="s">
        <v>9</v>
      </c>
      <c r="K992" t="s">
        <v>10</v>
      </c>
      <c r="L992">
        <v>1456984800</v>
      </c>
      <c r="M992" s="10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41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3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>
        <f t="shared" si="90"/>
        <v>113</v>
      </c>
      <c r="G993" t="s">
        <v>8</v>
      </c>
      <c r="H993">
        <v>241</v>
      </c>
      <c r="I993" s="5">
        <f t="shared" si="91"/>
        <v>46.020746887966808</v>
      </c>
      <c r="J993" t="s">
        <v>9</v>
      </c>
      <c r="K993" t="s">
        <v>10</v>
      </c>
      <c r="L993">
        <v>1411621200</v>
      </c>
      <c r="M993" s="10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11</v>
      </c>
      <c r="S993" t="str">
        <f t="shared" si="94"/>
        <v>music</v>
      </c>
      <c r="T993" t="str">
        <f t="shared" si="95"/>
        <v>rock</v>
      </c>
    </row>
    <row r="994" spans="1:20" hidden="1" x14ac:dyDescent="0.3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>
        <f t="shared" si="90"/>
        <v>427</v>
      </c>
      <c r="G994" t="s">
        <v>8</v>
      </c>
      <c r="H994">
        <v>132</v>
      </c>
      <c r="I994" s="5">
        <f t="shared" si="91"/>
        <v>100.17424242424242</v>
      </c>
      <c r="J994" t="s">
        <v>9</v>
      </c>
      <c r="K994" t="s">
        <v>10</v>
      </c>
      <c r="L994">
        <v>1525669200</v>
      </c>
      <c r="M994" s="10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41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3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>
        <f t="shared" si="90"/>
        <v>78</v>
      </c>
      <c r="G995" t="s">
        <v>62</v>
      </c>
      <c r="H995">
        <v>75</v>
      </c>
      <c r="I995" s="5">
        <f t="shared" si="91"/>
        <v>101.44</v>
      </c>
      <c r="J995" t="s">
        <v>95</v>
      </c>
      <c r="K995" t="s">
        <v>96</v>
      </c>
      <c r="L995">
        <v>1450936800</v>
      </c>
      <c r="M995" s="10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110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>
        <f t="shared" si="90"/>
        <v>52</v>
      </c>
      <c r="G996" t="s">
        <v>2</v>
      </c>
      <c r="H996">
        <v>842</v>
      </c>
      <c r="I996" s="5">
        <f t="shared" si="91"/>
        <v>87.972684085510693</v>
      </c>
      <c r="J996" t="s">
        <v>9</v>
      </c>
      <c r="K996" t="s">
        <v>10</v>
      </c>
      <c r="L996">
        <v>1413522000</v>
      </c>
      <c r="M996" s="10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194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3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>
        <f t="shared" si="90"/>
        <v>157</v>
      </c>
      <c r="G997" t="s">
        <v>8</v>
      </c>
      <c r="H997">
        <v>2043</v>
      </c>
      <c r="I997" s="5">
        <f t="shared" si="91"/>
        <v>74.995594713656388</v>
      </c>
      <c r="J997" t="s">
        <v>9</v>
      </c>
      <c r="K997" t="s">
        <v>10</v>
      </c>
      <c r="L997">
        <v>1541307600</v>
      </c>
      <c r="M997" s="10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5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>
        <f t="shared" si="90"/>
        <v>73</v>
      </c>
      <c r="G998" t="s">
        <v>2</v>
      </c>
      <c r="H998">
        <v>112</v>
      </c>
      <c r="I998" s="5">
        <f t="shared" si="91"/>
        <v>42.982142857142854</v>
      </c>
      <c r="J998" t="s">
        <v>9</v>
      </c>
      <c r="K998" t="s">
        <v>10</v>
      </c>
      <c r="L998">
        <v>1357106400</v>
      </c>
      <c r="M998" s="10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21</v>
      </c>
      <c r="S998" t="str">
        <f t="shared" si="94"/>
        <v>theater</v>
      </c>
      <c r="T998" t="str">
        <f t="shared" si="95"/>
        <v>plays</v>
      </c>
    </row>
    <row r="999" spans="1:20" hidden="1" x14ac:dyDescent="0.3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>
        <f t="shared" si="90"/>
        <v>61</v>
      </c>
      <c r="G999" t="s">
        <v>62</v>
      </c>
      <c r="H999">
        <v>139</v>
      </c>
      <c r="I999" s="5">
        <f t="shared" si="91"/>
        <v>33.115107913669064</v>
      </c>
      <c r="J999" t="s">
        <v>95</v>
      </c>
      <c r="K999" t="s">
        <v>96</v>
      </c>
      <c r="L999">
        <v>1390197600</v>
      </c>
      <c r="M999" s="10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21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>
        <f t="shared" si="90"/>
        <v>57</v>
      </c>
      <c r="G1000" t="s">
        <v>2</v>
      </c>
      <c r="H1000">
        <v>374</v>
      </c>
      <c r="I1000" s="5">
        <f t="shared" si="91"/>
        <v>101.13101604278074</v>
      </c>
      <c r="J1000" t="s">
        <v>9</v>
      </c>
      <c r="K1000" t="s">
        <v>10</v>
      </c>
      <c r="L1000">
        <v>1265868000</v>
      </c>
      <c r="M1000" s="10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48</v>
      </c>
      <c r="S1000" t="str">
        <f t="shared" si="94"/>
        <v>music</v>
      </c>
      <c r="T1000" t="str">
        <f t="shared" si="95"/>
        <v>indie rock</v>
      </c>
    </row>
    <row r="1001" spans="1:20" hidden="1" x14ac:dyDescent="0.3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>
        <f t="shared" si="90"/>
        <v>57</v>
      </c>
      <c r="G1001" t="s">
        <v>62</v>
      </c>
      <c r="H1001">
        <v>1122</v>
      </c>
      <c r="I1001" s="5">
        <f t="shared" si="91"/>
        <v>55.98841354723708</v>
      </c>
      <c r="J1001" t="s">
        <v>9</v>
      </c>
      <c r="K1001" t="s">
        <v>10</v>
      </c>
      <c r="L1001">
        <v>1467176400</v>
      </c>
      <c r="M1001" s="10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5</v>
      </c>
      <c r="S1001" t="str">
        <f t="shared" si="94"/>
        <v>food</v>
      </c>
      <c r="T1001" t="str">
        <f t="shared" si="95"/>
        <v>food trucks</v>
      </c>
    </row>
    <row r="1002" spans="1:20" hidden="1" x14ac:dyDescent="0.3">
      <c r="F1002" s="4"/>
      <c r="M1002" s="10">
        <f t="shared" si="92"/>
        <v>25569</v>
      </c>
      <c r="O1002" s="10">
        <f t="shared" si="93"/>
        <v>25569</v>
      </c>
      <c r="S1002" t="e">
        <f t="shared" si="94"/>
        <v>#VALUE!</v>
      </c>
      <c r="T1002" t="e">
        <f t="shared" si="95"/>
        <v>#VALUE!</v>
      </c>
    </row>
  </sheetData>
  <autoFilter ref="A1:T1002" xr:uid="{00000000-0001-0000-0000-000000000000}">
    <filterColumn colId="6">
      <filters>
        <filter val="failed"/>
      </filters>
    </filterColumn>
  </autoFilter>
  <phoneticPr fontId="18" type="noConversion"/>
  <conditionalFormatting sqref="G1:G1048576">
    <cfRule type="containsText" dxfId="18" priority="5" operator="containsText" text="live">
      <formula>NOT(ISERROR(SEARCH("live",G1)))</formula>
    </cfRule>
    <cfRule type="containsText" dxfId="17" priority="6" operator="containsText" text="canceled">
      <formula>NOT(ISERROR(SEARCH("canceled",G1)))</formula>
    </cfRule>
    <cfRule type="containsText" dxfId="16" priority="7" operator="containsText" text="cancled">
      <formula>NOT(ISERROR(SEARCH("cancled",G1)))</formula>
    </cfRule>
    <cfRule type="containsText" dxfId="15" priority="8" operator="containsText" text="failed">
      <formula>NOT(ISERROR(SEARCH("failed",G1)))</formula>
    </cfRule>
    <cfRule type="containsText" dxfId="14" priority="9" operator="containsText" text="successful">
      <formula>NOT(ISERROR(SEARCH("successful",G1)))</formula>
    </cfRule>
  </conditionalFormatting>
  <conditionalFormatting sqref="F2:F1001">
    <cfRule type="cellIs" dxfId="13" priority="1" operator="between">
      <formula>0</formula>
      <formula>99</formula>
    </cfRule>
    <cfRule type="cellIs" dxfId="12" priority="2" operator="between">
      <formula>200</formula>
      <formula>10000</formula>
    </cfRule>
    <cfRule type="cellIs" dxfId="11" priority="3" operator="between">
      <formula>100</formula>
      <formula>199</formula>
    </cfRule>
    <cfRule type="cellIs" dxfId="10" priority="4" operator="between">
      <formula>0</formula>
      <formula>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D31D-A903-4C55-9020-91632A630A7E}">
  <dimension ref="A1:F14"/>
  <sheetViews>
    <sheetView topLeftCell="A2" zoomScale="94" workbookViewId="0">
      <selection activeCell="U30" sqref="U30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7" t="s">
        <v>2026</v>
      </c>
      <c r="B1" t="s">
        <v>2061</v>
      </c>
    </row>
    <row r="3" spans="1:6" x14ac:dyDescent="0.3">
      <c r="A3" s="7" t="s">
        <v>2045</v>
      </c>
      <c r="B3" s="7" t="s">
        <v>2044</v>
      </c>
    </row>
    <row r="4" spans="1:6" x14ac:dyDescent="0.3">
      <c r="A4" s="7" t="s">
        <v>2033</v>
      </c>
      <c r="B4" t="s">
        <v>62</v>
      </c>
      <c r="C4" t="s">
        <v>2</v>
      </c>
      <c r="D4" t="s">
        <v>35</v>
      </c>
      <c r="E4" t="s">
        <v>8</v>
      </c>
      <c r="F4" t="s">
        <v>2043</v>
      </c>
    </row>
    <row r="5" spans="1:6" x14ac:dyDescent="0.3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2037</v>
      </c>
      <c r="E8">
        <v>4</v>
      </c>
      <c r="F8">
        <v>4</v>
      </c>
    </row>
    <row r="9" spans="1:6" x14ac:dyDescent="0.3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9F34-C5DA-45D7-B01B-0BE6E4CA2CD6}">
  <dimension ref="A1:F30"/>
  <sheetViews>
    <sheetView topLeftCell="A2" workbookViewId="0">
      <selection activeCell="D4" sqref="D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7" t="s">
        <v>2026</v>
      </c>
      <c r="B1" t="s">
        <v>2061</v>
      </c>
    </row>
    <row r="2" spans="1:6" x14ac:dyDescent="0.3">
      <c r="A2" s="7" t="s">
        <v>2018</v>
      </c>
      <c r="B2" t="s">
        <v>2061</v>
      </c>
    </row>
    <row r="4" spans="1:6" x14ac:dyDescent="0.3">
      <c r="A4" s="7" t="s">
        <v>2045</v>
      </c>
      <c r="B4" s="7" t="s">
        <v>2044</v>
      </c>
    </row>
    <row r="5" spans="1:6" x14ac:dyDescent="0.3">
      <c r="A5" s="7" t="s">
        <v>2033</v>
      </c>
      <c r="B5" t="s">
        <v>62</v>
      </c>
      <c r="C5" t="s">
        <v>2</v>
      </c>
      <c r="D5" t="s">
        <v>35</v>
      </c>
      <c r="E5" t="s">
        <v>8</v>
      </c>
      <c r="F5" t="s">
        <v>2043</v>
      </c>
    </row>
    <row r="6" spans="1:6" x14ac:dyDescent="0.3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2062</v>
      </c>
      <c r="E7">
        <v>4</v>
      </c>
      <c r="F7">
        <v>4</v>
      </c>
    </row>
    <row r="8" spans="1:6" x14ac:dyDescent="0.3">
      <c r="A8" s="8" t="s">
        <v>2046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2063</v>
      </c>
      <c r="C10">
        <v>8</v>
      </c>
      <c r="E10">
        <v>10</v>
      </c>
      <c r="F10">
        <v>18</v>
      </c>
    </row>
    <row r="11" spans="1:6" x14ac:dyDescent="0.3">
      <c r="A11" s="8" t="s">
        <v>2058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2064</v>
      </c>
      <c r="C15">
        <v>3</v>
      </c>
      <c r="E15">
        <v>4</v>
      </c>
      <c r="F15">
        <v>7</v>
      </c>
    </row>
    <row r="16" spans="1:6" x14ac:dyDescent="0.3">
      <c r="A16" s="8" t="s">
        <v>2065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2066</v>
      </c>
      <c r="C20">
        <v>4</v>
      </c>
      <c r="E20">
        <v>4</v>
      </c>
      <c r="F20">
        <v>8</v>
      </c>
    </row>
    <row r="21" spans="1:6" x14ac:dyDescent="0.3">
      <c r="A21" s="8" t="s">
        <v>2053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2067</v>
      </c>
      <c r="C22">
        <v>9</v>
      </c>
      <c r="E22">
        <v>5</v>
      </c>
      <c r="F22">
        <v>14</v>
      </c>
    </row>
    <row r="23" spans="1:6" x14ac:dyDescent="0.3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2049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2068</v>
      </c>
      <c r="C25">
        <v>7</v>
      </c>
      <c r="E25">
        <v>14</v>
      </c>
      <c r="F25">
        <v>21</v>
      </c>
    </row>
    <row r="26" spans="1:6" x14ac:dyDescent="0.3">
      <c r="A26" s="8" t="s">
        <v>2052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2059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C815-BE8B-4EF7-A8F5-D6034A41AC83}">
  <dimension ref="A1:E18"/>
  <sheetViews>
    <sheetView workbookViewId="0">
      <selection activeCell="J28" sqref="J28"/>
    </sheetView>
  </sheetViews>
  <sheetFormatPr defaultRowHeight="15.6" x14ac:dyDescent="0.3"/>
  <cols>
    <col min="1" max="1" width="16.6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1" bestFit="1" customWidth="1"/>
  </cols>
  <sheetData>
    <row r="1" spans="1:5" x14ac:dyDescent="0.3">
      <c r="A1" s="7" t="s">
        <v>2018</v>
      </c>
      <c r="B1" t="s">
        <v>2061</v>
      </c>
    </row>
    <row r="2" spans="1:5" x14ac:dyDescent="0.3">
      <c r="A2" s="7" t="s">
        <v>2085</v>
      </c>
      <c r="B2" t="s">
        <v>2061</v>
      </c>
    </row>
    <row r="4" spans="1:5" x14ac:dyDescent="0.3">
      <c r="A4" s="7" t="s">
        <v>2045</v>
      </c>
      <c r="B4" s="7" t="s">
        <v>2044</v>
      </c>
    </row>
    <row r="5" spans="1:5" x14ac:dyDescent="0.3">
      <c r="A5" s="7" t="s">
        <v>2033</v>
      </c>
      <c r="B5" t="s">
        <v>62</v>
      </c>
      <c r="C5" t="s">
        <v>2</v>
      </c>
      <c r="D5" t="s">
        <v>8</v>
      </c>
      <c r="E5" t="s">
        <v>2043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F3A6-CFB2-4044-A6A2-C5AFC3D52A18}">
  <dimension ref="A1:Q13"/>
  <sheetViews>
    <sheetView topLeftCell="A6" workbookViewId="0">
      <selection sqref="A1:H13"/>
    </sheetView>
  </sheetViews>
  <sheetFormatPr defaultRowHeight="15.6" x14ac:dyDescent="0.3"/>
  <cols>
    <col min="1" max="1" width="18.09765625" customWidth="1"/>
    <col min="2" max="2" width="12.3984375" customWidth="1"/>
    <col min="3" max="3" width="11.69921875" customWidth="1"/>
    <col min="4" max="4" width="9.59765625" customWidth="1"/>
    <col min="6" max="6" width="10.59765625" style="14" customWidth="1"/>
    <col min="7" max="7" width="15.296875" style="14" customWidth="1"/>
    <col min="8" max="8" width="11.59765625" style="14" customWidth="1"/>
    <col min="9" max="9" width="11.69921875" customWidth="1"/>
  </cols>
  <sheetData>
    <row r="1" spans="1:17" ht="26.4" x14ac:dyDescent="0.3">
      <c r="A1" s="12" t="s">
        <v>2030</v>
      </c>
      <c r="B1" s="12" t="s">
        <v>2098</v>
      </c>
      <c r="C1" s="12" t="s">
        <v>2099</v>
      </c>
      <c r="D1" s="12" t="s">
        <v>2100</v>
      </c>
      <c r="E1" s="12" t="s">
        <v>2101</v>
      </c>
      <c r="F1" s="13" t="s">
        <v>2102</v>
      </c>
      <c r="G1" s="13" t="s">
        <v>2103</v>
      </c>
      <c r="H1" s="13" t="s">
        <v>2104</v>
      </c>
      <c r="P1" s="12"/>
    </row>
    <row r="2" spans="1:17" x14ac:dyDescent="0.3">
      <c r="A2" s="11" t="s">
        <v>2086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  <c r="Q2" s="12"/>
    </row>
    <row r="3" spans="1:17" x14ac:dyDescent="0.3">
      <c r="A3" s="11" t="s">
        <v>2087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  <c r="Q3" s="12"/>
    </row>
    <row r="4" spans="1:17" x14ac:dyDescent="0.3">
      <c r="A4" s="11" t="s">
        <v>2088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  <c r="Q4" s="12"/>
    </row>
    <row r="5" spans="1:17" x14ac:dyDescent="0.3">
      <c r="A5" s="11" t="s">
        <v>2089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  <c r="Q5" s="12"/>
    </row>
    <row r="6" spans="1:17" x14ac:dyDescent="0.3">
      <c r="A6" s="11" t="s">
        <v>2090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  <c r="Q6" s="12"/>
    </row>
    <row r="7" spans="1:17" x14ac:dyDescent="0.3">
      <c r="A7" s="11" t="s">
        <v>2091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  <c r="Q7" s="12"/>
    </row>
    <row r="8" spans="1:17" x14ac:dyDescent="0.3">
      <c r="A8" s="11" t="s">
        <v>2092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  <c r="Q8" s="12"/>
    </row>
    <row r="9" spans="1:17" x14ac:dyDescent="0.3">
      <c r="A9" s="11" t="s">
        <v>2093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17" ht="30" x14ac:dyDescent="0.3">
      <c r="A10" s="11" t="s">
        <v>2094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17" ht="30" x14ac:dyDescent="0.3">
      <c r="A11" s="11" t="s">
        <v>2095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17" ht="30" x14ac:dyDescent="0.3">
      <c r="A12" s="11" t="s">
        <v>2096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17" ht="60" x14ac:dyDescent="0.3">
      <c r="A13" s="11" t="s">
        <v>2097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A4F3-4244-41B6-9331-E8723B45D502}">
  <dimension ref="A1:M566"/>
  <sheetViews>
    <sheetView tabSelected="1" workbookViewId="0">
      <selection sqref="A1:E1048576"/>
    </sheetView>
  </sheetViews>
  <sheetFormatPr defaultRowHeight="15.6" x14ac:dyDescent="0.3"/>
  <cols>
    <col min="1" max="1" width="9.8984375" customWidth="1"/>
    <col min="2" max="2" width="13.796875" customWidth="1"/>
    <col min="4" max="4" width="9.59765625" customWidth="1"/>
    <col min="5" max="5" width="12.59765625" customWidth="1"/>
    <col min="11" max="11" width="44.8984375" customWidth="1"/>
    <col min="12" max="12" width="10.296875" customWidth="1"/>
  </cols>
  <sheetData>
    <row r="1" spans="1:13" x14ac:dyDescent="0.3">
      <c r="A1" s="1" t="s">
        <v>2028</v>
      </c>
      <c r="B1" s="1" t="s">
        <v>2027</v>
      </c>
      <c r="D1" s="1" t="s">
        <v>2028</v>
      </c>
      <c r="E1" s="1" t="s">
        <v>2027</v>
      </c>
      <c r="L1" t="s">
        <v>2111</v>
      </c>
      <c r="M1" t="s">
        <v>2112</v>
      </c>
    </row>
    <row r="2" spans="1:13" x14ac:dyDescent="0.3">
      <c r="A2" t="s">
        <v>8</v>
      </c>
      <c r="B2">
        <v>158</v>
      </c>
      <c r="D2" t="s">
        <v>2</v>
      </c>
      <c r="E2">
        <v>0</v>
      </c>
      <c r="K2" s="15" t="s">
        <v>2105</v>
      </c>
      <c r="L2">
        <f>AVERAGE(B:B)</f>
        <v>851.14690265486729</v>
      </c>
      <c r="M2">
        <f>AVERAGE(E:E)</f>
        <v>585.61538461538464</v>
      </c>
    </row>
    <row r="3" spans="1:13" x14ac:dyDescent="0.3">
      <c r="A3" t="s">
        <v>8</v>
      </c>
      <c r="B3">
        <v>1425</v>
      </c>
      <c r="D3" t="s">
        <v>2</v>
      </c>
      <c r="E3">
        <v>24</v>
      </c>
      <c r="K3" s="15" t="s">
        <v>2106</v>
      </c>
      <c r="L3">
        <f>MEDIAN(B:B)</f>
        <v>201</v>
      </c>
      <c r="M3">
        <f>MEDIAN(E:E)</f>
        <v>114.5</v>
      </c>
    </row>
    <row r="4" spans="1:13" x14ac:dyDescent="0.3">
      <c r="A4" t="s">
        <v>8</v>
      </c>
      <c r="B4">
        <v>174</v>
      </c>
      <c r="D4" t="s">
        <v>2</v>
      </c>
      <c r="E4">
        <v>53</v>
      </c>
      <c r="K4" s="15" t="s">
        <v>2107</v>
      </c>
      <c r="L4">
        <f>MIN(B:B)</f>
        <v>16</v>
      </c>
      <c r="M4">
        <f>MIN(E:E)</f>
        <v>0</v>
      </c>
    </row>
    <row r="5" spans="1:13" x14ac:dyDescent="0.3">
      <c r="A5" t="s">
        <v>8</v>
      </c>
      <c r="B5">
        <v>227</v>
      </c>
      <c r="D5" t="s">
        <v>2</v>
      </c>
      <c r="E5">
        <v>18</v>
      </c>
      <c r="K5" s="15" t="s">
        <v>2108</v>
      </c>
      <c r="L5">
        <f>MAX(B:B)</f>
        <v>7295</v>
      </c>
      <c r="M5">
        <f>MAX(E:E)</f>
        <v>6080</v>
      </c>
    </row>
    <row r="6" spans="1:13" x14ac:dyDescent="0.3">
      <c r="A6" t="s">
        <v>8</v>
      </c>
      <c r="B6">
        <v>220</v>
      </c>
      <c r="D6" t="s">
        <v>2</v>
      </c>
      <c r="E6">
        <v>44</v>
      </c>
      <c r="K6" s="15" t="s">
        <v>2109</v>
      </c>
      <c r="L6">
        <f>_xlfn.VAR.P(B:B)</f>
        <v>1603373.7324019109</v>
      </c>
      <c r="M6">
        <f>_xlfn.VAR.P(E:E)</f>
        <v>921574.68174133555</v>
      </c>
    </row>
    <row r="7" spans="1:13" x14ac:dyDescent="0.3">
      <c r="A7" t="s">
        <v>8</v>
      </c>
      <c r="B7">
        <v>98</v>
      </c>
      <c r="D7" t="s">
        <v>2</v>
      </c>
      <c r="E7">
        <v>27</v>
      </c>
      <c r="K7" s="15" t="s">
        <v>2110</v>
      </c>
      <c r="L7">
        <f>_xlfn.STDEV.P(B:B)</f>
        <v>1266.2439466397898</v>
      </c>
      <c r="M7">
        <f>_xlfn.STDEV.P(E:E)</f>
        <v>959.98681331637863</v>
      </c>
    </row>
    <row r="8" spans="1:13" x14ac:dyDescent="0.3">
      <c r="A8" t="s">
        <v>8</v>
      </c>
      <c r="B8">
        <v>100</v>
      </c>
      <c r="D8" t="s">
        <v>2</v>
      </c>
      <c r="E8">
        <v>55</v>
      </c>
    </row>
    <row r="9" spans="1:13" x14ac:dyDescent="0.3">
      <c r="A9" t="s">
        <v>8</v>
      </c>
      <c r="B9">
        <v>1249</v>
      </c>
      <c r="D9" t="s">
        <v>2</v>
      </c>
      <c r="E9">
        <v>200</v>
      </c>
    </row>
    <row r="10" spans="1:13" x14ac:dyDescent="0.3">
      <c r="A10" t="s">
        <v>8</v>
      </c>
      <c r="B10">
        <v>1396</v>
      </c>
      <c r="D10" t="s">
        <v>2</v>
      </c>
      <c r="E10">
        <v>452</v>
      </c>
    </row>
    <row r="11" spans="1:13" x14ac:dyDescent="0.3">
      <c r="A11" t="s">
        <v>8</v>
      </c>
      <c r="B11">
        <v>890</v>
      </c>
      <c r="D11" t="s">
        <v>2</v>
      </c>
      <c r="E11">
        <v>674</v>
      </c>
    </row>
    <row r="12" spans="1:13" x14ac:dyDescent="0.3">
      <c r="A12" t="s">
        <v>8</v>
      </c>
      <c r="B12">
        <v>142</v>
      </c>
      <c r="D12" t="s">
        <v>2</v>
      </c>
      <c r="E12">
        <v>558</v>
      </c>
    </row>
    <row r="13" spans="1:13" x14ac:dyDescent="0.3">
      <c r="A13" t="s">
        <v>8</v>
      </c>
      <c r="B13">
        <v>2673</v>
      </c>
      <c r="D13" t="s">
        <v>2</v>
      </c>
      <c r="E13">
        <v>15</v>
      </c>
    </row>
    <row r="14" spans="1:13" x14ac:dyDescent="0.3">
      <c r="A14" t="s">
        <v>8</v>
      </c>
      <c r="B14">
        <v>163</v>
      </c>
      <c r="D14" t="s">
        <v>2</v>
      </c>
      <c r="E14">
        <v>2307</v>
      </c>
    </row>
    <row r="15" spans="1:13" x14ac:dyDescent="0.3">
      <c r="A15" t="s">
        <v>8</v>
      </c>
      <c r="B15">
        <v>2220</v>
      </c>
      <c r="D15" t="s">
        <v>2</v>
      </c>
      <c r="E15">
        <v>88</v>
      </c>
    </row>
    <row r="16" spans="1:13" x14ac:dyDescent="0.3">
      <c r="A16" t="s">
        <v>8</v>
      </c>
      <c r="B16">
        <v>1606</v>
      </c>
      <c r="D16" t="s">
        <v>2</v>
      </c>
      <c r="E16">
        <v>48</v>
      </c>
    </row>
    <row r="17" spans="1:5" x14ac:dyDescent="0.3">
      <c r="A17" t="s">
        <v>8</v>
      </c>
      <c r="B17">
        <v>129</v>
      </c>
      <c r="D17" t="s">
        <v>2</v>
      </c>
      <c r="E17">
        <v>1</v>
      </c>
    </row>
    <row r="18" spans="1:5" x14ac:dyDescent="0.3">
      <c r="A18" t="s">
        <v>8</v>
      </c>
      <c r="B18">
        <v>226</v>
      </c>
      <c r="D18" t="s">
        <v>2</v>
      </c>
      <c r="E18">
        <v>1467</v>
      </c>
    </row>
    <row r="19" spans="1:5" x14ac:dyDescent="0.3">
      <c r="A19" t="s">
        <v>8</v>
      </c>
      <c r="B19">
        <v>5419</v>
      </c>
      <c r="D19" t="s">
        <v>2</v>
      </c>
      <c r="E19">
        <v>75</v>
      </c>
    </row>
    <row r="20" spans="1:5" x14ac:dyDescent="0.3">
      <c r="A20" t="s">
        <v>8</v>
      </c>
      <c r="B20">
        <v>165</v>
      </c>
      <c r="D20" t="s">
        <v>2</v>
      </c>
      <c r="E20">
        <v>120</v>
      </c>
    </row>
    <row r="21" spans="1:5" x14ac:dyDescent="0.3">
      <c r="A21" t="s">
        <v>8</v>
      </c>
      <c r="B21">
        <v>1965</v>
      </c>
      <c r="D21" t="s">
        <v>2</v>
      </c>
      <c r="E21">
        <v>2253</v>
      </c>
    </row>
    <row r="22" spans="1:5" x14ac:dyDescent="0.3">
      <c r="A22" t="s">
        <v>8</v>
      </c>
      <c r="B22">
        <v>16</v>
      </c>
      <c r="D22" t="s">
        <v>2</v>
      </c>
      <c r="E22">
        <v>5</v>
      </c>
    </row>
    <row r="23" spans="1:5" x14ac:dyDescent="0.3">
      <c r="A23" t="s">
        <v>8</v>
      </c>
      <c r="B23">
        <v>107</v>
      </c>
      <c r="D23" t="s">
        <v>2</v>
      </c>
      <c r="E23">
        <v>38</v>
      </c>
    </row>
    <row r="24" spans="1:5" x14ac:dyDescent="0.3">
      <c r="A24" t="s">
        <v>8</v>
      </c>
      <c r="B24">
        <v>134</v>
      </c>
      <c r="D24" t="s">
        <v>2</v>
      </c>
      <c r="E24">
        <v>12</v>
      </c>
    </row>
    <row r="25" spans="1:5" x14ac:dyDescent="0.3">
      <c r="A25" t="s">
        <v>8</v>
      </c>
      <c r="B25">
        <v>198</v>
      </c>
      <c r="D25" t="s">
        <v>2</v>
      </c>
      <c r="E25">
        <v>1684</v>
      </c>
    </row>
    <row r="26" spans="1:5" x14ac:dyDescent="0.3">
      <c r="A26" t="s">
        <v>8</v>
      </c>
      <c r="B26">
        <v>111</v>
      </c>
      <c r="D26" t="s">
        <v>2</v>
      </c>
      <c r="E26">
        <v>56</v>
      </c>
    </row>
    <row r="27" spans="1:5" x14ac:dyDescent="0.3">
      <c r="A27" t="s">
        <v>8</v>
      </c>
      <c r="B27">
        <v>222</v>
      </c>
      <c r="D27" t="s">
        <v>2</v>
      </c>
      <c r="E27">
        <v>838</v>
      </c>
    </row>
    <row r="28" spans="1:5" x14ac:dyDescent="0.3">
      <c r="A28" t="s">
        <v>8</v>
      </c>
      <c r="B28">
        <v>6212</v>
      </c>
      <c r="D28" t="s">
        <v>2</v>
      </c>
      <c r="E28">
        <v>1000</v>
      </c>
    </row>
    <row r="29" spans="1:5" x14ac:dyDescent="0.3">
      <c r="A29" t="s">
        <v>8</v>
      </c>
      <c r="B29">
        <v>98</v>
      </c>
      <c r="D29" t="s">
        <v>2</v>
      </c>
      <c r="E29">
        <v>1482</v>
      </c>
    </row>
    <row r="30" spans="1:5" x14ac:dyDescent="0.3">
      <c r="A30" t="s">
        <v>8</v>
      </c>
      <c r="B30">
        <v>92</v>
      </c>
      <c r="D30" t="s">
        <v>2</v>
      </c>
      <c r="E30">
        <v>106</v>
      </c>
    </row>
    <row r="31" spans="1:5" x14ac:dyDescent="0.3">
      <c r="A31" t="s">
        <v>8</v>
      </c>
      <c r="B31">
        <v>149</v>
      </c>
      <c r="D31" t="s">
        <v>2</v>
      </c>
      <c r="E31">
        <v>679</v>
      </c>
    </row>
    <row r="32" spans="1:5" x14ac:dyDescent="0.3">
      <c r="A32" t="s">
        <v>8</v>
      </c>
      <c r="B32">
        <v>2431</v>
      </c>
      <c r="D32" t="s">
        <v>2</v>
      </c>
      <c r="E32">
        <v>1220</v>
      </c>
    </row>
    <row r="33" spans="1:5" x14ac:dyDescent="0.3">
      <c r="A33" t="s">
        <v>8</v>
      </c>
      <c r="B33">
        <v>303</v>
      </c>
      <c r="D33" t="s">
        <v>2</v>
      </c>
      <c r="E33">
        <v>1</v>
      </c>
    </row>
    <row r="34" spans="1:5" x14ac:dyDescent="0.3">
      <c r="A34" t="s">
        <v>8</v>
      </c>
      <c r="B34">
        <v>209</v>
      </c>
      <c r="D34" t="s">
        <v>2</v>
      </c>
      <c r="E34">
        <v>37</v>
      </c>
    </row>
    <row r="35" spans="1:5" x14ac:dyDescent="0.3">
      <c r="A35" t="s">
        <v>8</v>
      </c>
      <c r="B35">
        <v>131</v>
      </c>
      <c r="D35" t="s">
        <v>2</v>
      </c>
      <c r="E35">
        <v>60</v>
      </c>
    </row>
    <row r="36" spans="1:5" x14ac:dyDescent="0.3">
      <c r="A36" t="s">
        <v>8</v>
      </c>
      <c r="B36">
        <v>164</v>
      </c>
      <c r="D36" t="s">
        <v>2</v>
      </c>
      <c r="E36">
        <v>296</v>
      </c>
    </row>
    <row r="37" spans="1:5" x14ac:dyDescent="0.3">
      <c r="A37" t="s">
        <v>8</v>
      </c>
      <c r="B37">
        <v>201</v>
      </c>
      <c r="D37" t="s">
        <v>2</v>
      </c>
      <c r="E37">
        <v>3304</v>
      </c>
    </row>
    <row r="38" spans="1:5" x14ac:dyDescent="0.3">
      <c r="A38" t="s">
        <v>8</v>
      </c>
      <c r="B38">
        <v>211</v>
      </c>
      <c r="D38" t="s">
        <v>2</v>
      </c>
      <c r="E38">
        <v>73</v>
      </c>
    </row>
    <row r="39" spans="1:5" x14ac:dyDescent="0.3">
      <c r="A39" t="s">
        <v>8</v>
      </c>
      <c r="B39">
        <v>128</v>
      </c>
      <c r="D39" t="s">
        <v>2</v>
      </c>
      <c r="E39">
        <v>3387</v>
      </c>
    </row>
    <row r="40" spans="1:5" x14ac:dyDescent="0.3">
      <c r="A40" t="s">
        <v>8</v>
      </c>
      <c r="B40">
        <v>1600</v>
      </c>
      <c r="D40" t="s">
        <v>2</v>
      </c>
      <c r="E40">
        <v>662</v>
      </c>
    </row>
    <row r="41" spans="1:5" x14ac:dyDescent="0.3">
      <c r="A41" t="s">
        <v>8</v>
      </c>
      <c r="B41">
        <v>249</v>
      </c>
      <c r="D41" t="s">
        <v>2</v>
      </c>
      <c r="E41">
        <v>774</v>
      </c>
    </row>
    <row r="42" spans="1:5" x14ac:dyDescent="0.3">
      <c r="A42" t="s">
        <v>8</v>
      </c>
      <c r="B42">
        <v>236</v>
      </c>
      <c r="D42" t="s">
        <v>2</v>
      </c>
      <c r="E42">
        <v>672</v>
      </c>
    </row>
    <row r="43" spans="1:5" x14ac:dyDescent="0.3">
      <c r="A43" t="s">
        <v>8</v>
      </c>
      <c r="B43">
        <v>4065</v>
      </c>
      <c r="D43" t="s">
        <v>2</v>
      </c>
      <c r="E43">
        <v>940</v>
      </c>
    </row>
    <row r="44" spans="1:5" x14ac:dyDescent="0.3">
      <c r="A44" t="s">
        <v>8</v>
      </c>
      <c r="B44">
        <v>246</v>
      </c>
      <c r="D44" t="s">
        <v>2</v>
      </c>
      <c r="E44">
        <v>117</v>
      </c>
    </row>
    <row r="45" spans="1:5" x14ac:dyDescent="0.3">
      <c r="A45" t="s">
        <v>8</v>
      </c>
      <c r="B45">
        <v>2475</v>
      </c>
      <c r="D45" t="s">
        <v>2</v>
      </c>
      <c r="E45">
        <v>115</v>
      </c>
    </row>
    <row r="46" spans="1:5" x14ac:dyDescent="0.3">
      <c r="A46" t="s">
        <v>8</v>
      </c>
      <c r="B46">
        <v>76</v>
      </c>
      <c r="D46" t="s">
        <v>2</v>
      </c>
      <c r="E46">
        <v>326</v>
      </c>
    </row>
    <row r="47" spans="1:5" x14ac:dyDescent="0.3">
      <c r="A47" t="s">
        <v>8</v>
      </c>
      <c r="B47">
        <v>54</v>
      </c>
      <c r="D47" t="s">
        <v>2</v>
      </c>
      <c r="E47">
        <v>1</v>
      </c>
    </row>
    <row r="48" spans="1:5" x14ac:dyDescent="0.3">
      <c r="A48" t="s">
        <v>8</v>
      </c>
      <c r="B48">
        <v>88</v>
      </c>
      <c r="D48" t="s">
        <v>2</v>
      </c>
      <c r="E48">
        <v>1467</v>
      </c>
    </row>
    <row r="49" spans="1:5" x14ac:dyDescent="0.3">
      <c r="A49" t="s">
        <v>8</v>
      </c>
      <c r="B49">
        <v>85</v>
      </c>
      <c r="D49" t="s">
        <v>2</v>
      </c>
      <c r="E49">
        <v>5681</v>
      </c>
    </row>
    <row r="50" spans="1:5" x14ac:dyDescent="0.3">
      <c r="A50" t="s">
        <v>8</v>
      </c>
      <c r="B50">
        <v>170</v>
      </c>
      <c r="D50" t="s">
        <v>2</v>
      </c>
      <c r="E50">
        <v>1059</v>
      </c>
    </row>
    <row r="51" spans="1:5" x14ac:dyDescent="0.3">
      <c r="A51" t="s">
        <v>8</v>
      </c>
      <c r="B51">
        <v>330</v>
      </c>
      <c r="D51" t="s">
        <v>2</v>
      </c>
      <c r="E51">
        <v>1194</v>
      </c>
    </row>
    <row r="52" spans="1:5" x14ac:dyDescent="0.3">
      <c r="A52" t="s">
        <v>8</v>
      </c>
      <c r="B52">
        <v>127</v>
      </c>
      <c r="D52" t="s">
        <v>2</v>
      </c>
      <c r="E52">
        <v>30</v>
      </c>
    </row>
    <row r="53" spans="1:5" x14ac:dyDescent="0.3">
      <c r="A53" t="s">
        <v>8</v>
      </c>
      <c r="B53">
        <v>411</v>
      </c>
      <c r="D53" t="s">
        <v>2</v>
      </c>
      <c r="E53">
        <v>75</v>
      </c>
    </row>
    <row r="54" spans="1:5" x14ac:dyDescent="0.3">
      <c r="A54" t="s">
        <v>8</v>
      </c>
      <c r="B54">
        <v>180</v>
      </c>
      <c r="D54" t="s">
        <v>2</v>
      </c>
      <c r="E54">
        <v>955</v>
      </c>
    </row>
    <row r="55" spans="1:5" x14ac:dyDescent="0.3">
      <c r="A55" t="s">
        <v>8</v>
      </c>
      <c r="B55">
        <v>374</v>
      </c>
      <c r="D55" t="s">
        <v>2</v>
      </c>
      <c r="E55">
        <v>67</v>
      </c>
    </row>
    <row r="56" spans="1:5" x14ac:dyDescent="0.3">
      <c r="A56" t="s">
        <v>8</v>
      </c>
      <c r="B56">
        <v>71</v>
      </c>
      <c r="D56" t="s">
        <v>2</v>
      </c>
      <c r="E56">
        <v>5</v>
      </c>
    </row>
    <row r="57" spans="1:5" x14ac:dyDescent="0.3">
      <c r="A57" t="s">
        <v>8</v>
      </c>
      <c r="B57">
        <v>203</v>
      </c>
      <c r="D57" t="s">
        <v>2</v>
      </c>
      <c r="E57">
        <v>26</v>
      </c>
    </row>
    <row r="58" spans="1:5" x14ac:dyDescent="0.3">
      <c r="A58" t="s">
        <v>8</v>
      </c>
      <c r="B58">
        <v>113</v>
      </c>
      <c r="D58" t="s">
        <v>2</v>
      </c>
      <c r="E58">
        <v>1130</v>
      </c>
    </row>
    <row r="59" spans="1:5" x14ac:dyDescent="0.3">
      <c r="A59" t="s">
        <v>8</v>
      </c>
      <c r="B59">
        <v>96</v>
      </c>
      <c r="D59" t="s">
        <v>2</v>
      </c>
      <c r="E59">
        <v>782</v>
      </c>
    </row>
    <row r="60" spans="1:5" x14ac:dyDescent="0.3">
      <c r="A60" t="s">
        <v>8</v>
      </c>
      <c r="B60">
        <v>498</v>
      </c>
      <c r="D60" t="s">
        <v>2</v>
      </c>
      <c r="E60">
        <v>210</v>
      </c>
    </row>
    <row r="61" spans="1:5" x14ac:dyDescent="0.3">
      <c r="A61" t="s">
        <v>8</v>
      </c>
      <c r="B61">
        <v>180</v>
      </c>
      <c r="D61" t="s">
        <v>2</v>
      </c>
      <c r="E61">
        <v>136</v>
      </c>
    </row>
    <row r="62" spans="1:5" x14ac:dyDescent="0.3">
      <c r="A62" t="s">
        <v>8</v>
      </c>
      <c r="B62">
        <v>27</v>
      </c>
      <c r="D62" t="s">
        <v>2</v>
      </c>
      <c r="E62">
        <v>86</v>
      </c>
    </row>
    <row r="63" spans="1:5" x14ac:dyDescent="0.3">
      <c r="A63" t="s">
        <v>8</v>
      </c>
      <c r="B63">
        <v>2331</v>
      </c>
      <c r="D63" t="s">
        <v>2</v>
      </c>
      <c r="E63">
        <v>19</v>
      </c>
    </row>
    <row r="64" spans="1:5" x14ac:dyDescent="0.3">
      <c r="A64" t="s">
        <v>8</v>
      </c>
      <c r="B64">
        <v>113</v>
      </c>
      <c r="D64" t="s">
        <v>2</v>
      </c>
      <c r="E64">
        <v>886</v>
      </c>
    </row>
    <row r="65" spans="1:5" x14ac:dyDescent="0.3">
      <c r="A65" t="s">
        <v>8</v>
      </c>
      <c r="B65">
        <v>164</v>
      </c>
      <c r="D65" t="s">
        <v>2</v>
      </c>
      <c r="E65">
        <v>35</v>
      </c>
    </row>
    <row r="66" spans="1:5" x14ac:dyDescent="0.3">
      <c r="A66" t="s">
        <v>8</v>
      </c>
      <c r="B66">
        <v>164</v>
      </c>
      <c r="D66" t="s">
        <v>2</v>
      </c>
      <c r="E66">
        <v>24</v>
      </c>
    </row>
    <row r="67" spans="1:5" x14ac:dyDescent="0.3">
      <c r="A67" t="s">
        <v>8</v>
      </c>
      <c r="B67">
        <v>336</v>
      </c>
      <c r="D67" t="s">
        <v>2</v>
      </c>
      <c r="E67">
        <v>86</v>
      </c>
    </row>
    <row r="68" spans="1:5" x14ac:dyDescent="0.3">
      <c r="A68" t="s">
        <v>8</v>
      </c>
      <c r="B68">
        <v>1917</v>
      </c>
      <c r="D68" t="s">
        <v>2</v>
      </c>
      <c r="E68">
        <v>243</v>
      </c>
    </row>
    <row r="69" spans="1:5" x14ac:dyDescent="0.3">
      <c r="A69" t="s">
        <v>8</v>
      </c>
      <c r="B69">
        <v>95</v>
      </c>
      <c r="D69" t="s">
        <v>2</v>
      </c>
      <c r="E69">
        <v>65</v>
      </c>
    </row>
    <row r="70" spans="1:5" x14ac:dyDescent="0.3">
      <c r="A70" t="s">
        <v>8</v>
      </c>
      <c r="B70">
        <v>147</v>
      </c>
      <c r="D70" t="s">
        <v>2</v>
      </c>
      <c r="E70">
        <v>100</v>
      </c>
    </row>
    <row r="71" spans="1:5" x14ac:dyDescent="0.3">
      <c r="A71" t="s">
        <v>8</v>
      </c>
      <c r="B71">
        <v>86</v>
      </c>
      <c r="D71" t="s">
        <v>2</v>
      </c>
      <c r="E71">
        <v>168</v>
      </c>
    </row>
    <row r="72" spans="1:5" x14ac:dyDescent="0.3">
      <c r="A72" t="s">
        <v>8</v>
      </c>
      <c r="B72">
        <v>83</v>
      </c>
      <c r="D72" t="s">
        <v>2</v>
      </c>
      <c r="E72">
        <v>13</v>
      </c>
    </row>
    <row r="73" spans="1:5" x14ac:dyDescent="0.3">
      <c r="A73" t="s">
        <v>8</v>
      </c>
      <c r="B73">
        <v>676</v>
      </c>
      <c r="D73" t="s">
        <v>2</v>
      </c>
      <c r="E73">
        <v>1</v>
      </c>
    </row>
    <row r="74" spans="1:5" x14ac:dyDescent="0.3">
      <c r="A74" t="s">
        <v>8</v>
      </c>
      <c r="B74">
        <v>361</v>
      </c>
      <c r="D74" t="s">
        <v>2</v>
      </c>
      <c r="E74">
        <v>40</v>
      </c>
    </row>
    <row r="75" spans="1:5" x14ac:dyDescent="0.3">
      <c r="A75" t="s">
        <v>8</v>
      </c>
      <c r="B75">
        <v>131</v>
      </c>
      <c r="D75" t="s">
        <v>2</v>
      </c>
      <c r="E75">
        <v>226</v>
      </c>
    </row>
    <row r="76" spans="1:5" x14ac:dyDescent="0.3">
      <c r="A76" t="s">
        <v>8</v>
      </c>
      <c r="B76">
        <v>126</v>
      </c>
      <c r="D76" t="s">
        <v>2</v>
      </c>
      <c r="E76">
        <v>1625</v>
      </c>
    </row>
    <row r="77" spans="1:5" x14ac:dyDescent="0.3">
      <c r="A77" t="s">
        <v>8</v>
      </c>
      <c r="B77">
        <v>275</v>
      </c>
      <c r="D77" t="s">
        <v>2</v>
      </c>
      <c r="E77">
        <v>143</v>
      </c>
    </row>
    <row r="78" spans="1:5" x14ac:dyDescent="0.3">
      <c r="A78" t="s">
        <v>8</v>
      </c>
      <c r="B78">
        <v>67</v>
      </c>
      <c r="D78" t="s">
        <v>2</v>
      </c>
      <c r="E78">
        <v>934</v>
      </c>
    </row>
    <row r="79" spans="1:5" x14ac:dyDescent="0.3">
      <c r="A79" t="s">
        <v>8</v>
      </c>
      <c r="B79">
        <v>154</v>
      </c>
      <c r="D79" t="s">
        <v>2</v>
      </c>
      <c r="E79">
        <v>17</v>
      </c>
    </row>
    <row r="80" spans="1:5" x14ac:dyDescent="0.3">
      <c r="A80" t="s">
        <v>8</v>
      </c>
      <c r="B80">
        <v>1782</v>
      </c>
      <c r="D80" t="s">
        <v>2</v>
      </c>
      <c r="E80">
        <v>2179</v>
      </c>
    </row>
    <row r="81" spans="1:5" x14ac:dyDescent="0.3">
      <c r="A81" t="s">
        <v>8</v>
      </c>
      <c r="B81">
        <v>903</v>
      </c>
      <c r="D81" t="s">
        <v>2</v>
      </c>
      <c r="E81">
        <v>931</v>
      </c>
    </row>
    <row r="82" spans="1:5" x14ac:dyDescent="0.3">
      <c r="A82" t="s">
        <v>8</v>
      </c>
      <c r="B82">
        <v>94</v>
      </c>
      <c r="D82" t="s">
        <v>2</v>
      </c>
      <c r="E82">
        <v>92</v>
      </c>
    </row>
    <row r="83" spans="1:5" x14ac:dyDescent="0.3">
      <c r="A83" t="s">
        <v>8</v>
      </c>
      <c r="B83">
        <v>180</v>
      </c>
      <c r="D83" t="s">
        <v>2</v>
      </c>
      <c r="E83">
        <v>57</v>
      </c>
    </row>
    <row r="84" spans="1:5" x14ac:dyDescent="0.3">
      <c r="A84" t="s">
        <v>8</v>
      </c>
      <c r="B84">
        <v>533</v>
      </c>
      <c r="D84" t="s">
        <v>2</v>
      </c>
      <c r="E84">
        <v>41</v>
      </c>
    </row>
    <row r="85" spans="1:5" x14ac:dyDescent="0.3">
      <c r="A85" t="s">
        <v>8</v>
      </c>
      <c r="B85">
        <v>2443</v>
      </c>
      <c r="D85" t="s">
        <v>2</v>
      </c>
      <c r="E85">
        <v>1</v>
      </c>
    </row>
    <row r="86" spans="1:5" x14ac:dyDescent="0.3">
      <c r="A86" t="s">
        <v>8</v>
      </c>
      <c r="B86">
        <v>89</v>
      </c>
      <c r="D86" t="s">
        <v>2</v>
      </c>
      <c r="E86">
        <v>101</v>
      </c>
    </row>
    <row r="87" spans="1:5" x14ac:dyDescent="0.3">
      <c r="A87" t="s">
        <v>8</v>
      </c>
      <c r="B87">
        <v>159</v>
      </c>
      <c r="D87" t="s">
        <v>2</v>
      </c>
      <c r="E87">
        <v>1335</v>
      </c>
    </row>
    <row r="88" spans="1:5" x14ac:dyDescent="0.3">
      <c r="A88" t="s">
        <v>8</v>
      </c>
      <c r="B88">
        <v>50</v>
      </c>
      <c r="D88" t="s">
        <v>2</v>
      </c>
      <c r="E88">
        <v>15</v>
      </c>
    </row>
    <row r="89" spans="1:5" x14ac:dyDescent="0.3">
      <c r="A89" t="s">
        <v>8</v>
      </c>
      <c r="B89">
        <v>186</v>
      </c>
      <c r="D89" t="s">
        <v>2</v>
      </c>
      <c r="E89">
        <v>454</v>
      </c>
    </row>
    <row r="90" spans="1:5" x14ac:dyDescent="0.3">
      <c r="A90" t="s">
        <v>8</v>
      </c>
      <c r="B90">
        <v>1071</v>
      </c>
      <c r="D90" t="s">
        <v>2</v>
      </c>
      <c r="E90">
        <v>3182</v>
      </c>
    </row>
    <row r="91" spans="1:5" x14ac:dyDescent="0.3">
      <c r="A91" t="s">
        <v>8</v>
      </c>
      <c r="B91">
        <v>117</v>
      </c>
      <c r="D91" t="s">
        <v>2</v>
      </c>
      <c r="E91">
        <v>15</v>
      </c>
    </row>
    <row r="92" spans="1:5" x14ac:dyDescent="0.3">
      <c r="A92" t="s">
        <v>8</v>
      </c>
      <c r="B92">
        <v>70</v>
      </c>
      <c r="D92" t="s">
        <v>2</v>
      </c>
      <c r="E92">
        <v>133</v>
      </c>
    </row>
    <row r="93" spans="1:5" x14ac:dyDescent="0.3">
      <c r="A93" t="s">
        <v>8</v>
      </c>
      <c r="B93">
        <v>135</v>
      </c>
      <c r="D93" t="s">
        <v>2</v>
      </c>
      <c r="E93">
        <v>2062</v>
      </c>
    </row>
    <row r="94" spans="1:5" x14ac:dyDescent="0.3">
      <c r="A94" t="s">
        <v>8</v>
      </c>
      <c r="B94">
        <v>768</v>
      </c>
      <c r="D94" t="s">
        <v>2</v>
      </c>
      <c r="E94">
        <v>29</v>
      </c>
    </row>
    <row r="95" spans="1:5" x14ac:dyDescent="0.3">
      <c r="A95" t="s">
        <v>8</v>
      </c>
      <c r="B95">
        <v>199</v>
      </c>
      <c r="D95" t="s">
        <v>2</v>
      </c>
      <c r="E95">
        <v>132</v>
      </c>
    </row>
    <row r="96" spans="1:5" x14ac:dyDescent="0.3">
      <c r="A96" t="s">
        <v>8</v>
      </c>
      <c r="B96">
        <v>107</v>
      </c>
      <c r="D96" t="s">
        <v>2</v>
      </c>
      <c r="E96">
        <v>137</v>
      </c>
    </row>
    <row r="97" spans="1:5" x14ac:dyDescent="0.3">
      <c r="A97" t="s">
        <v>8</v>
      </c>
      <c r="B97">
        <v>195</v>
      </c>
      <c r="D97" t="s">
        <v>2</v>
      </c>
      <c r="E97">
        <v>908</v>
      </c>
    </row>
    <row r="98" spans="1:5" x14ac:dyDescent="0.3">
      <c r="A98" t="s">
        <v>8</v>
      </c>
      <c r="B98">
        <v>3376</v>
      </c>
      <c r="D98" t="s">
        <v>2</v>
      </c>
      <c r="E98">
        <v>10</v>
      </c>
    </row>
    <row r="99" spans="1:5" x14ac:dyDescent="0.3">
      <c r="A99" t="s">
        <v>8</v>
      </c>
      <c r="B99">
        <v>41</v>
      </c>
      <c r="D99" t="s">
        <v>2</v>
      </c>
      <c r="E99">
        <v>1910</v>
      </c>
    </row>
    <row r="100" spans="1:5" x14ac:dyDescent="0.3">
      <c r="A100" t="s">
        <v>8</v>
      </c>
      <c r="B100">
        <v>1821</v>
      </c>
      <c r="D100" t="s">
        <v>2</v>
      </c>
      <c r="E100">
        <v>38</v>
      </c>
    </row>
    <row r="101" spans="1:5" x14ac:dyDescent="0.3">
      <c r="A101" t="s">
        <v>8</v>
      </c>
      <c r="B101">
        <v>164</v>
      </c>
      <c r="D101" t="s">
        <v>2</v>
      </c>
      <c r="E101">
        <v>104</v>
      </c>
    </row>
    <row r="102" spans="1:5" x14ac:dyDescent="0.3">
      <c r="A102" t="s">
        <v>8</v>
      </c>
      <c r="B102">
        <v>157</v>
      </c>
      <c r="D102" t="s">
        <v>2</v>
      </c>
      <c r="E102">
        <v>49</v>
      </c>
    </row>
    <row r="103" spans="1:5" x14ac:dyDescent="0.3">
      <c r="A103" t="s">
        <v>8</v>
      </c>
      <c r="B103">
        <v>246</v>
      </c>
      <c r="D103" t="s">
        <v>2</v>
      </c>
      <c r="E103">
        <v>1</v>
      </c>
    </row>
    <row r="104" spans="1:5" x14ac:dyDescent="0.3">
      <c r="A104" t="s">
        <v>8</v>
      </c>
      <c r="B104">
        <v>1396</v>
      </c>
      <c r="D104" t="s">
        <v>2</v>
      </c>
      <c r="E104">
        <v>245</v>
      </c>
    </row>
    <row r="105" spans="1:5" x14ac:dyDescent="0.3">
      <c r="A105" t="s">
        <v>8</v>
      </c>
      <c r="B105">
        <v>2506</v>
      </c>
      <c r="D105" t="s">
        <v>2</v>
      </c>
      <c r="E105">
        <v>32</v>
      </c>
    </row>
    <row r="106" spans="1:5" x14ac:dyDescent="0.3">
      <c r="A106" t="s">
        <v>8</v>
      </c>
      <c r="B106">
        <v>244</v>
      </c>
      <c r="D106" t="s">
        <v>2</v>
      </c>
      <c r="E106">
        <v>7</v>
      </c>
    </row>
    <row r="107" spans="1:5" x14ac:dyDescent="0.3">
      <c r="A107" t="s">
        <v>8</v>
      </c>
      <c r="B107">
        <v>146</v>
      </c>
      <c r="D107" t="s">
        <v>2</v>
      </c>
      <c r="E107">
        <v>803</v>
      </c>
    </row>
    <row r="108" spans="1:5" x14ac:dyDescent="0.3">
      <c r="A108" t="s">
        <v>8</v>
      </c>
      <c r="B108">
        <v>1267</v>
      </c>
      <c r="D108" t="s">
        <v>2</v>
      </c>
      <c r="E108">
        <v>16</v>
      </c>
    </row>
    <row r="109" spans="1:5" x14ac:dyDescent="0.3">
      <c r="A109" t="s">
        <v>8</v>
      </c>
      <c r="B109">
        <v>1561</v>
      </c>
      <c r="D109" t="s">
        <v>2</v>
      </c>
      <c r="E109">
        <v>31</v>
      </c>
    </row>
    <row r="110" spans="1:5" x14ac:dyDescent="0.3">
      <c r="A110" t="s">
        <v>8</v>
      </c>
      <c r="B110">
        <v>48</v>
      </c>
      <c r="D110" t="s">
        <v>2</v>
      </c>
      <c r="E110">
        <v>108</v>
      </c>
    </row>
    <row r="111" spans="1:5" x14ac:dyDescent="0.3">
      <c r="A111" t="s">
        <v>8</v>
      </c>
      <c r="B111">
        <v>2739</v>
      </c>
      <c r="D111" t="s">
        <v>2</v>
      </c>
      <c r="E111">
        <v>30</v>
      </c>
    </row>
    <row r="112" spans="1:5" x14ac:dyDescent="0.3">
      <c r="A112" t="s">
        <v>8</v>
      </c>
      <c r="B112">
        <v>3537</v>
      </c>
      <c r="D112" t="s">
        <v>2</v>
      </c>
      <c r="E112">
        <v>17</v>
      </c>
    </row>
    <row r="113" spans="1:5" x14ac:dyDescent="0.3">
      <c r="A113" t="s">
        <v>8</v>
      </c>
      <c r="B113">
        <v>2107</v>
      </c>
      <c r="D113" t="s">
        <v>2</v>
      </c>
      <c r="E113">
        <v>80</v>
      </c>
    </row>
    <row r="114" spans="1:5" x14ac:dyDescent="0.3">
      <c r="A114" t="s">
        <v>8</v>
      </c>
      <c r="B114">
        <v>3318</v>
      </c>
      <c r="D114" t="s">
        <v>2</v>
      </c>
      <c r="E114">
        <v>2468</v>
      </c>
    </row>
    <row r="115" spans="1:5" x14ac:dyDescent="0.3">
      <c r="A115" t="s">
        <v>8</v>
      </c>
      <c r="B115">
        <v>340</v>
      </c>
      <c r="D115" t="s">
        <v>2</v>
      </c>
      <c r="E115">
        <v>26</v>
      </c>
    </row>
    <row r="116" spans="1:5" x14ac:dyDescent="0.3">
      <c r="A116" t="s">
        <v>8</v>
      </c>
      <c r="B116">
        <v>1442</v>
      </c>
      <c r="D116" t="s">
        <v>2</v>
      </c>
      <c r="E116">
        <v>73</v>
      </c>
    </row>
    <row r="117" spans="1:5" x14ac:dyDescent="0.3">
      <c r="A117" t="s">
        <v>8</v>
      </c>
      <c r="B117">
        <v>126</v>
      </c>
      <c r="D117" t="s">
        <v>2</v>
      </c>
      <c r="E117">
        <v>128</v>
      </c>
    </row>
    <row r="118" spans="1:5" x14ac:dyDescent="0.3">
      <c r="A118" t="s">
        <v>8</v>
      </c>
      <c r="B118">
        <v>524</v>
      </c>
      <c r="D118" t="s">
        <v>2</v>
      </c>
      <c r="E118">
        <v>33</v>
      </c>
    </row>
    <row r="119" spans="1:5" x14ac:dyDescent="0.3">
      <c r="A119" t="s">
        <v>8</v>
      </c>
      <c r="B119">
        <v>1989</v>
      </c>
      <c r="D119" t="s">
        <v>2</v>
      </c>
      <c r="E119">
        <v>1072</v>
      </c>
    </row>
    <row r="120" spans="1:5" x14ac:dyDescent="0.3">
      <c r="A120" t="s">
        <v>8</v>
      </c>
      <c r="B120">
        <v>157</v>
      </c>
      <c r="D120" t="s">
        <v>2</v>
      </c>
      <c r="E120">
        <v>393</v>
      </c>
    </row>
    <row r="121" spans="1:5" x14ac:dyDescent="0.3">
      <c r="A121" t="s">
        <v>8</v>
      </c>
      <c r="B121">
        <v>4498</v>
      </c>
      <c r="D121" t="s">
        <v>2</v>
      </c>
      <c r="E121">
        <v>1257</v>
      </c>
    </row>
    <row r="122" spans="1:5" x14ac:dyDescent="0.3">
      <c r="A122" t="s">
        <v>8</v>
      </c>
      <c r="B122">
        <v>80</v>
      </c>
      <c r="D122" t="s">
        <v>2</v>
      </c>
      <c r="E122">
        <v>328</v>
      </c>
    </row>
    <row r="123" spans="1:5" x14ac:dyDescent="0.3">
      <c r="A123" t="s">
        <v>8</v>
      </c>
      <c r="B123">
        <v>43</v>
      </c>
      <c r="D123" t="s">
        <v>2</v>
      </c>
      <c r="E123">
        <v>147</v>
      </c>
    </row>
    <row r="124" spans="1:5" x14ac:dyDescent="0.3">
      <c r="A124" t="s">
        <v>8</v>
      </c>
      <c r="B124">
        <v>2053</v>
      </c>
      <c r="D124" t="s">
        <v>2</v>
      </c>
      <c r="E124">
        <v>830</v>
      </c>
    </row>
    <row r="125" spans="1:5" x14ac:dyDescent="0.3">
      <c r="A125" t="s">
        <v>8</v>
      </c>
      <c r="B125">
        <v>168</v>
      </c>
      <c r="D125" t="s">
        <v>2</v>
      </c>
      <c r="E125">
        <v>331</v>
      </c>
    </row>
    <row r="126" spans="1:5" x14ac:dyDescent="0.3">
      <c r="A126" t="s">
        <v>8</v>
      </c>
      <c r="B126">
        <v>4289</v>
      </c>
      <c r="D126" t="s">
        <v>2</v>
      </c>
      <c r="E126">
        <v>25</v>
      </c>
    </row>
    <row r="127" spans="1:5" x14ac:dyDescent="0.3">
      <c r="A127" t="s">
        <v>8</v>
      </c>
      <c r="B127">
        <v>165</v>
      </c>
      <c r="D127" t="s">
        <v>2</v>
      </c>
      <c r="E127">
        <v>3483</v>
      </c>
    </row>
    <row r="128" spans="1:5" x14ac:dyDescent="0.3">
      <c r="A128" t="s">
        <v>8</v>
      </c>
      <c r="B128">
        <v>1815</v>
      </c>
      <c r="D128" t="s">
        <v>2</v>
      </c>
      <c r="E128">
        <v>923</v>
      </c>
    </row>
    <row r="129" spans="1:5" x14ac:dyDescent="0.3">
      <c r="A129" t="s">
        <v>8</v>
      </c>
      <c r="B129">
        <v>397</v>
      </c>
      <c r="D129" t="s">
        <v>2</v>
      </c>
      <c r="E129">
        <v>1</v>
      </c>
    </row>
    <row r="130" spans="1:5" x14ac:dyDescent="0.3">
      <c r="A130" t="s">
        <v>8</v>
      </c>
      <c r="B130">
        <v>1539</v>
      </c>
      <c r="D130" t="s">
        <v>2</v>
      </c>
      <c r="E130">
        <v>33</v>
      </c>
    </row>
    <row r="131" spans="1:5" x14ac:dyDescent="0.3">
      <c r="A131" t="s">
        <v>8</v>
      </c>
      <c r="B131">
        <v>138</v>
      </c>
      <c r="D131" t="s">
        <v>2</v>
      </c>
      <c r="E131">
        <v>40</v>
      </c>
    </row>
    <row r="132" spans="1:5" x14ac:dyDescent="0.3">
      <c r="A132" t="s">
        <v>8</v>
      </c>
      <c r="B132">
        <v>3594</v>
      </c>
      <c r="D132" t="s">
        <v>2</v>
      </c>
      <c r="E132">
        <v>23</v>
      </c>
    </row>
    <row r="133" spans="1:5" x14ac:dyDescent="0.3">
      <c r="A133" t="s">
        <v>8</v>
      </c>
      <c r="B133">
        <v>5880</v>
      </c>
      <c r="D133" t="s">
        <v>2</v>
      </c>
      <c r="E133">
        <v>75</v>
      </c>
    </row>
    <row r="134" spans="1:5" x14ac:dyDescent="0.3">
      <c r="A134" t="s">
        <v>8</v>
      </c>
      <c r="B134">
        <v>112</v>
      </c>
      <c r="D134" t="s">
        <v>2</v>
      </c>
      <c r="E134">
        <v>2176</v>
      </c>
    </row>
    <row r="135" spans="1:5" x14ac:dyDescent="0.3">
      <c r="A135" t="s">
        <v>8</v>
      </c>
      <c r="B135">
        <v>943</v>
      </c>
      <c r="D135" t="s">
        <v>2</v>
      </c>
      <c r="E135">
        <v>441</v>
      </c>
    </row>
    <row r="136" spans="1:5" x14ac:dyDescent="0.3">
      <c r="A136" t="s">
        <v>8</v>
      </c>
      <c r="B136">
        <v>2468</v>
      </c>
      <c r="D136" t="s">
        <v>2</v>
      </c>
      <c r="E136">
        <v>25</v>
      </c>
    </row>
    <row r="137" spans="1:5" x14ac:dyDescent="0.3">
      <c r="A137" t="s">
        <v>8</v>
      </c>
      <c r="B137">
        <v>2551</v>
      </c>
      <c r="D137" t="s">
        <v>2</v>
      </c>
      <c r="E137">
        <v>127</v>
      </c>
    </row>
    <row r="138" spans="1:5" x14ac:dyDescent="0.3">
      <c r="A138" t="s">
        <v>8</v>
      </c>
      <c r="B138">
        <v>101</v>
      </c>
      <c r="D138" t="s">
        <v>2</v>
      </c>
      <c r="E138">
        <v>355</v>
      </c>
    </row>
    <row r="139" spans="1:5" x14ac:dyDescent="0.3">
      <c r="A139" t="s">
        <v>8</v>
      </c>
      <c r="B139">
        <v>92</v>
      </c>
      <c r="D139" t="s">
        <v>2</v>
      </c>
      <c r="E139">
        <v>44</v>
      </c>
    </row>
    <row r="140" spans="1:5" x14ac:dyDescent="0.3">
      <c r="A140" t="s">
        <v>8</v>
      </c>
      <c r="B140">
        <v>62</v>
      </c>
      <c r="D140" t="s">
        <v>2</v>
      </c>
      <c r="E140">
        <v>67</v>
      </c>
    </row>
    <row r="141" spans="1:5" x14ac:dyDescent="0.3">
      <c r="A141" t="s">
        <v>8</v>
      </c>
      <c r="B141">
        <v>149</v>
      </c>
      <c r="D141" t="s">
        <v>2</v>
      </c>
      <c r="E141">
        <v>1068</v>
      </c>
    </row>
    <row r="142" spans="1:5" x14ac:dyDescent="0.3">
      <c r="A142" t="s">
        <v>8</v>
      </c>
      <c r="B142">
        <v>329</v>
      </c>
      <c r="D142" t="s">
        <v>2</v>
      </c>
      <c r="E142">
        <v>424</v>
      </c>
    </row>
    <row r="143" spans="1:5" x14ac:dyDescent="0.3">
      <c r="A143" t="s">
        <v>8</v>
      </c>
      <c r="B143">
        <v>97</v>
      </c>
      <c r="D143" t="s">
        <v>2</v>
      </c>
      <c r="E143">
        <v>151</v>
      </c>
    </row>
    <row r="144" spans="1:5" x14ac:dyDescent="0.3">
      <c r="A144" t="s">
        <v>8</v>
      </c>
      <c r="B144">
        <v>1784</v>
      </c>
      <c r="D144" t="s">
        <v>2</v>
      </c>
      <c r="E144">
        <v>1608</v>
      </c>
    </row>
    <row r="145" spans="1:5" x14ac:dyDescent="0.3">
      <c r="A145" t="s">
        <v>8</v>
      </c>
      <c r="B145">
        <v>1684</v>
      </c>
      <c r="D145" t="s">
        <v>2</v>
      </c>
      <c r="E145">
        <v>941</v>
      </c>
    </row>
    <row r="146" spans="1:5" x14ac:dyDescent="0.3">
      <c r="A146" t="s">
        <v>8</v>
      </c>
      <c r="B146">
        <v>250</v>
      </c>
      <c r="D146" t="s">
        <v>2</v>
      </c>
      <c r="E146">
        <v>1</v>
      </c>
    </row>
    <row r="147" spans="1:5" x14ac:dyDescent="0.3">
      <c r="A147" t="s">
        <v>8</v>
      </c>
      <c r="B147">
        <v>238</v>
      </c>
      <c r="D147" t="s">
        <v>2</v>
      </c>
      <c r="E147">
        <v>40</v>
      </c>
    </row>
    <row r="148" spans="1:5" x14ac:dyDescent="0.3">
      <c r="A148" t="s">
        <v>8</v>
      </c>
      <c r="B148">
        <v>53</v>
      </c>
      <c r="D148" t="s">
        <v>2</v>
      </c>
      <c r="E148">
        <v>3015</v>
      </c>
    </row>
    <row r="149" spans="1:5" x14ac:dyDescent="0.3">
      <c r="A149" t="s">
        <v>8</v>
      </c>
      <c r="B149">
        <v>214</v>
      </c>
      <c r="D149" t="s">
        <v>2</v>
      </c>
      <c r="E149">
        <v>435</v>
      </c>
    </row>
    <row r="150" spans="1:5" x14ac:dyDescent="0.3">
      <c r="A150" t="s">
        <v>8</v>
      </c>
      <c r="B150">
        <v>222</v>
      </c>
      <c r="D150" t="s">
        <v>2</v>
      </c>
      <c r="E150">
        <v>714</v>
      </c>
    </row>
    <row r="151" spans="1:5" x14ac:dyDescent="0.3">
      <c r="A151" t="s">
        <v>8</v>
      </c>
      <c r="B151">
        <v>1884</v>
      </c>
      <c r="D151" t="s">
        <v>2</v>
      </c>
      <c r="E151">
        <v>5497</v>
      </c>
    </row>
    <row r="152" spans="1:5" x14ac:dyDescent="0.3">
      <c r="A152" t="s">
        <v>8</v>
      </c>
      <c r="B152">
        <v>218</v>
      </c>
      <c r="D152" t="s">
        <v>2</v>
      </c>
      <c r="E152">
        <v>418</v>
      </c>
    </row>
    <row r="153" spans="1:5" x14ac:dyDescent="0.3">
      <c r="A153" t="s">
        <v>8</v>
      </c>
      <c r="B153">
        <v>6465</v>
      </c>
      <c r="D153" t="s">
        <v>2</v>
      </c>
      <c r="E153">
        <v>1439</v>
      </c>
    </row>
    <row r="154" spans="1:5" x14ac:dyDescent="0.3">
      <c r="A154" t="s">
        <v>8</v>
      </c>
      <c r="B154">
        <v>59</v>
      </c>
      <c r="D154" t="s">
        <v>2</v>
      </c>
      <c r="E154">
        <v>15</v>
      </c>
    </row>
    <row r="155" spans="1:5" x14ac:dyDescent="0.3">
      <c r="A155" t="s">
        <v>8</v>
      </c>
      <c r="B155">
        <v>88</v>
      </c>
      <c r="D155" t="s">
        <v>2</v>
      </c>
      <c r="E155">
        <v>1999</v>
      </c>
    </row>
    <row r="156" spans="1:5" x14ac:dyDescent="0.3">
      <c r="A156" t="s">
        <v>8</v>
      </c>
      <c r="B156">
        <v>1697</v>
      </c>
      <c r="D156" t="s">
        <v>2</v>
      </c>
      <c r="E156">
        <v>118</v>
      </c>
    </row>
    <row r="157" spans="1:5" x14ac:dyDescent="0.3">
      <c r="A157" t="s">
        <v>8</v>
      </c>
      <c r="B157">
        <v>92</v>
      </c>
      <c r="D157" t="s">
        <v>2</v>
      </c>
      <c r="E157">
        <v>162</v>
      </c>
    </row>
    <row r="158" spans="1:5" x14ac:dyDescent="0.3">
      <c r="A158" t="s">
        <v>8</v>
      </c>
      <c r="B158">
        <v>186</v>
      </c>
      <c r="D158" t="s">
        <v>2</v>
      </c>
      <c r="E158">
        <v>83</v>
      </c>
    </row>
    <row r="159" spans="1:5" x14ac:dyDescent="0.3">
      <c r="A159" t="s">
        <v>8</v>
      </c>
      <c r="B159">
        <v>138</v>
      </c>
      <c r="D159" t="s">
        <v>2</v>
      </c>
      <c r="E159">
        <v>747</v>
      </c>
    </row>
    <row r="160" spans="1:5" x14ac:dyDescent="0.3">
      <c r="A160" t="s">
        <v>8</v>
      </c>
      <c r="B160">
        <v>261</v>
      </c>
      <c r="D160" t="s">
        <v>2</v>
      </c>
      <c r="E160">
        <v>84</v>
      </c>
    </row>
    <row r="161" spans="1:5" x14ac:dyDescent="0.3">
      <c r="A161" t="s">
        <v>8</v>
      </c>
      <c r="B161">
        <v>107</v>
      </c>
      <c r="D161" t="s">
        <v>2</v>
      </c>
      <c r="E161">
        <v>91</v>
      </c>
    </row>
    <row r="162" spans="1:5" x14ac:dyDescent="0.3">
      <c r="A162" t="s">
        <v>8</v>
      </c>
      <c r="B162">
        <v>199</v>
      </c>
      <c r="D162" t="s">
        <v>2</v>
      </c>
      <c r="E162">
        <v>792</v>
      </c>
    </row>
    <row r="163" spans="1:5" x14ac:dyDescent="0.3">
      <c r="A163" t="s">
        <v>8</v>
      </c>
      <c r="B163">
        <v>5512</v>
      </c>
      <c r="D163" t="s">
        <v>2</v>
      </c>
      <c r="E163">
        <v>32</v>
      </c>
    </row>
    <row r="164" spans="1:5" x14ac:dyDescent="0.3">
      <c r="A164" t="s">
        <v>8</v>
      </c>
      <c r="B164">
        <v>86</v>
      </c>
      <c r="D164" t="s">
        <v>2</v>
      </c>
      <c r="E164">
        <v>186</v>
      </c>
    </row>
    <row r="165" spans="1:5" x14ac:dyDescent="0.3">
      <c r="A165" t="s">
        <v>8</v>
      </c>
      <c r="B165">
        <v>2768</v>
      </c>
      <c r="D165" t="s">
        <v>2</v>
      </c>
      <c r="E165">
        <v>605</v>
      </c>
    </row>
    <row r="166" spans="1:5" x14ac:dyDescent="0.3">
      <c r="A166" t="s">
        <v>8</v>
      </c>
      <c r="B166">
        <v>48</v>
      </c>
      <c r="D166" t="s">
        <v>2</v>
      </c>
      <c r="E166">
        <v>1</v>
      </c>
    </row>
    <row r="167" spans="1:5" x14ac:dyDescent="0.3">
      <c r="A167" t="s">
        <v>8</v>
      </c>
      <c r="B167">
        <v>87</v>
      </c>
      <c r="D167" t="s">
        <v>2</v>
      </c>
      <c r="E167">
        <v>31</v>
      </c>
    </row>
    <row r="168" spans="1:5" x14ac:dyDescent="0.3">
      <c r="A168" t="s">
        <v>8</v>
      </c>
      <c r="B168">
        <v>1894</v>
      </c>
      <c r="D168" t="s">
        <v>2</v>
      </c>
      <c r="E168">
        <v>1181</v>
      </c>
    </row>
    <row r="169" spans="1:5" x14ac:dyDescent="0.3">
      <c r="A169" t="s">
        <v>8</v>
      </c>
      <c r="B169">
        <v>282</v>
      </c>
      <c r="D169" t="s">
        <v>2</v>
      </c>
      <c r="E169">
        <v>39</v>
      </c>
    </row>
    <row r="170" spans="1:5" x14ac:dyDescent="0.3">
      <c r="A170" t="s">
        <v>8</v>
      </c>
      <c r="B170">
        <v>116</v>
      </c>
      <c r="D170" t="s">
        <v>2</v>
      </c>
      <c r="E170">
        <v>46</v>
      </c>
    </row>
    <row r="171" spans="1:5" x14ac:dyDescent="0.3">
      <c r="A171" t="s">
        <v>8</v>
      </c>
      <c r="B171">
        <v>83</v>
      </c>
      <c r="D171" t="s">
        <v>2</v>
      </c>
      <c r="E171">
        <v>105</v>
      </c>
    </row>
    <row r="172" spans="1:5" x14ac:dyDescent="0.3">
      <c r="A172" t="s">
        <v>8</v>
      </c>
      <c r="B172">
        <v>91</v>
      </c>
      <c r="D172" t="s">
        <v>2</v>
      </c>
      <c r="E172">
        <v>535</v>
      </c>
    </row>
    <row r="173" spans="1:5" x14ac:dyDescent="0.3">
      <c r="A173" t="s">
        <v>8</v>
      </c>
      <c r="B173">
        <v>546</v>
      </c>
      <c r="D173" t="s">
        <v>2</v>
      </c>
      <c r="E173">
        <v>16</v>
      </c>
    </row>
    <row r="174" spans="1:5" x14ac:dyDescent="0.3">
      <c r="A174" t="s">
        <v>8</v>
      </c>
      <c r="B174">
        <v>393</v>
      </c>
      <c r="D174" t="s">
        <v>2</v>
      </c>
      <c r="E174">
        <v>575</v>
      </c>
    </row>
    <row r="175" spans="1:5" x14ac:dyDescent="0.3">
      <c r="A175" t="s">
        <v>8</v>
      </c>
      <c r="B175">
        <v>133</v>
      </c>
      <c r="D175" t="s">
        <v>2</v>
      </c>
      <c r="E175">
        <v>1120</v>
      </c>
    </row>
    <row r="176" spans="1:5" x14ac:dyDescent="0.3">
      <c r="A176" t="s">
        <v>8</v>
      </c>
      <c r="B176">
        <v>254</v>
      </c>
      <c r="D176" t="s">
        <v>2</v>
      </c>
      <c r="E176">
        <v>113</v>
      </c>
    </row>
    <row r="177" spans="1:5" x14ac:dyDescent="0.3">
      <c r="A177" t="s">
        <v>8</v>
      </c>
      <c r="B177">
        <v>176</v>
      </c>
      <c r="D177" t="s">
        <v>2</v>
      </c>
      <c r="E177">
        <v>1538</v>
      </c>
    </row>
    <row r="178" spans="1:5" x14ac:dyDescent="0.3">
      <c r="A178" t="s">
        <v>8</v>
      </c>
      <c r="B178">
        <v>337</v>
      </c>
      <c r="D178" t="s">
        <v>2</v>
      </c>
      <c r="E178">
        <v>9</v>
      </c>
    </row>
    <row r="179" spans="1:5" x14ac:dyDescent="0.3">
      <c r="A179" t="s">
        <v>8</v>
      </c>
      <c r="B179">
        <v>107</v>
      </c>
      <c r="D179" t="s">
        <v>2</v>
      </c>
      <c r="E179">
        <v>554</v>
      </c>
    </row>
    <row r="180" spans="1:5" x14ac:dyDescent="0.3">
      <c r="A180" t="s">
        <v>8</v>
      </c>
      <c r="B180">
        <v>183</v>
      </c>
      <c r="D180" t="s">
        <v>2</v>
      </c>
      <c r="E180">
        <v>648</v>
      </c>
    </row>
    <row r="181" spans="1:5" x14ac:dyDescent="0.3">
      <c r="A181" t="s">
        <v>8</v>
      </c>
      <c r="B181">
        <v>72</v>
      </c>
      <c r="D181" t="s">
        <v>2</v>
      </c>
      <c r="E181">
        <v>21</v>
      </c>
    </row>
    <row r="182" spans="1:5" x14ac:dyDescent="0.3">
      <c r="A182" t="s">
        <v>8</v>
      </c>
      <c r="B182">
        <v>295</v>
      </c>
      <c r="D182" t="s">
        <v>2</v>
      </c>
      <c r="E182">
        <v>54</v>
      </c>
    </row>
    <row r="183" spans="1:5" x14ac:dyDescent="0.3">
      <c r="A183" t="s">
        <v>8</v>
      </c>
      <c r="B183">
        <v>142</v>
      </c>
      <c r="D183" t="s">
        <v>2</v>
      </c>
      <c r="E183">
        <v>120</v>
      </c>
    </row>
    <row r="184" spans="1:5" x14ac:dyDescent="0.3">
      <c r="A184" t="s">
        <v>8</v>
      </c>
      <c r="B184">
        <v>85</v>
      </c>
      <c r="D184" t="s">
        <v>2</v>
      </c>
      <c r="E184">
        <v>579</v>
      </c>
    </row>
    <row r="185" spans="1:5" x14ac:dyDescent="0.3">
      <c r="A185" t="s">
        <v>8</v>
      </c>
      <c r="B185">
        <v>659</v>
      </c>
      <c r="D185" t="s">
        <v>2</v>
      </c>
      <c r="E185">
        <v>2072</v>
      </c>
    </row>
    <row r="186" spans="1:5" x14ac:dyDescent="0.3">
      <c r="A186" t="s">
        <v>8</v>
      </c>
      <c r="B186">
        <v>121</v>
      </c>
      <c r="D186" t="s">
        <v>2</v>
      </c>
      <c r="E186">
        <v>0</v>
      </c>
    </row>
    <row r="187" spans="1:5" x14ac:dyDescent="0.3">
      <c r="A187" t="s">
        <v>8</v>
      </c>
      <c r="B187">
        <v>3742</v>
      </c>
      <c r="D187" t="s">
        <v>2</v>
      </c>
      <c r="E187">
        <v>1796</v>
      </c>
    </row>
    <row r="188" spans="1:5" x14ac:dyDescent="0.3">
      <c r="A188" t="s">
        <v>8</v>
      </c>
      <c r="B188">
        <v>223</v>
      </c>
      <c r="D188" t="s">
        <v>2</v>
      </c>
      <c r="E188">
        <v>62</v>
      </c>
    </row>
    <row r="189" spans="1:5" x14ac:dyDescent="0.3">
      <c r="A189" t="s">
        <v>8</v>
      </c>
      <c r="B189">
        <v>133</v>
      </c>
      <c r="D189" t="s">
        <v>2</v>
      </c>
      <c r="E189">
        <v>347</v>
      </c>
    </row>
    <row r="190" spans="1:5" x14ac:dyDescent="0.3">
      <c r="A190" t="s">
        <v>8</v>
      </c>
      <c r="B190">
        <v>5168</v>
      </c>
      <c r="D190" t="s">
        <v>2</v>
      </c>
      <c r="E190">
        <v>19</v>
      </c>
    </row>
    <row r="191" spans="1:5" x14ac:dyDescent="0.3">
      <c r="A191" t="s">
        <v>8</v>
      </c>
      <c r="B191">
        <v>307</v>
      </c>
      <c r="D191" t="s">
        <v>2</v>
      </c>
      <c r="E191">
        <v>1258</v>
      </c>
    </row>
    <row r="192" spans="1:5" x14ac:dyDescent="0.3">
      <c r="A192" t="s">
        <v>8</v>
      </c>
      <c r="B192">
        <v>2441</v>
      </c>
      <c r="D192" t="s">
        <v>2</v>
      </c>
      <c r="E192">
        <v>362</v>
      </c>
    </row>
    <row r="193" spans="1:5" x14ac:dyDescent="0.3">
      <c r="A193" t="s">
        <v>8</v>
      </c>
      <c r="B193">
        <v>1385</v>
      </c>
      <c r="D193" t="s">
        <v>2</v>
      </c>
      <c r="E193">
        <v>133</v>
      </c>
    </row>
    <row r="194" spans="1:5" x14ac:dyDescent="0.3">
      <c r="A194" t="s">
        <v>8</v>
      </c>
      <c r="B194">
        <v>190</v>
      </c>
      <c r="D194" t="s">
        <v>2</v>
      </c>
      <c r="E194">
        <v>846</v>
      </c>
    </row>
    <row r="195" spans="1:5" x14ac:dyDescent="0.3">
      <c r="A195" t="s">
        <v>8</v>
      </c>
      <c r="B195">
        <v>470</v>
      </c>
      <c r="D195" t="s">
        <v>2</v>
      </c>
      <c r="E195">
        <v>10</v>
      </c>
    </row>
    <row r="196" spans="1:5" x14ac:dyDescent="0.3">
      <c r="A196" t="s">
        <v>8</v>
      </c>
      <c r="B196">
        <v>253</v>
      </c>
      <c r="D196" t="s">
        <v>2</v>
      </c>
      <c r="E196">
        <v>191</v>
      </c>
    </row>
    <row r="197" spans="1:5" x14ac:dyDescent="0.3">
      <c r="A197" t="s">
        <v>8</v>
      </c>
      <c r="B197">
        <v>1113</v>
      </c>
      <c r="D197" t="s">
        <v>2</v>
      </c>
      <c r="E197">
        <v>1979</v>
      </c>
    </row>
    <row r="198" spans="1:5" x14ac:dyDescent="0.3">
      <c r="A198" t="s">
        <v>8</v>
      </c>
      <c r="B198">
        <v>2283</v>
      </c>
      <c r="D198" t="s">
        <v>2</v>
      </c>
      <c r="E198">
        <v>63</v>
      </c>
    </row>
    <row r="199" spans="1:5" x14ac:dyDescent="0.3">
      <c r="A199" t="s">
        <v>8</v>
      </c>
      <c r="B199">
        <v>1095</v>
      </c>
      <c r="D199" t="s">
        <v>2</v>
      </c>
      <c r="E199">
        <v>6080</v>
      </c>
    </row>
    <row r="200" spans="1:5" x14ac:dyDescent="0.3">
      <c r="A200" t="s">
        <v>8</v>
      </c>
      <c r="B200">
        <v>1690</v>
      </c>
      <c r="D200" t="s">
        <v>2</v>
      </c>
      <c r="E200">
        <v>80</v>
      </c>
    </row>
    <row r="201" spans="1:5" x14ac:dyDescent="0.3">
      <c r="A201" t="s">
        <v>8</v>
      </c>
      <c r="B201">
        <v>191</v>
      </c>
      <c r="D201" t="s">
        <v>2</v>
      </c>
      <c r="E201">
        <v>9</v>
      </c>
    </row>
    <row r="202" spans="1:5" x14ac:dyDescent="0.3">
      <c r="A202" t="s">
        <v>8</v>
      </c>
      <c r="B202">
        <v>2013</v>
      </c>
      <c r="D202" t="s">
        <v>2</v>
      </c>
      <c r="E202">
        <v>1784</v>
      </c>
    </row>
    <row r="203" spans="1:5" x14ac:dyDescent="0.3">
      <c r="A203" t="s">
        <v>8</v>
      </c>
      <c r="B203">
        <v>1703</v>
      </c>
      <c r="D203" t="s">
        <v>2</v>
      </c>
      <c r="E203">
        <v>243</v>
      </c>
    </row>
    <row r="204" spans="1:5" x14ac:dyDescent="0.3">
      <c r="A204" t="s">
        <v>8</v>
      </c>
      <c r="B204">
        <v>80</v>
      </c>
      <c r="D204" t="s">
        <v>2</v>
      </c>
      <c r="E204">
        <v>1296</v>
      </c>
    </row>
    <row r="205" spans="1:5" x14ac:dyDescent="0.3">
      <c r="A205" t="s">
        <v>8</v>
      </c>
      <c r="B205">
        <v>41</v>
      </c>
      <c r="D205" t="s">
        <v>2</v>
      </c>
      <c r="E205">
        <v>77</v>
      </c>
    </row>
    <row r="206" spans="1:5" x14ac:dyDescent="0.3">
      <c r="A206" t="s">
        <v>8</v>
      </c>
      <c r="B206">
        <v>187</v>
      </c>
      <c r="D206" t="s">
        <v>2</v>
      </c>
      <c r="E206">
        <v>395</v>
      </c>
    </row>
    <row r="207" spans="1:5" x14ac:dyDescent="0.3">
      <c r="A207" t="s">
        <v>8</v>
      </c>
      <c r="B207">
        <v>2875</v>
      </c>
      <c r="D207" t="s">
        <v>2</v>
      </c>
      <c r="E207">
        <v>49</v>
      </c>
    </row>
    <row r="208" spans="1:5" x14ac:dyDescent="0.3">
      <c r="A208" t="s">
        <v>8</v>
      </c>
      <c r="B208">
        <v>88</v>
      </c>
      <c r="D208" t="s">
        <v>2</v>
      </c>
      <c r="E208">
        <v>180</v>
      </c>
    </row>
    <row r="209" spans="1:5" x14ac:dyDescent="0.3">
      <c r="A209" t="s">
        <v>8</v>
      </c>
      <c r="B209">
        <v>191</v>
      </c>
      <c r="D209" t="s">
        <v>2</v>
      </c>
      <c r="E209">
        <v>2690</v>
      </c>
    </row>
    <row r="210" spans="1:5" x14ac:dyDescent="0.3">
      <c r="A210" t="s">
        <v>8</v>
      </c>
      <c r="B210">
        <v>139</v>
      </c>
      <c r="D210" t="s">
        <v>2</v>
      </c>
      <c r="E210">
        <v>2779</v>
      </c>
    </row>
    <row r="211" spans="1:5" x14ac:dyDescent="0.3">
      <c r="A211" t="s">
        <v>8</v>
      </c>
      <c r="B211">
        <v>186</v>
      </c>
      <c r="D211" t="s">
        <v>2</v>
      </c>
      <c r="E211">
        <v>92</v>
      </c>
    </row>
    <row r="212" spans="1:5" x14ac:dyDescent="0.3">
      <c r="A212" t="s">
        <v>8</v>
      </c>
      <c r="B212">
        <v>112</v>
      </c>
      <c r="D212" t="s">
        <v>2</v>
      </c>
      <c r="E212">
        <v>1028</v>
      </c>
    </row>
    <row r="213" spans="1:5" x14ac:dyDescent="0.3">
      <c r="A213" t="s">
        <v>8</v>
      </c>
      <c r="B213">
        <v>101</v>
      </c>
      <c r="D213" t="s">
        <v>2</v>
      </c>
      <c r="E213">
        <v>26</v>
      </c>
    </row>
    <row r="214" spans="1:5" x14ac:dyDescent="0.3">
      <c r="A214" t="s">
        <v>8</v>
      </c>
      <c r="B214">
        <v>206</v>
      </c>
      <c r="D214" t="s">
        <v>2</v>
      </c>
      <c r="E214">
        <v>1790</v>
      </c>
    </row>
    <row r="215" spans="1:5" x14ac:dyDescent="0.3">
      <c r="A215" t="s">
        <v>8</v>
      </c>
      <c r="B215">
        <v>154</v>
      </c>
      <c r="D215" t="s">
        <v>2</v>
      </c>
      <c r="E215">
        <v>37</v>
      </c>
    </row>
    <row r="216" spans="1:5" x14ac:dyDescent="0.3">
      <c r="A216" t="s">
        <v>8</v>
      </c>
      <c r="B216">
        <v>5966</v>
      </c>
      <c r="D216" t="s">
        <v>2</v>
      </c>
      <c r="E216">
        <v>35</v>
      </c>
    </row>
    <row r="217" spans="1:5" x14ac:dyDescent="0.3">
      <c r="A217" t="s">
        <v>8</v>
      </c>
      <c r="B217">
        <v>169</v>
      </c>
      <c r="D217" t="s">
        <v>2</v>
      </c>
      <c r="E217">
        <v>558</v>
      </c>
    </row>
    <row r="218" spans="1:5" x14ac:dyDescent="0.3">
      <c r="A218" t="s">
        <v>8</v>
      </c>
      <c r="B218">
        <v>2106</v>
      </c>
      <c r="D218" t="s">
        <v>2</v>
      </c>
      <c r="E218">
        <v>64</v>
      </c>
    </row>
    <row r="219" spans="1:5" x14ac:dyDescent="0.3">
      <c r="A219" t="s">
        <v>8</v>
      </c>
      <c r="B219">
        <v>131</v>
      </c>
      <c r="D219" t="s">
        <v>2</v>
      </c>
      <c r="E219">
        <v>245</v>
      </c>
    </row>
    <row r="220" spans="1:5" x14ac:dyDescent="0.3">
      <c r="A220" t="s">
        <v>8</v>
      </c>
      <c r="B220">
        <v>84</v>
      </c>
      <c r="D220" t="s">
        <v>2</v>
      </c>
      <c r="E220">
        <v>71</v>
      </c>
    </row>
    <row r="221" spans="1:5" x14ac:dyDescent="0.3">
      <c r="A221" t="s">
        <v>8</v>
      </c>
      <c r="B221">
        <v>155</v>
      </c>
      <c r="D221" t="s">
        <v>2</v>
      </c>
      <c r="E221">
        <v>42</v>
      </c>
    </row>
    <row r="222" spans="1:5" x14ac:dyDescent="0.3">
      <c r="A222" t="s">
        <v>8</v>
      </c>
      <c r="B222">
        <v>189</v>
      </c>
      <c r="D222" t="s">
        <v>2</v>
      </c>
      <c r="E222">
        <v>156</v>
      </c>
    </row>
    <row r="223" spans="1:5" x14ac:dyDescent="0.3">
      <c r="A223" t="s">
        <v>8</v>
      </c>
      <c r="B223">
        <v>4799</v>
      </c>
      <c r="D223" t="s">
        <v>2</v>
      </c>
      <c r="E223">
        <v>1368</v>
      </c>
    </row>
    <row r="224" spans="1:5" x14ac:dyDescent="0.3">
      <c r="A224" t="s">
        <v>8</v>
      </c>
      <c r="B224">
        <v>1137</v>
      </c>
      <c r="D224" t="s">
        <v>2</v>
      </c>
      <c r="E224">
        <v>102</v>
      </c>
    </row>
    <row r="225" spans="1:5" x14ac:dyDescent="0.3">
      <c r="A225" t="s">
        <v>8</v>
      </c>
      <c r="B225">
        <v>1152</v>
      </c>
      <c r="D225" t="s">
        <v>2</v>
      </c>
      <c r="E225">
        <v>86</v>
      </c>
    </row>
    <row r="226" spans="1:5" x14ac:dyDescent="0.3">
      <c r="A226" t="s">
        <v>8</v>
      </c>
      <c r="B226">
        <v>50</v>
      </c>
      <c r="D226" t="s">
        <v>2</v>
      </c>
      <c r="E226">
        <v>253</v>
      </c>
    </row>
    <row r="227" spans="1:5" x14ac:dyDescent="0.3">
      <c r="A227" t="s">
        <v>8</v>
      </c>
      <c r="B227">
        <v>3059</v>
      </c>
      <c r="D227" t="s">
        <v>2</v>
      </c>
      <c r="E227">
        <v>157</v>
      </c>
    </row>
    <row r="228" spans="1:5" x14ac:dyDescent="0.3">
      <c r="A228" t="s">
        <v>8</v>
      </c>
      <c r="B228">
        <v>34</v>
      </c>
      <c r="D228" t="s">
        <v>2</v>
      </c>
      <c r="E228">
        <v>183</v>
      </c>
    </row>
    <row r="229" spans="1:5" x14ac:dyDescent="0.3">
      <c r="A229" t="s">
        <v>8</v>
      </c>
      <c r="B229">
        <v>220</v>
      </c>
      <c r="D229" t="s">
        <v>2</v>
      </c>
      <c r="E229">
        <v>82</v>
      </c>
    </row>
    <row r="230" spans="1:5" x14ac:dyDescent="0.3">
      <c r="A230" t="s">
        <v>8</v>
      </c>
      <c r="B230">
        <v>1604</v>
      </c>
      <c r="D230" t="s">
        <v>2</v>
      </c>
      <c r="E230">
        <v>1</v>
      </c>
    </row>
    <row r="231" spans="1:5" x14ac:dyDescent="0.3">
      <c r="A231" t="s">
        <v>8</v>
      </c>
      <c r="B231">
        <v>454</v>
      </c>
      <c r="D231" t="s">
        <v>2</v>
      </c>
      <c r="E231">
        <v>1198</v>
      </c>
    </row>
    <row r="232" spans="1:5" x14ac:dyDescent="0.3">
      <c r="A232" t="s">
        <v>8</v>
      </c>
      <c r="B232">
        <v>123</v>
      </c>
      <c r="D232" t="s">
        <v>2</v>
      </c>
      <c r="E232">
        <v>648</v>
      </c>
    </row>
    <row r="233" spans="1:5" x14ac:dyDescent="0.3">
      <c r="A233" t="s">
        <v>8</v>
      </c>
      <c r="B233">
        <v>299</v>
      </c>
      <c r="D233" t="s">
        <v>2</v>
      </c>
      <c r="E233">
        <v>64</v>
      </c>
    </row>
    <row r="234" spans="1:5" x14ac:dyDescent="0.3">
      <c r="A234" t="s">
        <v>8</v>
      </c>
      <c r="B234">
        <v>2237</v>
      </c>
      <c r="D234" t="s">
        <v>2</v>
      </c>
      <c r="E234">
        <v>62</v>
      </c>
    </row>
    <row r="235" spans="1:5" x14ac:dyDescent="0.3">
      <c r="A235" t="s">
        <v>8</v>
      </c>
      <c r="B235">
        <v>645</v>
      </c>
      <c r="D235" t="s">
        <v>2</v>
      </c>
      <c r="E235">
        <v>750</v>
      </c>
    </row>
    <row r="236" spans="1:5" x14ac:dyDescent="0.3">
      <c r="A236" t="s">
        <v>8</v>
      </c>
      <c r="B236">
        <v>484</v>
      </c>
      <c r="D236" t="s">
        <v>2</v>
      </c>
      <c r="E236">
        <v>105</v>
      </c>
    </row>
    <row r="237" spans="1:5" x14ac:dyDescent="0.3">
      <c r="A237" t="s">
        <v>8</v>
      </c>
      <c r="B237">
        <v>154</v>
      </c>
      <c r="D237" t="s">
        <v>2</v>
      </c>
      <c r="E237">
        <v>2604</v>
      </c>
    </row>
    <row r="238" spans="1:5" x14ac:dyDescent="0.3">
      <c r="A238" t="s">
        <v>8</v>
      </c>
      <c r="B238">
        <v>82</v>
      </c>
      <c r="D238" t="s">
        <v>2</v>
      </c>
      <c r="E238">
        <v>65</v>
      </c>
    </row>
    <row r="239" spans="1:5" x14ac:dyDescent="0.3">
      <c r="A239" t="s">
        <v>8</v>
      </c>
      <c r="B239">
        <v>134</v>
      </c>
      <c r="D239" t="s">
        <v>2</v>
      </c>
      <c r="E239">
        <v>94</v>
      </c>
    </row>
    <row r="240" spans="1:5" x14ac:dyDescent="0.3">
      <c r="A240" t="s">
        <v>8</v>
      </c>
      <c r="B240">
        <v>5203</v>
      </c>
      <c r="D240" t="s">
        <v>2</v>
      </c>
      <c r="E240">
        <v>257</v>
      </c>
    </row>
    <row r="241" spans="1:5" x14ac:dyDescent="0.3">
      <c r="A241" t="s">
        <v>8</v>
      </c>
      <c r="B241">
        <v>94</v>
      </c>
      <c r="D241" t="s">
        <v>2</v>
      </c>
      <c r="E241">
        <v>2928</v>
      </c>
    </row>
    <row r="242" spans="1:5" x14ac:dyDescent="0.3">
      <c r="A242" t="s">
        <v>8</v>
      </c>
      <c r="B242">
        <v>205</v>
      </c>
      <c r="D242" t="s">
        <v>2</v>
      </c>
      <c r="E242">
        <v>4697</v>
      </c>
    </row>
    <row r="243" spans="1:5" x14ac:dyDescent="0.3">
      <c r="A243" t="s">
        <v>8</v>
      </c>
      <c r="B243">
        <v>92</v>
      </c>
      <c r="D243" t="s">
        <v>2</v>
      </c>
      <c r="E243">
        <v>2915</v>
      </c>
    </row>
    <row r="244" spans="1:5" x14ac:dyDescent="0.3">
      <c r="A244" t="s">
        <v>8</v>
      </c>
      <c r="B244">
        <v>219</v>
      </c>
      <c r="D244" t="s">
        <v>2</v>
      </c>
      <c r="E244">
        <v>18</v>
      </c>
    </row>
    <row r="245" spans="1:5" x14ac:dyDescent="0.3">
      <c r="A245" t="s">
        <v>8</v>
      </c>
      <c r="B245">
        <v>2526</v>
      </c>
      <c r="D245" t="s">
        <v>2</v>
      </c>
      <c r="E245">
        <v>602</v>
      </c>
    </row>
    <row r="246" spans="1:5" x14ac:dyDescent="0.3">
      <c r="A246" t="s">
        <v>8</v>
      </c>
      <c r="B246">
        <v>94</v>
      </c>
      <c r="D246" t="s">
        <v>2</v>
      </c>
      <c r="E246">
        <v>1</v>
      </c>
    </row>
    <row r="247" spans="1:5" x14ac:dyDescent="0.3">
      <c r="A247" t="s">
        <v>8</v>
      </c>
      <c r="B247">
        <v>1713</v>
      </c>
      <c r="D247" t="s">
        <v>2</v>
      </c>
      <c r="E247">
        <v>3868</v>
      </c>
    </row>
    <row r="248" spans="1:5" x14ac:dyDescent="0.3">
      <c r="A248" t="s">
        <v>8</v>
      </c>
      <c r="B248">
        <v>249</v>
      </c>
      <c r="D248" t="s">
        <v>2</v>
      </c>
      <c r="E248">
        <v>504</v>
      </c>
    </row>
    <row r="249" spans="1:5" x14ac:dyDescent="0.3">
      <c r="A249" t="s">
        <v>8</v>
      </c>
      <c r="B249">
        <v>192</v>
      </c>
      <c r="D249" t="s">
        <v>2</v>
      </c>
      <c r="E249">
        <v>14</v>
      </c>
    </row>
    <row r="250" spans="1:5" x14ac:dyDescent="0.3">
      <c r="A250" t="s">
        <v>8</v>
      </c>
      <c r="B250">
        <v>247</v>
      </c>
      <c r="D250" t="s">
        <v>2</v>
      </c>
      <c r="E250">
        <v>750</v>
      </c>
    </row>
    <row r="251" spans="1:5" x14ac:dyDescent="0.3">
      <c r="A251" t="s">
        <v>8</v>
      </c>
      <c r="B251">
        <v>2293</v>
      </c>
      <c r="D251" t="s">
        <v>2</v>
      </c>
      <c r="E251">
        <v>77</v>
      </c>
    </row>
    <row r="252" spans="1:5" x14ac:dyDescent="0.3">
      <c r="A252" t="s">
        <v>8</v>
      </c>
      <c r="B252">
        <v>3131</v>
      </c>
      <c r="D252" t="s">
        <v>2</v>
      </c>
      <c r="E252">
        <v>752</v>
      </c>
    </row>
    <row r="253" spans="1:5" x14ac:dyDescent="0.3">
      <c r="A253" t="s">
        <v>8</v>
      </c>
      <c r="B253">
        <v>143</v>
      </c>
      <c r="D253" t="s">
        <v>2</v>
      </c>
      <c r="E253">
        <v>131</v>
      </c>
    </row>
    <row r="254" spans="1:5" x14ac:dyDescent="0.3">
      <c r="A254" t="s">
        <v>8</v>
      </c>
      <c r="B254">
        <v>296</v>
      </c>
      <c r="D254" t="s">
        <v>2</v>
      </c>
      <c r="E254">
        <v>87</v>
      </c>
    </row>
    <row r="255" spans="1:5" x14ac:dyDescent="0.3">
      <c r="A255" t="s">
        <v>8</v>
      </c>
      <c r="B255">
        <v>170</v>
      </c>
      <c r="D255" t="s">
        <v>2</v>
      </c>
      <c r="E255">
        <v>1063</v>
      </c>
    </row>
    <row r="256" spans="1:5" x14ac:dyDescent="0.3">
      <c r="A256" t="s">
        <v>8</v>
      </c>
      <c r="B256">
        <v>86</v>
      </c>
      <c r="D256" t="s">
        <v>2</v>
      </c>
      <c r="E256">
        <v>76</v>
      </c>
    </row>
    <row r="257" spans="1:5" x14ac:dyDescent="0.3">
      <c r="A257" t="s">
        <v>8</v>
      </c>
      <c r="B257">
        <v>6286</v>
      </c>
      <c r="D257" t="s">
        <v>2</v>
      </c>
      <c r="E257">
        <v>4428</v>
      </c>
    </row>
    <row r="258" spans="1:5" x14ac:dyDescent="0.3">
      <c r="A258" t="s">
        <v>8</v>
      </c>
      <c r="B258">
        <v>3727</v>
      </c>
      <c r="D258" t="s">
        <v>2</v>
      </c>
      <c r="E258">
        <v>58</v>
      </c>
    </row>
    <row r="259" spans="1:5" x14ac:dyDescent="0.3">
      <c r="A259" t="s">
        <v>8</v>
      </c>
      <c r="B259">
        <v>1605</v>
      </c>
      <c r="D259" t="s">
        <v>2</v>
      </c>
      <c r="E259">
        <v>111</v>
      </c>
    </row>
    <row r="260" spans="1:5" x14ac:dyDescent="0.3">
      <c r="A260" t="s">
        <v>8</v>
      </c>
      <c r="B260">
        <v>2120</v>
      </c>
      <c r="D260" t="s">
        <v>2</v>
      </c>
      <c r="E260">
        <v>2955</v>
      </c>
    </row>
    <row r="261" spans="1:5" x14ac:dyDescent="0.3">
      <c r="A261" t="s">
        <v>8</v>
      </c>
      <c r="B261">
        <v>50</v>
      </c>
      <c r="D261" t="s">
        <v>2</v>
      </c>
      <c r="E261">
        <v>1657</v>
      </c>
    </row>
    <row r="262" spans="1:5" x14ac:dyDescent="0.3">
      <c r="A262" t="s">
        <v>8</v>
      </c>
      <c r="B262">
        <v>2080</v>
      </c>
      <c r="D262" t="s">
        <v>2</v>
      </c>
      <c r="E262">
        <v>926</v>
      </c>
    </row>
    <row r="263" spans="1:5" x14ac:dyDescent="0.3">
      <c r="A263" t="s">
        <v>8</v>
      </c>
      <c r="B263">
        <v>2105</v>
      </c>
      <c r="D263" t="s">
        <v>2</v>
      </c>
      <c r="E263">
        <v>77</v>
      </c>
    </row>
    <row r="264" spans="1:5" x14ac:dyDescent="0.3">
      <c r="A264" t="s">
        <v>8</v>
      </c>
      <c r="B264">
        <v>2436</v>
      </c>
      <c r="D264" t="s">
        <v>2</v>
      </c>
      <c r="E264">
        <v>1748</v>
      </c>
    </row>
    <row r="265" spans="1:5" x14ac:dyDescent="0.3">
      <c r="A265" t="s">
        <v>8</v>
      </c>
      <c r="B265">
        <v>80</v>
      </c>
      <c r="D265" t="s">
        <v>2</v>
      </c>
      <c r="E265">
        <v>79</v>
      </c>
    </row>
    <row r="266" spans="1:5" x14ac:dyDescent="0.3">
      <c r="A266" t="s">
        <v>8</v>
      </c>
      <c r="B266">
        <v>42</v>
      </c>
      <c r="D266" t="s">
        <v>2</v>
      </c>
      <c r="E266">
        <v>889</v>
      </c>
    </row>
    <row r="267" spans="1:5" x14ac:dyDescent="0.3">
      <c r="A267" t="s">
        <v>8</v>
      </c>
      <c r="B267">
        <v>139</v>
      </c>
      <c r="D267" t="s">
        <v>2</v>
      </c>
      <c r="E267">
        <v>56</v>
      </c>
    </row>
    <row r="268" spans="1:5" x14ac:dyDescent="0.3">
      <c r="A268" t="s">
        <v>8</v>
      </c>
      <c r="B268">
        <v>159</v>
      </c>
      <c r="D268" t="s">
        <v>2</v>
      </c>
      <c r="E268">
        <v>1</v>
      </c>
    </row>
    <row r="269" spans="1:5" x14ac:dyDescent="0.3">
      <c r="A269" t="s">
        <v>8</v>
      </c>
      <c r="B269">
        <v>381</v>
      </c>
      <c r="D269" t="s">
        <v>2</v>
      </c>
      <c r="E269">
        <v>83</v>
      </c>
    </row>
    <row r="270" spans="1:5" x14ac:dyDescent="0.3">
      <c r="A270" t="s">
        <v>8</v>
      </c>
      <c r="B270">
        <v>194</v>
      </c>
      <c r="D270" t="s">
        <v>2</v>
      </c>
      <c r="E270">
        <v>2025</v>
      </c>
    </row>
    <row r="271" spans="1:5" x14ac:dyDescent="0.3">
      <c r="A271" t="s">
        <v>8</v>
      </c>
      <c r="B271">
        <v>106</v>
      </c>
      <c r="D271" t="s">
        <v>2</v>
      </c>
      <c r="E271">
        <v>14</v>
      </c>
    </row>
    <row r="272" spans="1:5" x14ac:dyDescent="0.3">
      <c r="A272" t="s">
        <v>8</v>
      </c>
      <c r="B272">
        <v>142</v>
      </c>
      <c r="D272" t="s">
        <v>2</v>
      </c>
      <c r="E272">
        <v>656</v>
      </c>
    </row>
    <row r="273" spans="1:5" x14ac:dyDescent="0.3">
      <c r="A273" t="s">
        <v>8</v>
      </c>
      <c r="B273">
        <v>211</v>
      </c>
      <c r="D273" t="s">
        <v>2</v>
      </c>
      <c r="E273">
        <v>1596</v>
      </c>
    </row>
    <row r="274" spans="1:5" x14ac:dyDescent="0.3">
      <c r="A274" t="s">
        <v>8</v>
      </c>
      <c r="B274">
        <v>2756</v>
      </c>
      <c r="D274" t="s">
        <v>2</v>
      </c>
      <c r="E274">
        <v>10</v>
      </c>
    </row>
    <row r="275" spans="1:5" x14ac:dyDescent="0.3">
      <c r="A275" t="s">
        <v>8</v>
      </c>
      <c r="B275">
        <v>173</v>
      </c>
      <c r="D275" t="s">
        <v>2</v>
      </c>
      <c r="E275">
        <v>1121</v>
      </c>
    </row>
    <row r="276" spans="1:5" x14ac:dyDescent="0.3">
      <c r="A276" t="s">
        <v>8</v>
      </c>
      <c r="B276">
        <v>87</v>
      </c>
      <c r="D276" t="s">
        <v>2</v>
      </c>
      <c r="E276">
        <v>15</v>
      </c>
    </row>
    <row r="277" spans="1:5" x14ac:dyDescent="0.3">
      <c r="A277" t="s">
        <v>8</v>
      </c>
      <c r="B277">
        <v>1572</v>
      </c>
      <c r="D277" t="s">
        <v>2</v>
      </c>
      <c r="E277">
        <v>191</v>
      </c>
    </row>
    <row r="278" spans="1:5" x14ac:dyDescent="0.3">
      <c r="A278" t="s">
        <v>8</v>
      </c>
      <c r="B278">
        <v>2346</v>
      </c>
      <c r="D278" t="s">
        <v>2</v>
      </c>
      <c r="E278">
        <v>16</v>
      </c>
    </row>
    <row r="279" spans="1:5" x14ac:dyDescent="0.3">
      <c r="A279" t="s">
        <v>8</v>
      </c>
      <c r="B279">
        <v>115</v>
      </c>
      <c r="D279" t="s">
        <v>2</v>
      </c>
      <c r="E279">
        <v>17</v>
      </c>
    </row>
    <row r="280" spans="1:5" x14ac:dyDescent="0.3">
      <c r="A280" t="s">
        <v>8</v>
      </c>
      <c r="B280">
        <v>85</v>
      </c>
      <c r="D280" t="s">
        <v>2</v>
      </c>
      <c r="E280">
        <v>34</v>
      </c>
    </row>
    <row r="281" spans="1:5" x14ac:dyDescent="0.3">
      <c r="A281" t="s">
        <v>8</v>
      </c>
      <c r="B281">
        <v>144</v>
      </c>
      <c r="D281" t="s">
        <v>2</v>
      </c>
      <c r="E281">
        <v>1</v>
      </c>
    </row>
    <row r="282" spans="1:5" x14ac:dyDescent="0.3">
      <c r="A282" t="s">
        <v>8</v>
      </c>
      <c r="B282">
        <v>2443</v>
      </c>
      <c r="D282" t="s">
        <v>2</v>
      </c>
      <c r="E282">
        <v>1274</v>
      </c>
    </row>
    <row r="283" spans="1:5" x14ac:dyDescent="0.3">
      <c r="A283" t="s">
        <v>8</v>
      </c>
      <c r="B283">
        <v>64</v>
      </c>
      <c r="D283" t="s">
        <v>2</v>
      </c>
      <c r="E283">
        <v>210</v>
      </c>
    </row>
    <row r="284" spans="1:5" x14ac:dyDescent="0.3">
      <c r="A284" t="s">
        <v>8</v>
      </c>
      <c r="B284">
        <v>268</v>
      </c>
      <c r="D284" t="s">
        <v>2</v>
      </c>
      <c r="E284">
        <v>248</v>
      </c>
    </row>
    <row r="285" spans="1:5" x14ac:dyDescent="0.3">
      <c r="A285" t="s">
        <v>8</v>
      </c>
      <c r="B285">
        <v>195</v>
      </c>
      <c r="D285" t="s">
        <v>2</v>
      </c>
      <c r="E285">
        <v>513</v>
      </c>
    </row>
    <row r="286" spans="1:5" x14ac:dyDescent="0.3">
      <c r="A286" t="s">
        <v>8</v>
      </c>
      <c r="B286">
        <v>186</v>
      </c>
      <c r="D286" t="s">
        <v>2</v>
      </c>
      <c r="E286">
        <v>3410</v>
      </c>
    </row>
    <row r="287" spans="1:5" x14ac:dyDescent="0.3">
      <c r="A287" t="s">
        <v>8</v>
      </c>
      <c r="B287">
        <v>460</v>
      </c>
      <c r="D287" t="s">
        <v>2</v>
      </c>
      <c r="E287">
        <v>10</v>
      </c>
    </row>
    <row r="288" spans="1:5" x14ac:dyDescent="0.3">
      <c r="A288" t="s">
        <v>8</v>
      </c>
      <c r="B288">
        <v>2528</v>
      </c>
      <c r="D288" t="s">
        <v>2</v>
      </c>
      <c r="E288">
        <v>2201</v>
      </c>
    </row>
    <row r="289" spans="1:5" x14ac:dyDescent="0.3">
      <c r="A289" t="s">
        <v>8</v>
      </c>
      <c r="B289">
        <v>3657</v>
      </c>
      <c r="D289" t="s">
        <v>2</v>
      </c>
      <c r="E289">
        <v>676</v>
      </c>
    </row>
    <row r="290" spans="1:5" x14ac:dyDescent="0.3">
      <c r="A290" t="s">
        <v>8</v>
      </c>
      <c r="B290">
        <v>131</v>
      </c>
      <c r="D290" t="s">
        <v>2</v>
      </c>
      <c r="E290">
        <v>831</v>
      </c>
    </row>
    <row r="291" spans="1:5" x14ac:dyDescent="0.3">
      <c r="A291" t="s">
        <v>8</v>
      </c>
      <c r="B291">
        <v>239</v>
      </c>
      <c r="D291" t="s">
        <v>2</v>
      </c>
      <c r="E291">
        <v>859</v>
      </c>
    </row>
    <row r="292" spans="1:5" x14ac:dyDescent="0.3">
      <c r="A292" t="s">
        <v>8</v>
      </c>
      <c r="B292">
        <v>78</v>
      </c>
      <c r="D292" t="s">
        <v>2</v>
      </c>
      <c r="E292">
        <v>45</v>
      </c>
    </row>
    <row r="293" spans="1:5" x14ac:dyDescent="0.3">
      <c r="A293" t="s">
        <v>8</v>
      </c>
      <c r="B293">
        <v>1773</v>
      </c>
      <c r="D293" t="s">
        <v>2</v>
      </c>
      <c r="E293">
        <v>6</v>
      </c>
    </row>
    <row r="294" spans="1:5" x14ac:dyDescent="0.3">
      <c r="A294" t="s">
        <v>8</v>
      </c>
      <c r="B294">
        <v>32</v>
      </c>
      <c r="D294" t="s">
        <v>2</v>
      </c>
      <c r="E294">
        <v>7</v>
      </c>
    </row>
    <row r="295" spans="1:5" x14ac:dyDescent="0.3">
      <c r="A295" t="s">
        <v>8</v>
      </c>
      <c r="B295">
        <v>369</v>
      </c>
      <c r="D295" t="s">
        <v>2</v>
      </c>
      <c r="E295">
        <v>31</v>
      </c>
    </row>
    <row r="296" spans="1:5" x14ac:dyDescent="0.3">
      <c r="A296" t="s">
        <v>8</v>
      </c>
      <c r="B296">
        <v>89</v>
      </c>
      <c r="D296" t="s">
        <v>2</v>
      </c>
      <c r="E296">
        <v>78</v>
      </c>
    </row>
    <row r="297" spans="1:5" x14ac:dyDescent="0.3">
      <c r="A297" t="s">
        <v>8</v>
      </c>
      <c r="B297">
        <v>147</v>
      </c>
      <c r="D297" t="s">
        <v>2</v>
      </c>
      <c r="E297">
        <v>1225</v>
      </c>
    </row>
    <row r="298" spans="1:5" x14ac:dyDescent="0.3">
      <c r="A298" t="s">
        <v>8</v>
      </c>
      <c r="B298">
        <v>126</v>
      </c>
      <c r="D298" t="s">
        <v>2</v>
      </c>
      <c r="E298">
        <v>1</v>
      </c>
    </row>
    <row r="299" spans="1:5" x14ac:dyDescent="0.3">
      <c r="A299" t="s">
        <v>8</v>
      </c>
      <c r="B299">
        <v>2218</v>
      </c>
      <c r="D299" t="s">
        <v>2</v>
      </c>
      <c r="E299">
        <v>67</v>
      </c>
    </row>
    <row r="300" spans="1:5" x14ac:dyDescent="0.3">
      <c r="A300" t="s">
        <v>8</v>
      </c>
      <c r="B300">
        <v>202</v>
      </c>
      <c r="D300" t="s">
        <v>2</v>
      </c>
      <c r="E300">
        <v>19</v>
      </c>
    </row>
    <row r="301" spans="1:5" x14ac:dyDescent="0.3">
      <c r="A301" t="s">
        <v>8</v>
      </c>
      <c r="B301">
        <v>140</v>
      </c>
      <c r="D301" t="s">
        <v>2</v>
      </c>
      <c r="E301">
        <v>2108</v>
      </c>
    </row>
    <row r="302" spans="1:5" x14ac:dyDescent="0.3">
      <c r="A302" t="s">
        <v>8</v>
      </c>
      <c r="B302">
        <v>1052</v>
      </c>
      <c r="D302" t="s">
        <v>2</v>
      </c>
      <c r="E302">
        <v>679</v>
      </c>
    </row>
    <row r="303" spans="1:5" x14ac:dyDescent="0.3">
      <c r="A303" t="s">
        <v>8</v>
      </c>
      <c r="B303">
        <v>247</v>
      </c>
      <c r="D303" t="s">
        <v>2</v>
      </c>
      <c r="E303">
        <v>36</v>
      </c>
    </row>
    <row r="304" spans="1:5" x14ac:dyDescent="0.3">
      <c r="A304" t="s">
        <v>8</v>
      </c>
      <c r="B304">
        <v>84</v>
      </c>
      <c r="D304" t="s">
        <v>2</v>
      </c>
      <c r="E304">
        <v>47</v>
      </c>
    </row>
    <row r="305" spans="1:5" x14ac:dyDescent="0.3">
      <c r="A305" t="s">
        <v>8</v>
      </c>
      <c r="B305">
        <v>88</v>
      </c>
      <c r="D305" t="s">
        <v>2</v>
      </c>
      <c r="E305">
        <v>70</v>
      </c>
    </row>
    <row r="306" spans="1:5" x14ac:dyDescent="0.3">
      <c r="A306" t="s">
        <v>8</v>
      </c>
      <c r="B306">
        <v>156</v>
      </c>
      <c r="D306" t="s">
        <v>2</v>
      </c>
      <c r="E306">
        <v>154</v>
      </c>
    </row>
    <row r="307" spans="1:5" x14ac:dyDescent="0.3">
      <c r="A307" t="s">
        <v>8</v>
      </c>
      <c r="B307">
        <v>2985</v>
      </c>
      <c r="D307" t="s">
        <v>2</v>
      </c>
      <c r="E307">
        <v>22</v>
      </c>
    </row>
    <row r="308" spans="1:5" x14ac:dyDescent="0.3">
      <c r="A308" t="s">
        <v>8</v>
      </c>
      <c r="B308">
        <v>762</v>
      </c>
      <c r="D308" t="s">
        <v>2</v>
      </c>
      <c r="E308">
        <v>1758</v>
      </c>
    </row>
    <row r="309" spans="1:5" x14ac:dyDescent="0.3">
      <c r="A309" t="s">
        <v>8</v>
      </c>
      <c r="B309">
        <v>554</v>
      </c>
      <c r="D309" t="s">
        <v>2</v>
      </c>
      <c r="E309">
        <v>94</v>
      </c>
    </row>
    <row r="310" spans="1:5" x14ac:dyDescent="0.3">
      <c r="A310" t="s">
        <v>8</v>
      </c>
      <c r="B310">
        <v>135</v>
      </c>
      <c r="D310" t="s">
        <v>2</v>
      </c>
      <c r="E310">
        <v>33</v>
      </c>
    </row>
    <row r="311" spans="1:5" x14ac:dyDescent="0.3">
      <c r="A311" t="s">
        <v>8</v>
      </c>
      <c r="B311">
        <v>122</v>
      </c>
      <c r="D311" t="s">
        <v>2</v>
      </c>
      <c r="E311">
        <v>1</v>
      </c>
    </row>
    <row r="312" spans="1:5" x14ac:dyDescent="0.3">
      <c r="A312" t="s">
        <v>8</v>
      </c>
      <c r="B312">
        <v>221</v>
      </c>
      <c r="D312" t="s">
        <v>2</v>
      </c>
      <c r="E312">
        <v>31</v>
      </c>
    </row>
    <row r="313" spans="1:5" x14ac:dyDescent="0.3">
      <c r="A313" t="s">
        <v>8</v>
      </c>
      <c r="B313">
        <v>126</v>
      </c>
      <c r="D313" t="s">
        <v>2</v>
      </c>
      <c r="E313">
        <v>35</v>
      </c>
    </row>
    <row r="314" spans="1:5" x14ac:dyDescent="0.3">
      <c r="A314" t="s">
        <v>8</v>
      </c>
      <c r="B314">
        <v>1022</v>
      </c>
      <c r="D314" t="s">
        <v>2</v>
      </c>
      <c r="E314">
        <v>63</v>
      </c>
    </row>
    <row r="315" spans="1:5" x14ac:dyDescent="0.3">
      <c r="A315" t="s">
        <v>8</v>
      </c>
      <c r="B315">
        <v>3177</v>
      </c>
      <c r="D315" t="s">
        <v>2</v>
      </c>
      <c r="E315">
        <v>526</v>
      </c>
    </row>
    <row r="316" spans="1:5" x14ac:dyDescent="0.3">
      <c r="A316" t="s">
        <v>8</v>
      </c>
      <c r="B316">
        <v>198</v>
      </c>
      <c r="D316" t="s">
        <v>2</v>
      </c>
      <c r="E316">
        <v>121</v>
      </c>
    </row>
    <row r="317" spans="1:5" x14ac:dyDescent="0.3">
      <c r="A317" t="s">
        <v>8</v>
      </c>
      <c r="B317">
        <v>85</v>
      </c>
      <c r="D317" t="s">
        <v>2</v>
      </c>
      <c r="E317">
        <v>67</v>
      </c>
    </row>
    <row r="318" spans="1:5" x14ac:dyDescent="0.3">
      <c r="A318" t="s">
        <v>8</v>
      </c>
      <c r="B318">
        <v>3596</v>
      </c>
      <c r="D318" t="s">
        <v>2</v>
      </c>
      <c r="E318">
        <v>57</v>
      </c>
    </row>
    <row r="319" spans="1:5" x14ac:dyDescent="0.3">
      <c r="A319" t="s">
        <v>8</v>
      </c>
      <c r="B319">
        <v>244</v>
      </c>
      <c r="D319" t="s">
        <v>2</v>
      </c>
      <c r="E319">
        <v>1229</v>
      </c>
    </row>
    <row r="320" spans="1:5" x14ac:dyDescent="0.3">
      <c r="A320" t="s">
        <v>8</v>
      </c>
      <c r="B320">
        <v>5180</v>
      </c>
      <c r="D320" t="s">
        <v>2</v>
      </c>
      <c r="E320">
        <v>12</v>
      </c>
    </row>
    <row r="321" spans="1:5" x14ac:dyDescent="0.3">
      <c r="A321" t="s">
        <v>8</v>
      </c>
      <c r="B321">
        <v>589</v>
      </c>
      <c r="D321" t="s">
        <v>2</v>
      </c>
      <c r="E321">
        <v>452</v>
      </c>
    </row>
    <row r="322" spans="1:5" x14ac:dyDescent="0.3">
      <c r="A322" t="s">
        <v>8</v>
      </c>
      <c r="B322">
        <v>2725</v>
      </c>
      <c r="D322" t="s">
        <v>2</v>
      </c>
      <c r="E322">
        <v>1886</v>
      </c>
    </row>
    <row r="323" spans="1:5" x14ac:dyDescent="0.3">
      <c r="A323" t="s">
        <v>8</v>
      </c>
      <c r="B323">
        <v>300</v>
      </c>
      <c r="D323" t="s">
        <v>2</v>
      </c>
      <c r="E323">
        <v>1825</v>
      </c>
    </row>
    <row r="324" spans="1:5" x14ac:dyDescent="0.3">
      <c r="A324" t="s">
        <v>8</v>
      </c>
      <c r="B324">
        <v>144</v>
      </c>
      <c r="D324" t="s">
        <v>2</v>
      </c>
      <c r="E324">
        <v>31</v>
      </c>
    </row>
    <row r="325" spans="1:5" x14ac:dyDescent="0.3">
      <c r="A325" t="s">
        <v>8</v>
      </c>
      <c r="B325">
        <v>87</v>
      </c>
      <c r="D325" t="s">
        <v>2</v>
      </c>
      <c r="E325">
        <v>107</v>
      </c>
    </row>
    <row r="326" spans="1:5" x14ac:dyDescent="0.3">
      <c r="A326" t="s">
        <v>8</v>
      </c>
      <c r="B326">
        <v>3116</v>
      </c>
      <c r="D326" t="s">
        <v>2</v>
      </c>
      <c r="E326">
        <v>27</v>
      </c>
    </row>
    <row r="327" spans="1:5" x14ac:dyDescent="0.3">
      <c r="A327" t="s">
        <v>8</v>
      </c>
      <c r="B327">
        <v>909</v>
      </c>
      <c r="D327" t="s">
        <v>2</v>
      </c>
      <c r="E327">
        <v>1221</v>
      </c>
    </row>
    <row r="328" spans="1:5" x14ac:dyDescent="0.3">
      <c r="A328" t="s">
        <v>8</v>
      </c>
      <c r="B328">
        <v>1613</v>
      </c>
      <c r="D328" t="s">
        <v>2</v>
      </c>
      <c r="E328">
        <v>1</v>
      </c>
    </row>
    <row r="329" spans="1:5" x14ac:dyDescent="0.3">
      <c r="A329" t="s">
        <v>8</v>
      </c>
      <c r="B329">
        <v>136</v>
      </c>
      <c r="D329" t="s">
        <v>2</v>
      </c>
      <c r="E329">
        <v>16</v>
      </c>
    </row>
    <row r="330" spans="1:5" x14ac:dyDescent="0.3">
      <c r="A330" t="s">
        <v>8</v>
      </c>
      <c r="B330">
        <v>130</v>
      </c>
      <c r="D330" t="s">
        <v>2</v>
      </c>
      <c r="E330">
        <v>41</v>
      </c>
    </row>
    <row r="331" spans="1:5" x14ac:dyDescent="0.3">
      <c r="A331" t="s">
        <v>8</v>
      </c>
      <c r="B331">
        <v>102</v>
      </c>
      <c r="D331" t="s">
        <v>2</v>
      </c>
      <c r="E331">
        <v>523</v>
      </c>
    </row>
    <row r="332" spans="1:5" x14ac:dyDescent="0.3">
      <c r="A332" t="s">
        <v>8</v>
      </c>
      <c r="B332">
        <v>4006</v>
      </c>
      <c r="D332" t="s">
        <v>2</v>
      </c>
      <c r="E332">
        <v>141</v>
      </c>
    </row>
    <row r="333" spans="1:5" x14ac:dyDescent="0.3">
      <c r="A333" t="s">
        <v>8</v>
      </c>
      <c r="B333">
        <v>1629</v>
      </c>
      <c r="D333" t="s">
        <v>2</v>
      </c>
      <c r="E333">
        <v>52</v>
      </c>
    </row>
    <row r="334" spans="1:5" x14ac:dyDescent="0.3">
      <c r="A334" t="s">
        <v>8</v>
      </c>
      <c r="B334">
        <v>2188</v>
      </c>
      <c r="D334" t="s">
        <v>2</v>
      </c>
      <c r="E334">
        <v>225</v>
      </c>
    </row>
    <row r="335" spans="1:5" x14ac:dyDescent="0.3">
      <c r="A335" t="s">
        <v>8</v>
      </c>
      <c r="B335">
        <v>2409</v>
      </c>
      <c r="D335" t="s">
        <v>2</v>
      </c>
      <c r="E335">
        <v>38</v>
      </c>
    </row>
    <row r="336" spans="1:5" x14ac:dyDescent="0.3">
      <c r="A336" t="s">
        <v>8</v>
      </c>
      <c r="B336">
        <v>194</v>
      </c>
      <c r="D336" t="s">
        <v>2</v>
      </c>
      <c r="E336">
        <v>15</v>
      </c>
    </row>
    <row r="337" spans="1:5" x14ac:dyDescent="0.3">
      <c r="A337" t="s">
        <v>8</v>
      </c>
      <c r="B337">
        <v>1140</v>
      </c>
      <c r="D337" t="s">
        <v>2</v>
      </c>
      <c r="E337">
        <v>37</v>
      </c>
    </row>
    <row r="338" spans="1:5" x14ac:dyDescent="0.3">
      <c r="A338" t="s">
        <v>8</v>
      </c>
      <c r="B338">
        <v>102</v>
      </c>
      <c r="D338" t="s">
        <v>2</v>
      </c>
      <c r="E338">
        <v>112</v>
      </c>
    </row>
    <row r="339" spans="1:5" x14ac:dyDescent="0.3">
      <c r="A339" t="s">
        <v>8</v>
      </c>
      <c r="B339">
        <v>2857</v>
      </c>
      <c r="D339" t="s">
        <v>2</v>
      </c>
      <c r="E339">
        <v>21</v>
      </c>
    </row>
    <row r="340" spans="1:5" x14ac:dyDescent="0.3">
      <c r="A340" t="s">
        <v>8</v>
      </c>
      <c r="B340">
        <v>107</v>
      </c>
      <c r="D340" t="s">
        <v>2</v>
      </c>
      <c r="E340">
        <v>67</v>
      </c>
    </row>
    <row r="341" spans="1:5" x14ac:dyDescent="0.3">
      <c r="A341" t="s">
        <v>8</v>
      </c>
      <c r="B341">
        <v>160</v>
      </c>
      <c r="D341" t="s">
        <v>2</v>
      </c>
      <c r="E341">
        <v>78</v>
      </c>
    </row>
    <row r="342" spans="1:5" x14ac:dyDescent="0.3">
      <c r="A342" t="s">
        <v>8</v>
      </c>
      <c r="B342">
        <v>2230</v>
      </c>
      <c r="D342" t="s">
        <v>2</v>
      </c>
      <c r="E342">
        <v>67</v>
      </c>
    </row>
    <row r="343" spans="1:5" x14ac:dyDescent="0.3">
      <c r="A343" t="s">
        <v>8</v>
      </c>
      <c r="B343">
        <v>316</v>
      </c>
      <c r="D343" t="s">
        <v>2</v>
      </c>
      <c r="E343">
        <v>263</v>
      </c>
    </row>
    <row r="344" spans="1:5" x14ac:dyDescent="0.3">
      <c r="A344" t="s">
        <v>8</v>
      </c>
      <c r="B344">
        <v>117</v>
      </c>
      <c r="D344" t="s">
        <v>2</v>
      </c>
      <c r="E344">
        <v>1691</v>
      </c>
    </row>
    <row r="345" spans="1:5" x14ac:dyDescent="0.3">
      <c r="A345" t="s">
        <v>8</v>
      </c>
      <c r="B345">
        <v>6406</v>
      </c>
      <c r="D345" t="s">
        <v>2</v>
      </c>
      <c r="E345">
        <v>181</v>
      </c>
    </row>
    <row r="346" spans="1:5" x14ac:dyDescent="0.3">
      <c r="A346" t="s">
        <v>8</v>
      </c>
      <c r="B346">
        <v>192</v>
      </c>
      <c r="D346" t="s">
        <v>2</v>
      </c>
      <c r="E346">
        <v>13</v>
      </c>
    </row>
    <row r="347" spans="1:5" x14ac:dyDescent="0.3">
      <c r="A347" t="s">
        <v>8</v>
      </c>
      <c r="B347">
        <v>26</v>
      </c>
      <c r="D347" t="s">
        <v>2</v>
      </c>
      <c r="E347">
        <v>1</v>
      </c>
    </row>
    <row r="348" spans="1:5" x14ac:dyDescent="0.3">
      <c r="A348" t="s">
        <v>8</v>
      </c>
      <c r="B348">
        <v>723</v>
      </c>
      <c r="D348" t="s">
        <v>2</v>
      </c>
      <c r="E348">
        <v>21</v>
      </c>
    </row>
    <row r="349" spans="1:5" x14ac:dyDescent="0.3">
      <c r="A349" t="s">
        <v>8</v>
      </c>
      <c r="B349">
        <v>170</v>
      </c>
      <c r="D349" t="s">
        <v>2</v>
      </c>
      <c r="E349">
        <v>830</v>
      </c>
    </row>
    <row r="350" spans="1:5" x14ac:dyDescent="0.3">
      <c r="A350" t="s">
        <v>8</v>
      </c>
      <c r="B350">
        <v>238</v>
      </c>
      <c r="D350" t="s">
        <v>2</v>
      </c>
      <c r="E350">
        <v>130</v>
      </c>
    </row>
    <row r="351" spans="1:5" x14ac:dyDescent="0.3">
      <c r="A351" t="s">
        <v>8</v>
      </c>
      <c r="B351">
        <v>55</v>
      </c>
      <c r="D351" t="s">
        <v>2</v>
      </c>
      <c r="E351">
        <v>55</v>
      </c>
    </row>
    <row r="352" spans="1:5" x14ac:dyDescent="0.3">
      <c r="A352" t="s">
        <v>8</v>
      </c>
      <c r="B352">
        <v>128</v>
      </c>
      <c r="D352" t="s">
        <v>2</v>
      </c>
      <c r="E352">
        <v>114</v>
      </c>
    </row>
    <row r="353" spans="1:5" x14ac:dyDescent="0.3">
      <c r="A353" t="s">
        <v>8</v>
      </c>
      <c r="B353">
        <v>2144</v>
      </c>
      <c r="D353" t="s">
        <v>2</v>
      </c>
      <c r="E353">
        <v>594</v>
      </c>
    </row>
    <row r="354" spans="1:5" x14ac:dyDescent="0.3">
      <c r="A354" t="s">
        <v>8</v>
      </c>
      <c r="B354">
        <v>2693</v>
      </c>
      <c r="D354" t="s">
        <v>2</v>
      </c>
      <c r="E354">
        <v>24</v>
      </c>
    </row>
    <row r="355" spans="1:5" x14ac:dyDescent="0.3">
      <c r="A355" t="s">
        <v>8</v>
      </c>
      <c r="B355">
        <v>432</v>
      </c>
      <c r="D355" t="s">
        <v>2</v>
      </c>
      <c r="E355">
        <v>252</v>
      </c>
    </row>
    <row r="356" spans="1:5" x14ac:dyDescent="0.3">
      <c r="A356" t="s">
        <v>8</v>
      </c>
      <c r="B356">
        <v>189</v>
      </c>
      <c r="D356" t="s">
        <v>2</v>
      </c>
      <c r="E356">
        <v>67</v>
      </c>
    </row>
    <row r="357" spans="1:5" x14ac:dyDescent="0.3">
      <c r="A357" t="s">
        <v>8</v>
      </c>
      <c r="B357">
        <v>154</v>
      </c>
      <c r="D357" t="s">
        <v>2</v>
      </c>
      <c r="E357">
        <v>742</v>
      </c>
    </row>
    <row r="358" spans="1:5" x14ac:dyDescent="0.3">
      <c r="A358" t="s">
        <v>8</v>
      </c>
      <c r="B358">
        <v>96</v>
      </c>
      <c r="D358" t="s">
        <v>2</v>
      </c>
      <c r="E358">
        <v>75</v>
      </c>
    </row>
    <row r="359" spans="1:5" x14ac:dyDescent="0.3">
      <c r="A359" t="s">
        <v>8</v>
      </c>
      <c r="B359">
        <v>3063</v>
      </c>
      <c r="D359" t="s">
        <v>2</v>
      </c>
      <c r="E359">
        <v>4405</v>
      </c>
    </row>
    <row r="360" spans="1:5" x14ac:dyDescent="0.3">
      <c r="A360" t="s">
        <v>8</v>
      </c>
      <c r="B360">
        <v>2266</v>
      </c>
      <c r="D360" t="s">
        <v>2</v>
      </c>
      <c r="E360">
        <v>92</v>
      </c>
    </row>
    <row r="361" spans="1:5" x14ac:dyDescent="0.3">
      <c r="A361" t="s">
        <v>8</v>
      </c>
      <c r="B361">
        <v>194</v>
      </c>
      <c r="D361" t="s">
        <v>2</v>
      </c>
      <c r="E361">
        <v>64</v>
      </c>
    </row>
    <row r="362" spans="1:5" x14ac:dyDescent="0.3">
      <c r="A362" t="s">
        <v>8</v>
      </c>
      <c r="B362">
        <v>129</v>
      </c>
      <c r="D362" t="s">
        <v>2</v>
      </c>
      <c r="E362">
        <v>64</v>
      </c>
    </row>
    <row r="363" spans="1:5" x14ac:dyDescent="0.3">
      <c r="A363" t="s">
        <v>8</v>
      </c>
      <c r="B363">
        <v>375</v>
      </c>
      <c r="D363" t="s">
        <v>2</v>
      </c>
      <c r="E363">
        <v>842</v>
      </c>
    </row>
    <row r="364" spans="1:5" x14ac:dyDescent="0.3">
      <c r="A364" t="s">
        <v>8</v>
      </c>
      <c r="B364">
        <v>409</v>
      </c>
      <c r="D364" t="s">
        <v>2</v>
      </c>
      <c r="E364">
        <v>112</v>
      </c>
    </row>
    <row r="365" spans="1:5" x14ac:dyDescent="0.3">
      <c r="A365" t="s">
        <v>8</v>
      </c>
      <c r="B365">
        <v>234</v>
      </c>
      <c r="D365" t="s">
        <v>2</v>
      </c>
      <c r="E365">
        <v>374</v>
      </c>
    </row>
    <row r="366" spans="1:5" x14ac:dyDescent="0.3">
      <c r="A366" t="s">
        <v>8</v>
      </c>
      <c r="B366">
        <v>3016</v>
      </c>
    </row>
    <row r="367" spans="1:5" x14ac:dyDescent="0.3">
      <c r="A367" t="s">
        <v>8</v>
      </c>
      <c r="B367">
        <v>264</v>
      </c>
    </row>
    <row r="368" spans="1:5" x14ac:dyDescent="0.3">
      <c r="A368" t="s">
        <v>8</v>
      </c>
      <c r="B368">
        <v>272</v>
      </c>
    </row>
    <row r="369" spans="1:2" x14ac:dyDescent="0.3">
      <c r="A369" t="s">
        <v>8</v>
      </c>
      <c r="B369">
        <v>419</v>
      </c>
    </row>
    <row r="370" spans="1:2" x14ac:dyDescent="0.3">
      <c r="A370" t="s">
        <v>8</v>
      </c>
      <c r="B370">
        <v>1621</v>
      </c>
    </row>
    <row r="371" spans="1:2" x14ac:dyDescent="0.3">
      <c r="A371" t="s">
        <v>8</v>
      </c>
      <c r="B371">
        <v>1101</v>
      </c>
    </row>
    <row r="372" spans="1:2" x14ac:dyDescent="0.3">
      <c r="A372" t="s">
        <v>8</v>
      </c>
      <c r="B372">
        <v>1073</v>
      </c>
    </row>
    <row r="373" spans="1:2" x14ac:dyDescent="0.3">
      <c r="A373" t="s">
        <v>8</v>
      </c>
      <c r="B373">
        <v>331</v>
      </c>
    </row>
    <row r="374" spans="1:2" x14ac:dyDescent="0.3">
      <c r="A374" t="s">
        <v>8</v>
      </c>
      <c r="B374">
        <v>1170</v>
      </c>
    </row>
    <row r="375" spans="1:2" x14ac:dyDescent="0.3">
      <c r="A375" t="s">
        <v>8</v>
      </c>
      <c r="B375">
        <v>363</v>
      </c>
    </row>
    <row r="376" spans="1:2" x14ac:dyDescent="0.3">
      <c r="A376" t="s">
        <v>8</v>
      </c>
      <c r="B376">
        <v>103</v>
      </c>
    </row>
    <row r="377" spans="1:2" x14ac:dyDescent="0.3">
      <c r="A377" t="s">
        <v>8</v>
      </c>
      <c r="B377">
        <v>147</v>
      </c>
    </row>
    <row r="378" spans="1:2" x14ac:dyDescent="0.3">
      <c r="A378" t="s">
        <v>8</v>
      </c>
      <c r="B378">
        <v>110</v>
      </c>
    </row>
    <row r="379" spans="1:2" x14ac:dyDescent="0.3">
      <c r="A379" t="s">
        <v>8</v>
      </c>
      <c r="B379">
        <v>134</v>
      </c>
    </row>
    <row r="380" spans="1:2" x14ac:dyDescent="0.3">
      <c r="A380" t="s">
        <v>8</v>
      </c>
      <c r="B380">
        <v>269</v>
      </c>
    </row>
    <row r="381" spans="1:2" x14ac:dyDescent="0.3">
      <c r="A381" t="s">
        <v>8</v>
      </c>
      <c r="B381">
        <v>175</v>
      </c>
    </row>
    <row r="382" spans="1:2" x14ac:dyDescent="0.3">
      <c r="A382" t="s">
        <v>8</v>
      </c>
      <c r="B382">
        <v>69</v>
      </c>
    </row>
    <row r="383" spans="1:2" x14ac:dyDescent="0.3">
      <c r="A383" t="s">
        <v>8</v>
      </c>
      <c r="B383">
        <v>190</v>
      </c>
    </row>
    <row r="384" spans="1:2" x14ac:dyDescent="0.3">
      <c r="A384" t="s">
        <v>8</v>
      </c>
      <c r="B384">
        <v>237</v>
      </c>
    </row>
    <row r="385" spans="1:2" x14ac:dyDescent="0.3">
      <c r="A385" t="s">
        <v>8</v>
      </c>
      <c r="B385">
        <v>196</v>
      </c>
    </row>
    <row r="386" spans="1:2" x14ac:dyDescent="0.3">
      <c r="A386" t="s">
        <v>8</v>
      </c>
      <c r="B386">
        <v>7295</v>
      </c>
    </row>
    <row r="387" spans="1:2" x14ac:dyDescent="0.3">
      <c r="A387" t="s">
        <v>8</v>
      </c>
      <c r="B387">
        <v>2893</v>
      </c>
    </row>
    <row r="388" spans="1:2" x14ac:dyDescent="0.3">
      <c r="A388" t="s">
        <v>8</v>
      </c>
      <c r="B388">
        <v>820</v>
      </c>
    </row>
    <row r="389" spans="1:2" x14ac:dyDescent="0.3">
      <c r="A389" t="s">
        <v>8</v>
      </c>
      <c r="B389">
        <v>2038</v>
      </c>
    </row>
    <row r="390" spans="1:2" x14ac:dyDescent="0.3">
      <c r="A390" t="s">
        <v>8</v>
      </c>
      <c r="B390">
        <v>116</v>
      </c>
    </row>
    <row r="391" spans="1:2" x14ac:dyDescent="0.3">
      <c r="A391" t="s">
        <v>8</v>
      </c>
      <c r="B391">
        <v>1345</v>
      </c>
    </row>
    <row r="392" spans="1:2" x14ac:dyDescent="0.3">
      <c r="A392" t="s">
        <v>8</v>
      </c>
      <c r="B392">
        <v>168</v>
      </c>
    </row>
    <row r="393" spans="1:2" x14ac:dyDescent="0.3">
      <c r="A393" t="s">
        <v>8</v>
      </c>
      <c r="B393">
        <v>137</v>
      </c>
    </row>
    <row r="394" spans="1:2" x14ac:dyDescent="0.3">
      <c r="A394" t="s">
        <v>8</v>
      </c>
      <c r="B394">
        <v>186</v>
      </c>
    </row>
    <row r="395" spans="1:2" x14ac:dyDescent="0.3">
      <c r="A395" t="s">
        <v>8</v>
      </c>
      <c r="B395">
        <v>125</v>
      </c>
    </row>
    <row r="396" spans="1:2" x14ac:dyDescent="0.3">
      <c r="A396" t="s">
        <v>8</v>
      </c>
      <c r="B396">
        <v>202</v>
      </c>
    </row>
    <row r="397" spans="1:2" x14ac:dyDescent="0.3">
      <c r="A397" t="s">
        <v>8</v>
      </c>
      <c r="B397">
        <v>103</v>
      </c>
    </row>
    <row r="398" spans="1:2" x14ac:dyDescent="0.3">
      <c r="A398" t="s">
        <v>8</v>
      </c>
      <c r="B398">
        <v>1785</v>
      </c>
    </row>
    <row r="399" spans="1:2" x14ac:dyDescent="0.3">
      <c r="A399" t="s">
        <v>8</v>
      </c>
      <c r="B399">
        <v>157</v>
      </c>
    </row>
    <row r="400" spans="1:2" x14ac:dyDescent="0.3">
      <c r="A400" t="s">
        <v>8</v>
      </c>
      <c r="B400">
        <v>555</v>
      </c>
    </row>
    <row r="401" spans="1:2" x14ac:dyDescent="0.3">
      <c r="A401" t="s">
        <v>8</v>
      </c>
      <c r="B401">
        <v>297</v>
      </c>
    </row>
    <row r="402" spans="1:2" x14ac:dyDescent="0.3">
      <c r="A402" t="s">
        <v>8</v>
      </c>
      <c r="B402">
        <v>123</v>
      </c>
    </row>
    <row r="403" spans="1:2" x14ac:dyDescent="0.3">
      <c r="A403" t="s">
        <v>8</v>
      </c>
      <c r="B403">
        <v>3036</v>
      </c>
    </row>
    <row r="404" spans="1:2" x14ac:dyDescent="0.3">
      <c r="A404" t="s">
        <v>8</v>
      </c>
      <c r="B404">
        <v>144</v>
      </c>
    </row>
    <row r="405" spans="1:2" x14ac:dyDescent="0.3">
      <c r="A405" t="s">
        <v>8</v>
      </c>
      <c r="B405">
        <v>121</v>
      </c>
    </row>
    <row r="406" spans="1:2" x14ac:dyDescent="0.3">
      <c r="A406" t="s">
        <v>8</v>
      </c>
      <c r="B406">
        <v>181</v>
      </c>
    </row>
    <row r="407" spans="1:2" x14ac:dyDescent="0.3">
      <c r="A407" t="s">
        <v>8</v>
      </c>
      <c r="B407">
        <v>122</v>
      </c>
    </row>
    <row r="408" spans="1:2" x14ac:dyDescent="0.3">
      <c r="A408" t="s">
        <v>8</v>
      </c>
      <c r="B408">
        <v>1071</v>
      </c>
    </row>
    <row r="409" spans="1:2" x14ac:dyDescent="0.3">
      <c r="A409" t="s">
        <v>8</v>
      </c>
      <c r="B409">
        <v>980</v>
      </c>
    </row>
    <row r="410" spans="1:2" x14ac:dyDescent="0.3">
      <c r="A410" t="s">
        <v>8</v>
      </c>
      <c r="B410">
        <v>536</v>
      </c>
    </row>
    <row r="411" spans="1:2" x14ac:dyDescent="0.3">
      <c r="A411" t="s">
        <v>8</v>
      </c>
      <c r="B411">
        <v>1991</v>
      </c>
    </row>
    <row r="412" spans="1:2" x14ac:dyDescent="0.3">
      <c r="A412" t="s">
        <v>8</v>
      </c>
      <c r="B412">
        <v>180</v>
      </c>
    </row>
    <row r="413" spans="1:2" x14ac:dyDescent="0.3">
      <c r="A413" t="s">
        <v>8</v>
      </c>
      <c r="B413">
        <v>130</v>
      </c>
    </row>
    <row r="414" spans="1:2" x14ac:dyDescent="0.3">
      <c r="A414" t="s">
        <v>8</v>
      </c>
      <c r="B414">
        <v>122</v>
      </c>
    </row>
    <row r="415" spans="1:2" x14ac:dyDescent="0.3">
      <c r="A415" t="s">
        <v>8</v>
      </c>
      <c r="B415">
        <v>140</v>
      </c>
    </row>
    <row r="416" spans="1:2" x14ac:dyDescent="0.3">
      <c r="A416" t="s">
        <v>8</v>
      </c>
      <c r="B416">
        <v>3388</v>
      </c>
    </row>
    <row r="417" spans="1:2" x14ac:dyDescent="0.3">
      <c r="A417" t="s">
        <v>8</v>
      </c>
      <c r="B417">
        <v>280</v>
      </c>
    </row>
    <row r="418" spans="1:2" x14ac:dyDescent="0.3">
      <c r="A418" t="s">
        <v>8</v>
      </c>
      <c r="B418">
        <v>366</v>
      </c>
    </row>
    <row r="419" spans="1:2" x14ac:dyDescent="0.3">
      <c r="A419" t="s">
        <v>8</v>
      </c>
      <c r="B419">
        <v>270</v>
      </c>
    </row>
    <row r="420" spans="1:2" x14ac:dyDescent="0.3">
      <c r="A420" t="s">
        <v>8</v>
      </c>
      <c r="B420">
        <v>137</v>
      </c>
    </row>
    <row r="421" spans="1:2" x14ac:dyDescent="0.3">
      <c r="A421" t="s">
        <v>8</v>
      </c>
      <c r="B421">
        <v>3205</v>
      </c>
    </row>
    <row r="422" spans="1:2" x14ac:dyDescent="0.3">
      <c r="A422" t="s">
        <v>8</v>
      </c>
      <c r="B422">
        <v>288</v>
      </c>
    </row>
    <row r="423" spans="1:2" x14ac:dyDescent="0.3">
      <c r="A423" t="s">
        <v>8</v>
      </c>
      <c r="B423">
        <v>148</v>
      </c>
    </row>
    <row r="424" spans="1:2" x14ac:dyDescent="0.3">
      <c r="A424" t="s">
        <v>8</v>
      </c>
      <c r="B424">
        <v>114</v>
      </c>
    </row>
    <row r="425" spans="1:2" x14ac:dyDescent="0.3">
      <c r="A425" t="s">
        <v>8</v>
      </c>
      <c r="B425">
        <v>1518</v>
      </c>
    </row>
    <row r="426" spans="1:2" x14ac:dyDescent="0.3">
      <c r="A426" t="s">
        <v>8</v>
      </c>
      <c r="B426">
        <v>166</v>
      </c>
    </row>
    <row r="427" spans="1:2" x14ac:dyDescent="0.3">
      <c r="A427" t="s">
        <v>8</v>
      </c>
      <c r="B427">
        <v>100</v>
      </c>
    </row>
    <row r="428" spans="1:2" x14ac:dyDescent="0.3">
      <c r="A428" t="s">
        <v>8</v>
      </c>
      <c r="B428">
        <v>235</v>
      </c>
    </row>
    <row r="429" spans="1:2" x14ac:dyDescent="0.3">
      <c r="A429" t="s">
        <v>8</v>
      </c>
      <c r="B429">
        <v>148</v>
      </c>
    </row>
    <row r="430" spans="1:2" x14ac:dyDescent="0.3">
      <c r="A430" t="s">
        <v>8</v>
      </c>
      <c r="B430">
        <v>198</v>
      </c>
    </row>
    <row r="431" spans="1:2" x14ac:dyDescent="0.3">
      <c r="A431" t="s">
        <v>8</v>
      </c>
      <c r="B431">
        <v>150</v>
      </c>
    </row>
    <row r="432" spans="1:2" x14ac:dyDescent="0.3">
      <c r="A432" t="s">
        <v>8</v>
      </c>
      <c r="B432">
        <v>216</v>
      </c>
    </row>
    <row r="433" spans="1:2" x14ac:dyDescent="0.3">
      <c r="A433" t="s">
        <v>8</v>
      </c>
      <c r="B433">
        <v>5139</v>
      </c>
    </row>
    <row r="434" spans="1:2" x14ac:dyDescent="0.3">
      <c r="A434" t="s">
        <v>8</v>
      </c>
      <c r="B434">
        <v>2353</v>
      </c>
    </row>
    <row r="435" spans="1:2" x14ac:dyDescent="0.3">
      <c r="A435" t="s">
        <v>8</v>
      </c>
      <c r="B435">
        <v>78</v>
      </c>
    </row>
    <row r="436" spans="1:2" x14ac:dyDescent="0.3">
      <c r="A436" t="s">
        <v>8</v>
      </c>
      <c r="B436">
        <v>174</v>
      </c>
    </row>
    <row r="437" spans="1:2" x14ac:dyDescent="0.3">
      <c r="A437" t="s">
        <v>8</v>
      </c>
      <c r="B437">
        <v>164</v>
      </c>
    </row>
    <row r="438" spans="1:2" x14ac:dyDescent="0.3">
      <c r="A438" t="s">
        <v>8</v>
      </c>
      <c r="B438">
        <v>161</v>
      </c>
    </row>
    <row r="439" spans="1:2" x14ac:dyDescent="0.3">
      <c r="A439" t="s">
        <v>8</v>
      </c>
      <c r="B439">
        <v>138</v>
      </c>
    </row>
    <row r="440" spans="1:2" x14ac:dyDescent="0.3">
      <c r="A440" t="s">
        <v>8</v>
      </c>
      <c r="B440">
        <v>3308</v>
      </c>
    </row>
    <row r="441" spans="1:2" x14ac:dyDescent="0.3">
      <c r="A441" t="s">
        <v>8</v>
      </c>
      <c r="B441">
        <v>127</v>
      </c>
    </row>
    <row r="442" spans="1:2" x14ac:dyDescent="0.3">
      <c r="A442" t="s">
        <v>8</v>
      </c>
      <c r="B442">
        <v>207</v>
      </c>
    </row>
    <row r="443" spans="1:2" x14ac:dyDescent="0.3">
      <c r="A443" t="s">
        <v>8</v>
      </c>
      <c r="B443">
        <v>181</v>
      </c>
    </row>
    <row r="444" spans="1:2" x14ac:dyDescent="0.3">
      <c r="A444" t="s">
        <v>8</v>
      </c>
      <c r="B444">
        <v>110</v>
      </c>
    </row>
    <row r="445" spans="1:2" x14ac:dyDescent="0.3">
      <c r="A445" t="s">
        <v>8</v>
      </c>
      <c r="B445">
        <v>185</v>
      </c>
    </row>
    <row r="446" spans="1:2" x14ac:dyDescent="0.3">
      <c r="A446" t="s">
        <v>8</v>
      </c>
      <c r="B446">
        <v>121</v>
      </c>
    </row>
    <row r="447" spans="1:2" x14ac:dyDescent="0.3">
      <c r="A447" t="s">
        <v>8</v>
      </c>
      <c r="B447">
        <v>106</v>
      </c>
    </row>
    <row r="448" spans="1:2" x14ac:dyDescent="0.3">
      <c r="A448" t="s">
        <v>8</v>
      </c>
      <c r="B448">
        <v>142</v>
      </c>
    </row>
    <row r="449" spans="1:2" x14ac:dyDescent="0.3">
      <c r="A449" t="s">
        <v>8</v>
      </c>
      <c r="B449">
        <v>233</v>
      </c>
    </row>
    <row r="450" spans="1:2" x14ac:dyDescent="0.3">
      <c r="A450" t="s">
        <v>8</v>
      </c>
      <c r="B450">
        <v>218</v>
      </c>
    </row>
    <row r="451" spans="1:2" x14ac:dyDescent="0.3">
      <c r="A451" t="s">
        <v>8</v>
      </c>
      <c r="B451">
        <v>76</v>
      </c>
    </row>
    <row r="452" spans="1:2" x14ac:dyDescent="0.3">
      <c r="A452" t="s">
        <v>8</v>
      </c>
      <c r="B452">
        <v>43</v>
      </c>
    </row>
    <row r="453" spans="1:2" x14ac:dyDescent="0.3">
      <c r="A453" t="s">
        <v>8</v>
      </c>
      <c r="B453">
        <v>221</v>
      </c>
    </row>
    <row r="454" spans="1:2" x14ac:dyDescent="0.3">
      <c r="A454" t="s">
        <v>8</v>
      </c>
      <c r="B454">
        <v>2805</v>
      </c>
    </row>
    <row r="455" spans="1:2" x14ac:dyDescent="0.3">
      <c r="A455" t="s">
        <v>8</v>
      </c>
      <c r="B455">
        <v>68</v>
      </c>
    </row>
    <row r="456" spans="1:2" x14ac:dyDescent="0.3">
      <c r="A456" t="s">
        <v>8</v>
      </c>
      <c r="B456">
        <v>183</v>
      </c>
    </row>
    <row r="457" spans="1:2" x14ac:dyDescent="0.3">
      <c r="A457" t="s">
        <v>8</v>
      </c>
      <c r="B457">
        <v>133</v>
      </c>
    </row>
    <row r="458" spans="1:2" x14ac:dyDescent="0.3">
      <c r="A458" t="s">
        <v>8</v>
      </c>
      <c r="B458">
        <v>2489</v>
      </c>
    </row>
    <row r="459" spans="1:2" x14ac:dyDescent="0.3">
      <c r="A459" t="s">
        <v>8</v>
      </c>
      <c r="B459">
        <v>69</v>
      </c>
    </row>
    <row r="460" spans="1:2" x14ac:dyDescent="0.3">
      <c r="A460" t="s">
        <v>8</v>
      </c>
      <c r="B460">
        <v>279</v>
      </c>
    </row>
    <row r="461" spans="1:2" x14ac:dyDescent="0.3">
      <c r="A461" t="s">
        <v>8</v>
      </c>
      <c r="B461">
        <v>210</v>
      </c>
    </row>
    <row r="462" spans="1:2" x14ac:dyDescent="0.3">
      <c r="A462" t="s">
        <v>8</v>
      </c>
      <c r="B462">
        <v>2100</v>
      </c>
    </row>
    <row r="463" spans="1:2" x14ac:dyDescent="0.3">
      <c r="A463" t="s">
        <v>8</v>
      </c>
      <c r="B463">
        <v>252</v>
      </c>
    </row>
    <row r="464" spans="1:2" x14ac:dyDescent="0.3">
      <c r="A464" t="s">
        <v>8</v>
      </c>
      <c r="B464">
        <v>1280</v>
      </c>
    </row>
    <row r="465" spans="1:2" x14ac:dyDescent="0.3">
      <c r="A465" t="s">
        <v>8</v>
      </c>
      <c r="B465">
        <v>157</v>
      </c>
    </row>
    <row r="466" spans="1:2" x14ac:dyDescent="0.3">
      <c r="A466" t="s">
        <v>8</v>
      </c>
      <c r="B466">
        <v>194</v>
      </c>
    </row>
    <row r="467" spans="1:2" x14ac:dyDescent="0.3">
      <c r="A467" t="s">
        <v>8</v>
      </c>
      <c r="B467">
        <v>82</v>
      </c>
    </row>
    <row r="468" spans="1:2" x14ac:dyDescent="0.3">
      <c r="A468" t="s">
        <v>8</v>
      </c>
      <c r="B468">
        <v>4233</v>
      </c>
    </row>
    <row r="469" spans="1:2" x14ac:dyDescent="0.3">
      <c r="A469" t="s">
        <v>8</v>
      </c>
      <c r="B469">
        <v>1297</v>
      </c>
    </row>
    <row r="470" spans="1:2" x14ac:dyDescent="0.3">
      <c r="A470" t="s">
        <v>8</v>
      </c>
      <c r="B470">
        <v>165</v>
      </c>
    </row>
    <row r="471" spans="1:2" x14ac:dyDescent="0.3">
      <c r="A471" t="s">
        <v>8</v>
      </c>
      <c r="B471">
        <v>119</v>
      </c>
    </row>
    <row r="472" spans="1:2" x14ac:dyDescent="0.3">
      <c r="A472" t="s">
        <v>8</v>
      </c>
      <c r="B472">
        <v>1797</v>
      </c>
    </row>
    <row r="473" spans="1:2" x14ac:dyDescent="0.3">
      <c r="A473" t="s">
        <v>8</v>
      </c>
      <c r="B473">
        <v>261</v>
      </c>
    </row>
    <row r="474" spans="1:2" x14ac:dyDescent="0.3">
      <c r="A474" t="s">
        <v>8</v>
      </c>
      <c r="B474">
        <v>157</v>
      </c>
    </row>
    <row r="475" spans="1:2" x14ac:dyDescent="0.3">
      <c r="A475" t="s">
        <v>8</v>
      </c>
      <c r="B475">
        <v>3533</v>
      </c>
    </row>
    <row r="476" spans="1:2" x14ac:dyDescent="0.3">
      <c r="A476" t="s">
        <v>8</v>
      </c>
      <c r="B476">
        <v>155</v>
      </c>
    </row>
    <row r="477" spans="1:2" x14ac:dyDescent="0.3">
      <c r="A477" t="s">
        <v>8</v>
      </c>
      <c r="B477">
        <v>132</v>
      </c>
    </row>
    <row r="478" spans="1:2" x14ac:dyDescent="0.3">
      <c r="A478" t="s">
        <v>8</v>
      </c>
      <c r="B478">
        <v>1354</v>
      </c>
    </row>
    <row r="479" spans="1:2" x14ac:dyDescent="0.3">
      <c r="A479" t="s">
        <v>8</v>
      </c>
      <c r="B479">
        <v>48</v>
      </c>
    </row>
    <row r="480" spans="1:2" x14ac:dyDescent="0.3">
      <c r="A480" t="s">
        <v>8</v>
      </c>
      <c r="B480">
        <v>110</v>
      </c>
    </row>
    <row r="481" spans="1:2" x14ac:dyDescent="0.3">
      <c r="A481" t="s">
        <v>8</v>
      </c>
      <c r="B481">
        <v>172</v>
      </c>
    </row>
    <row r="482" spans="1:2" x14ac:dyDescent="0.3">
      <c r="A482" t="s">
        <v>8</v>
      </c>
      <c r="B482">
        <v>307</v>
      </c>
    </row>
    <row r="483" spans="1:2" x14ac:dyDescent="0.3">
      <c r="A483" t="s">
        <v>8</v>
      </c>
      <c r="B483">
        <v>160</v>
      </c>
    </row>
    <row r="484" spans="1:2" x14ac:dyDescent="0.3">
      <c r="A484" t="s">
        <v>8</v>
      </c>
      <c r="B484">
        <v>1467</v>
      </c>
    </row>
    <row r="485" spans="1:2" x14ac:dyDescent="0.3">
      <c r="A485" t="s">
        <v>8</v>
      </c>
      <c r="B485">
        <v>2662</v>
      </c>
    </row>
    <row r="486" spans="1:2" x14ac:dyDescent="0.3">
      <c r="A486" t="s">
        <v>8</v>
      </c>
      <c r="B486">
        <v>452</v>
      </c>
    </row>
    <row r="487" spans="1:2" x14ac:dyDescent="0.3">
      <c r="A487" t="s">
        <v>8</v>
      </c>
      <c r="B487">
        <v>158</v>
      </c>
    </row>
    <row r="488" spans="1:2" x14ac:dyDescent="0.3">
      <c r="A488" t="s">
        <v>8</v>
      </c>
      <c r="B488">
        <v>225</v>
      </c>
    </row>
    <row r="489" spans="1:2" x14ac:dyDescent="0.3">
      <c r="A489" t="s">
        <v>8</v>
      </c>
      <c r="B489">
        <v>65</v>
      </c>
    </row>
    <row r="490" spans="1:2" x14ac:dyDescent="0.3">
      <c r="A490" t="s">
        <v>8</v>
      </c>
      <c r="B490">
        <v>163</v>
      </c>
    </row>
    <row r="491" spans="1:2" x14ac:dyDescent="0.3">
      <c r="A491" t="s">
        <v>8</v>
      </c>
      <c r="B491">
        <v>85</v>
      </c>
    </row>
    <row r="492" spans="1:2" x14ac:dyDescent="0.3">
      <c r="A492" t="s">
        <v>8</v>
      </c>
      <c r="B492">
        <v>217</v>
      </c>
    </row>
    <row r="493" spans="1:2" x14ac:dyDescent="0.3">
      <c r="A493" t="s">
        <v>8</v>
      </c>
      <c r="B493">
        <v>150</v>
      </c>
    </row>
    <row r="494" spans="1:2" x14ac:dyDescent="0.3">
      <c r="A494" t="s">
        <v>8</v>
      </c>
      <c r="B494">
        <v>3272</v>
      </c>
    </row>
    <row r="495" spans="1:2" x14ac:dyDescent="0.3">
      <c r="A495" t="s">
        <v>8</v>
      </c>
      <c r="B495">
        <v>300</v>
      </c>
    </row>
    <row r="496" spans="1:2" x14ac:dyDescent="0.3">
      <c r="A496" t="s">
        <v>8</v>
      </c>
      <c r="B496">
        <v>126</v>
      </c>
    </row>
    <row r="497" spans="1:2" x14ac:dyDescent="0.3">
      <c r="A497" t="s">
        <v>8</v>
      </c>
      <c r="B497">
        <v>2320</v>
      </c>
    </row>
    <row r="498" spans="1:2" x14ac:dyDescent="0.3">
      <c r="A498" t="s">
        <v>8</v>
      </c>
      <c r="B498">
        <v>81</v>
      </c>
    </row>
    <row r="499" spans="1:2" x14ac:dyDescent="0.3">
      <c r="A499" t="s">
        <v>8</v>
      </c>
      <c r="B499">
        <v>1887</v>
      </c>
    </row>
    <row r="500" spans="1:2" x14ac:dyDescent="0.3">
      <c r="A500" t="s">
        <v>8</v>
      </c>
      <c r="B500">
        <v>4358</v>
      </c>
    </row>
    <row r="501" spans="1:2" x14ac:dyDescent="0.3">
      <c r="A501" t="s">
        <v>8</v>
      </c>
      <c r="B501">
        <v>53</v>
      </c>
    </row>
    <row r="502" spans="1:2" x14ac:dyDescent="0.3">
      <c r="A502" t="s">
        <v>8</v>
      </c>
      <c r="B502">
        <v>2414</v>
      </c>
    </row>
    <row r="503" spans="1:2" x14ac:dyDescent="0.3">
      <c r="A503" t="s">
        <v>8</v>
      </c>
      <c r="B503">
        <v>80</v>
      </c>
    </row>
    <row r="504" spans="1:2" x14ac:dyDescent="0.3">
      <c r="A504" t="s">
        <v>8</v>
      </c>
      <c r="B504">
        <v>193</v>
      </c>
    </row>
    <row r="505" spans="1:2" x14ac:dyDescent="0.3">
      <c r="A505" t="s">
        <v>8</v>
      </c>
      <c r="B505">
        <v>52</v>
      </c>
    </row>
    <row r="506" spans="1:2" x14ac:dyDescent="0.3">
      <c r="A506" t="s">
        <v>8</v>
      </c>
      <c r="B506">
        <v>290</v>
      </c>
    </row>
    <row r="507" spans="1:2" x14ac:dyDescent="0.3">
      <c r="A507" t="s">
        <v>8</v>
      </c>
      <c r="B507">
        <v>122</v>
      </c>
    </row>
    <row r="508" spans="1:2" x14ac:dyDescent="0.3">
      <c r="A508" t="s">
        <v>8</v>
      </c>
      <c r="B508">
        <v>1470</v>
      </c>
    </row>
    <row r="509" spans="1:2" x14ac:dyDescent="0.3">
      <c r="A509" t="s">
        <v>8</v>
      </c>
      <c r="B509">
        <v>165</v>
      </c>
    </row>
    <row r="510" spans="1:2" x14ac:dyDescent="0.3">
      <c r="A510" t="s">
        <v>8</v>
      </c>
      <c r="B510">
        <v>182</v>
      </c>
    </row>
    <row r="511" spans="1:2" x14ac:dyDescent="0.3">
      <c r="A511" t="s">
        <v>8</v>
      </c>
      <c r="B511">
        <v>199</v>
      </c>
    </row>
    <row r="512" spans="1:2" x14ac:dyDescent="0.3">
      <c r="A512" t="s">
        <v>8</v>
      </c>
      <c r="B512">
        <v>56</v>
      </c>
    </row>
    <row r="513" spans="1:2" x14ac:dyDescent="0.3">
      <c r="A513" t="s">
        <v>8</v>
      </c>
      <c r="B513">
        <v>1460</v>
      </c>
    </row>
    <row r="514" spans="1:2" x14ac:dyDescent="0.3">
      <c r="A514" t="s">
        <v>8</v>
      </c>
      <c r="B514">
        <v>123</v>
      </c>
    </row>
    <row r="515" spans="1:2" x14ac:dyDescent="0.3">
      <c r="A515" t="s">
        <v>8</v>
      </c>
      <c r="B515">
        <v>159</v>
      </c>
    </row>
    <row r="516" spans="1:2" x14ac:dyDescent="0.3">
      <c r="A516" t="s">
        <v>8</v>
      </c>
      <c r="B516">
        <v>110</v>
      </c>
    </row>
    <row r="517" spans="1:2" x14ac:dyDescent="0.3">
      <c r="A517" t="s">
        <v>8</v>
      </c>
      <c r="B517">
        <v>236</v>
      </c>
    </row>
    <row r="518" spans="1:2" x14ac:dyDescent="0.3">
      <c r="A518" t="s">
        <v>8</v>
      </c>
      <c r="B518">
        <v>191</v>
      </c>
    </row>
    <row r="519" spans="1:2" x14ac:dyDescent="0.3">
      <c r="A519" t="s">
        <v>8</v>
      </c>
      <c r="B519">
        <v>3934</v>
      </c>
    </row>
    <row r="520" spans="1:2" x14ac:dyDescent="0.3">
      <c r="A520" t="s">
        <v>8</v>
      </c>
      <c r="B520">
        <v>80</v>
      </c>
    </row>
    <row r="521" spans="1:2" x14ac:dyDescent="0.3">
      <c r="A521" t="s">
        <v>8</v>
      </c>
      <c r="B521">
        <v>462</v>
      </c>
    </row>
    <row r="522" spans="1:2" x14ac:dyDescent="0.3">
      <c r="A522" t="s">
        <v>8</v>
      </c>
      <c r="B522">
        <v>179</v>
      </c>
    </row>
    <row r="523" spans="1:2" x14ac:dyDescent="0.3">
      <c r="A523" t="s">
        <v>8</v>
      </c>
      <c r="B523">
        <v>1866</v>
      </c>
    </row>
    <row r="524" spans="1:2" x14ac:dyDescent="0.3">
      <c r="A524" t="s">
        <v>8</v>
      </c>
      <c r="B524">
        <v>156</v>
      </c>
    </row>
    <row r="525" spans="1:2" x14ac:dyDescent="0.3">
      <c r="A525" t="s">
        <v>8</v>
      </c>
      <c r="B525">
        <v>255</v>
      </c>
    </row>
    <row r="526" spans="1:2" x14ac:dyDescent="0.3">
      <c r="A526" t="s">
        <v>8</v>
      </c>
      <c r="B526">
        <v>2261</v>
      </c>
    </row>
    <row r="527" spans="1:2" x14ac:dyDescent="0.3">
      <c r="A527" t="s">
        <v>8</v>
      </c>
      <c r="B527">
        <v>40</v>
      </c>
    </row>
    <row r="528" spans="1:2" x14ac:dyDescent="0.3">
      <c r="A528" t="s">
        <v>8</v>
      </c>
      <c r="B528">
        <v>2289</v>
      </c>
    </row>
    <row r="529" spans="1:2" x14ac:dyDescent="0.3">
      <c r="A529" t="s">
        <v>8</v>
      </c>
      <c r="B529">
        <v>65</v>
      </c>
    </row>
    <row r="530" spans="1:2" x14ac:dyDescent="0.3">
      <c r="A530" t="s">
        <v>8</v>
      </c>
      <c r="B530">
        <v>3777</v>
      </c>
    </row>
    <row r="531" spans="1:2" x14ac:dyDescent="0.3">
      <c r="A531" t="s">
        <v>8</v>
      </c>
      <c r="B531">
        <v>184</v>
      </c>
    </row>
    <row r="532" spans="1:2" x14ac:dyDescent="0.3">
      <c r="A532" t="s">
        <v>8</v>
      </c>
      <c r="B532">
        <v>85</v>
      </c>
    </row>
    <row r="533" spans="1:2" x14ac:dyDescent="0.3">
      <c r="A533" t="s">
        <v>8</v>
      </c>
      <c r="B533">
        <v>144</v>
      </c>
    </row>
    <row r="534" spans="1:2" x14ac:dyDescent="0.3">
      <c r="A534" t="s">
        <v>8</v>
      </c>
      <c r="B534">
        <v>1902</v>
      </c>
    </row>
    <row r="535" spans="1:2" x14ac:dyDescent="0.3">
      <c r="A535" t="s">
        <v>8</v>
      </c>
      <c r="B535">
        <v>105</v>
      </c>
    </row>
    <row r="536" spans="1:2" x14ac:dyDescent="0.3">
      <c r="A536" t="s">
        <v>8</v>
      </c>
      <c r="B536">
        <v>132</v>
      </c>
    </row>
    <row r="537" spans="1:2" x14ac:dyDescent="0.3">
      <c r="A537" t="s">
        <v>8</v>
      </c>
      <c r="B537">
        <v>96</v>
      </c>
    </row>
    <row r="538" spans="1:2" x14ac:dyDescent="0.3">
      <c r="A538" t="s">
        <v>8</v>
      </c>
      <c r="B538">
        <v>114</v>
      </c>
    </row>
    <row r="539" spans="1:2" x14ac:dyDescent="0.3">
      <c r="A539" t="s">
        <v>8</v>
      </c>
      <c r="B539">
        <v>203</v>
      </c>
    </row>
    <row r="540" spans="1:2" x14ac:dyDescent="0.3">
      <c r="A540" t="s">
        <v>8</v>
      </c>
      <c r="B540">
        <v>1559</v>
      </c>
    </row>
    <row r="541" spans="1:2" x14ac:dyDescent="0.3">
      <c r="A541" t="s">
        <v>8</v>
      </c>
      <c r="B541">
        <v>1548</v>
      </c>
    </row>
    <row r="542" spans="1:2" x14ac:dyDescent="0.3">
      <c r="A542" t="s">
        <v>8</v>
      </c>
      <c r="B542">
        <v>80</v>
      </c>
    </row>
    <row r="543" spans="1:2" x14ac:dyDescent="0.3">
      <c r="A543" t="s">
        <v>8</v>
      </c>
      <c r="B543">
        <v>131</v>
      </c>
    </row>
    <row r="544" spans="1:2" x14ac:dyDescent="0.3">
      <c r="A544" t="s">
        <v>8</v>
      </c>
      <c r="B544">
        <v>112</v>
      </c>
    </row>
    <row r="545" spans="1:2" x14ac:dyDescent="0.3">
      <c r="A545" t="s">
        <v>8</v>
      </c>
      <c r="B545">
        <v>155</v>
      </c>
    </row>
    <row r="546" spans="1:2" x14ac:dyDescent="0.3">
      <c r="A546" t="s">
        <v>8</v>
      </c>
      <c r="B546">
        <v>266</v>
      </c>
    </row>
    <row r="547" spans="1:2" x14ac:dyDescent="0.3">
      <c r="A547" t="s">
        <v>8</v>
      </c>
      <c r="B547">
        <v>155</v>
      </c>
    </row>
    <row r="548" spans="1:2" x14ac:dyDescent="0.3">
      <c r="A548" t="s">
        <v>8</v>
      </c>
      <c r="B548">
        <v>207</v>
      </c>
    </row>
    <row r="549" spans="1:2" x14ac:dyDescent="0.3">
      <c r="A549" t="s">
        <v>8</v>
      </c>
      <c r="B549">
        <v>245</v>
      </c>
    </row>
    <row r="550" spans="1:2" x14ac:dyDescent="0.3">
      <c r="A550" t="s">
        <v>8</v>
      </c>
      <c r="B550">
        <v>1573</v>
      </c>
    </row>
    <row r="551" spans="1:2" x14ac:dyDescent="0.3">
      <c r="A551" t="s">
        <v>8</v>
      </c>
      <c r="B551">
        <v>114</v>
      </c>
    </row>
    <row r="552" spans="1:2" x14ac:dyDescent="0.3">
      <c r="A552" t="s">
        <v>8</v>
      </c>
      <c r="B552">
        <v>93</v>
      </c>
    </row>
    <row r="553" spans="1:2" x14ac:dyDescent="0.3">
      <c r="A553" t="s">
        <v>8</v>
      </c>
      <c r="B553">
        <v>1681</v>
      </c>
    </row>
    <row r="554" spans="1:2" x14ac:dyDescent="0.3">
      <c r="A554" t="s">
        <v>8</v>
      </c>
      <c r="B554">
        <v>32</v>
      </c>
    </row>
    <row r="555" spans="1:2" x14ac:dyDescent="0.3">
      <c r="A555" t="s">
        <v>8</v>
      </c>
      <c r="B555">
        <v>135</v>
      </c>
    </row>
    <row r="556" spans="1:2" x14ac:dyDescent="0.3">
      <c r="A556" t="s">
        <v>8</v>
      </c>
      <c r="B556">
        <v>140</v>
      </c>
    </row>
    <row r="557" spans="1:2" x14ac:dyDescent="0.3">
      <c r="A557" t="s">
        <v>8</v>
      </c>
      <c r="B557">
        <v>92</v>
      </c>
    </row>
    <row r="558" spans="1:2" x14ac:dyDescent="0.3">
      <c r="A558" t="s">
        <v>8</v>
      </c>
      <c r="B558">
        <v>1015</v>
      </c>
    </row>
    <row r="559" spans="1:2" x14ac:dyDescent="0.3">
      <c r="A559" t="s">
        <v>8</v>
      </c>
      <c r="B559">
        <v>323</v>
      </c>
    </row>
    <row r="560" spans="1:2" x14ac:dyDescent="0.3">
      <c r="A560" t="s">
        <v>8</v>
      </c>
      <c r="B560">
        <v>2326</v>
      </c>
    </row>
    <row r="561" spans="1:2" x14ac:dyDescent="0.3">
      <c r="A561" t="s">
        <v>8</v>
      </c>
      <c r="B561">
        <v>381</v>
      </c>
    </row>
    <row r="562" spans="1:2" x14ac:dyDescent="0.3">
      <c r="A562" t="s">
        <v>8</v>
      </c>
      <c r="B562">
        <v>480</v>
      </c>
    </row>
    <row r="563" spans="1:2" x14ac:dyDescent="0.3">
      <c r="A563" t="s">
        <v>8</v>
      </c>
      <c r="B563">
        <v>226</v>
      </c>
    </row>
    <row r="564" spans="1:2" x14ac:dyDescent="0.3">
      <c r="A564" t="s">
        <v>8</v>
      </c>
      <c r="B564">
        <v>241</v>
      </c>
    </row>
    <row r="565" spans="1:2" x14ac:dyDescent="0.3">
      <c r="A565" t="s">
        <v>8</v>
      </c>
      <c r="B565">
        <v>132</v>
      </c>
    </row>
    <row r="566" spans="1:2" x14ac:dyDescent="0.3">
      <c r="A566" t="s">
        <v>8</v>
      </c>
      <c r="B566">
        <v>2043</v>
      </c>
    </row>
  </sheetData>
  <conditionalFormatting sqref="A1:A1048140">
    <cfRule type="containsText" dxfId="9" priority="6" operator="containsText" text="live">
      <formula>NOT(ISERROR(SEARCH("live",A1)))</formula>
    </cfRule>
    <cfRule type="containsText" dxfId="8" priority="7" operator="containsText" text="canceled">
      <formula>NOT(ISERROR(SEARCH("canceled",A1)))</formula>
    </cfRule>
    <cfRule type="containsText" dxfId="7" priority="8" operator="containsText" text="cancled">
      <formula>NOT(ISERROR(SEARCH("cancled",A1)))</formula>
    </cfRule>
    <cfRule type="containsText" dxfId="6" priority="9" operator="containsText" text="failed">
      <formula>NOT(ISERROR(SEARCH("failed",A1)))</formula>
    </cfRule>
    <cfRule type="containsText" dxfId="5" priority="10" operator="containsText" text="successful">
      <formula>NOT(ISERROR(SEARCH("successful",A1)))</formula>
    </cfRule>
  </conditionalFormatting>
  <conditionalFormatting sqref="D1:D1047939">
    <cfRule type="containsText" dxfId="4" priority="1" operator="containsText" text="live">
      <formula>NOT(ISERROR(SEARCH("live",D1)))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cancled">
      <formula>NOT(ISERROR(SEARCH("cancled",D1)))</formula>
    </cfRule>
    <cfRule type="containsText" dxfId="1" priority="4" operator="containsText" text="failed">
      <formula>NOT(ISERROR(SEARCH("failed",D1)))</formula>
    </cfRule>
    <cfRule type="containsText" dxfId="0" priority="5" operator="containsText" text="successful">
      <formula>NOT(ISERROR(SEARCH("successful",D1)))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Stacked-Column Category</vt:lpstr>
      <vt:lpstr>Stacked-Column Sub-Category</vt:lpstr>
      <vt:lpstr>Line Graph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Holly Cornett</cp:lastModifiedBy>
  <dcterms:created xsi:type="dcterms:W3CDTF">2021-09-29T18:52:28Z</dcterms:created>
  <dcterms:modified xsi:type="dcterms:W3CDTF">2023-01-02T22:11:55Z</dcterms:modified>
</cp:coreProperties>
</file>