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istory" sheetId="1" state="visible" r:id="rId2"/>
    <sheet name="model" sheetId="2" state="visible" r:id="rId3"/>
    <sheet name="data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<sst xmlns="http://schemas.openxmlformats.org/spreadsheetml/2006/main" count="255" uniqueCount="32">
  <si>
    <t xml:space="preserve">Model</t>
  </si>
  <si>
    <t xml:space="preserve">Scenario</t>
  </si>
  <si>
    <t xml:space="preserve">Region</t>
  </si>
  <si>
    <t xml:space="preserve">Variable</t>
  </si>
  <si>
    <t xml:space="preserve">Unit</t>
  </si>
  <si>
    <t xml:space="preserve">History</t>
  </si>
  <si>
    <t xml:space="preserve">scen</t>
  </si>
  <si>
    <t xml:space="preserve">World</t>
  </si>
  <si>
    <t xml:space="preserve">prefix|Emissions|BC|suffix</t>
  </si>
  <si>
    <t xml:space="preserve">Mt BC/yr</t>
  </si>
  <si>
    <t xml:space="preserve">prefix|Emissions|BC|sector1|suffix</t>
  </si>
  <si>
    <t xml:space="preserve">prefix|Emissions|BC|setcor2|suffix</t>
  </si>
  <si>
    <t xml:space="preserve">prefix|Emissions|Sulfur|suffix</t>
  </si>
  <si>
    <t xml:space="preserve">Mt SO2/yr</t>
  </si>
  <si>
    <t xml:space="preserve">prefix|Emissions|OC|suffix</t>
  </si>
  <si>
    <t xml:space="preserve">Mt OC/yr</t>
  </si>
  <si>
    <t xml:space="preserve">regiona</t>
  </si>
  <si>
    <t xml:space="preserve">regionb</t>
  </si>
  <si>
    <t xml:space="preserve">prefix|Emissions|CH4|suffix</t>
  </si>
  <si>
    <t xml:space="preserve">Mt CH4/yr</t>
  </si>
  <si>
    <t xml:space="preserve">prefix|Emissions|CH4|sector1|suffix</t>
  </si>
  <si>
    <t xml:space="preserve">prefix|Emissions|CH4|sector2|suffix</t>
  </si>
  <si>
    <t xml:space="preserve">model</t>
  </si>
  <si>
    <t xml:space="preserve">sspn</t>
  </si>
  <si>
    <t xml:space="preserve">prefix|Emissions|BC|Harmonized-DB</t>
  </si>
  <si>
    <t xml:space="preserve">prefix|Emissions|BC|sector1|Harmonized-DB</t>
  </si>
  <si>
    <t xml:space="preserve">prefix|Emissions|BC|setcor2|Harmonized-DB</t>
  </si>
  <si>
    <t xml:space="preserve">prefix|Emissions|Sulfur|Harmonized-DB</t>
  </si>
  <si>
    <t xml:space="preserve">prefix|Emissions|OC|Harmonized-DB</t>
  </si>
  <si>
    <t xml:space="preserve">prefix|Emissions|CH4|Harmonized-DB</t>
  </si>
  <si>
    <t xml:space="preserve">prefix|Emissions|CH4|sector1|Harmonized-DB</t>
  </si>
  <si>
    <t xml:space="preserve">prefix|Emissions|CH4|sector2|Harmonized-DB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</si>
</sst>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7" activeCellId="0" sqref="F7"/>
    </sheetView>
  </sheetViews>
  <sheetFormatPr defaultRowHeight="12.8" zeroHeight="false" outlineLevelRow="0" outlineLevelCol="0"/>
  <cols>
    <col collapsed="false" customWidth="true" hidden="false" outlineLevel="0" max="4" min="4" style="0" width="32.83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</row>
    <row r="2" customFormat="false" ht="15.8" hidden="false" customHeight="false" outlineLevel="0" collapsed="false">
      <c r="A2" s="1" t="s">
        <v>5</v>
      </c>
      <c r="B2" s="1" t="s">
        <v>6</v>
      </c>
      <c r="C2" s="1" t="s">
        <v>7</v>
      </c>
      <c r="D2" s="1" t="s">
        <v>8</v>
      </c>
      <c r="E2" s="1" t="s">
        <v>9</v>
      </c>
      <c r="F2" s="1" t="n">
        <f aca="false">SUM(F3:F4)</f>
        <v>35</v>
      </c>
    </row>
    <row r="3" customFormat="false" ht="15.8" hidden="false" customHeight="false" outlineLevel="0" collapsed="false">
      <c r="A3" s="1" t="s">
        <v>5</v>
      </c>
      <c r="B3" s="1" t="s">
        <v>6</v>
      </c>
      <c r="C3" s="1" t="s">
        <v>7</v>
      </c>
      <c r="D3" s="1" t="s">
        <v>10</v>
      </c>
      <c r="E3" s="1" t="s">
        <v>9</v>
      </c>
      <c r="F3" s="1" t="n">
        <v>20</v>
      </c>
    </row>
    <row r="4" customFormat="false" ht="15.8" hidden="false" customHeight="false" outlineLevel="0" collapsed="false">
      <c r="A4" s="1" t="s">
        <v>5</v>
      </c>
      <c r="B4" s="1" t="s">
        <v>6</v>
      </c>
      <c r="C4" s="1" t="s">
        <v>7</v>
      </c>
      <c r="D4" s="1" t="s">
        <v>11</v>
      </c>
      <c r="E4" s="1" t="s">
        <v>9</v>
      </c>
      <c r="F4" s="1" t="n">
        <v>15</v>
      </c>
    </row>
    <row r="5" customFormat="false" ht="15.8" hidden="false" customHeight="false" outlineLevel="0" collapsed="false">
      <c r="A5" s="1" t="s">
        <v>5</v>
      </c>
      <c r="B5" s="1" t="s">
        <v>6</v>
      </c>
      <c r="C5" s="1" t="s">
        <v>7</v>
      </c>
      <c r="D5" s="1" t="s">
        <v>12</v>
      </c>
      <c r="E5" s="1" t="s">
        <v>13</v>
      </c>
      <c r="F5" s="1" t="n">
        <v>15</v>
      </c>
    </row>
    <row r="6" customFormat="false" ht="15.8" hidden="false" customHeight="false" outlineLevel="0" collapsed="false">
      <c r="A6" s="1" t="s">
        <v>5</v>
      </c>
      <c r="B6" s="1" t="s">
        <v>6</v>
      </c>
      <c r="C6" s="1" t="s">
        <v>7</v>
      </c>
      <c r="D6" s="1" t="s">
        <v>14</v>
      </c>
      <c r="E6" s="1" t="s">
        <v>15</v>
      </c>
      <c r="F6" s="1" t="n">
        <f aca="false">SUM(F7:F8)</f>
        <v>35</v>
      </c>
    </row>
    <row r="7" customFormat="false" ht="15.8" hidden="false" customHeight="false" outlineLevel="0" collapsed="false">
      <c r="A7" s="1" t="s">
        <v>5</v>
      </c>
      <c r="B7" s="1" t="s">
        <v>6</v>
      </c>
      <c r="C7" s="1" t="s">
        <v>16</v>
      </c>
      <c r="D7" s="1" t="s">
        <v>14</v>
      </c>
      <c r="E7" s="1" t="s">
        <v>15</v>
      </c>
      <c r="F7" s="1" t="n">
        <v>15</v>
      </c>
    </row>
    <row r="8" customFormat="false" ht="15.8" hidden="false" customHeight="false" outlineLevel="0" collapsed="false">
      <c r="A8" s="1" t="s">
        <v>5</v>
      </c>
      <c r="B8" s="1" t="s">
        <v>6</v>
      </c>
      <c r="C8" s="1" t="s">
        <v>17</v>
      </c>
      <c r="D8" s="1" t="s">
        <v>14</v>
      </c>
      <c r="E8" s="1" t="s">
        <v>15</v>
      </c>
      <c r="F8" s="1" t="n">
        <v>20</v>
      </c>
    </row>
    <row r="9" customFormat="false" ht="15.8" hidden="false" customHeight="false" outlineLevel="0" collapsed="false">
      <c r="A9" s="1" t="s">
        <v>5</v>
      </c>
      <c r="B9" s="1" t="s">
        <v>6</v>
      </c>
      <c r="C9" s="1" t="s">
        <v>7</v>
      </c>
      <c r="D9" s="1" t="s">
        <v>18</v>
      </c>
      <c r="E9" s="1" t="s">
        <v>19</v>
      </c>
      <c r="F9" s="1" t="n">
        <f aca="false">SUM(F10:F11)</f>
        <v>311</v>
      </c>
    </row>
    <row r="10" customFormat="false" ht="15.8" hidden="false" customHeight="false" outlineLevel="0" collapsed="false">
      <c r="A10" s="1" t="s">
        <v>5</v>
      </c>
      <c r="B10" s="1" t="s">
        <v>6</v>
      </c>
      <c r="C10" s="1" t="s">
        <v>16</v>
      </c>
      <c r="D10" s="1" t="s">
        <v>18</v>
      </c>
      <c r="E10" s="1" t="s">
        <v>19</v>
      </c>
      <c r="F10" s="1" t="n">
        <f aca="false">SUM(F13,F16)</f>
        <v>157</v>
      </c>
    </row>
    <row r="11" customFormat="false" ht="15.8" hidden="false" customHeight="false" outlineLevel="0" collapsed="false">
      <c r="A11" s="1" t="s">
        <v>5</v>
      </c>
      <c r="B11" s="1" t="s">
        <v>6</v>
      </c>
      <c r="C11" s="1" t="s">
        <v>17</v>
      </c>
      <c r="D11" s="1" t="s">
        <v>18</v>
      </c>
      <c r="E11" s="1" t="s">
        <v>19</v>
      </c>
      <c r="F11" s="1" t="n">
        <f aca="false">SUM(F14,F17)</f>
        <v>154</v>
      </c>
    </row>
    <row r="12" customFormat="false" ht="15.8" hidden="false" customHeight="false" outlineLevel="0" collapsed="false">
      <c r="A12" s="1" t="s">
        <v>5</v>
      </c>
      <c r="B12" s="1" t="s">
        <v>6</v>
      </c>
      <c r="C12" s="1" t="s">
        <v>7</v>
      </c>
      <c r="D12" s="1" t="s">
        <v>20</v>
      </c>
      <c r="E12" s="1" t="s">
        <v>19</v>
      </c>
      <c r="F12" s="1" t="n">
        <f aca="false">SUM(F13:F14)</f>
        <v>120</v>
      </c>
    </row>
    <row r="13" customFormat="false" ht="15.8" hidden="false" customHeight="false" outlineLevel="0" collapsed="false">
      <c r="A13" s="1" t="s">
        <v>5</v>
      </c>
      <c r="B13" s="1" t="s">
        <v>6</v>
      </c>
      <c r="C13" s="1" t="s">
        <v>16</v>
      </c>
      <c r="D13" s="1" t="s">
        <v>20</v>
      </c>
      <c r="E13" s="1" t="s">
        <v>19</v>
      </c>
      <c r="F13" s="1" t="n">
        <v>54</v>
      </c>
    </row>
    <row r="14" customFormat="false" ht="15.8" hidden="false" customHeight="false" outlineLevel="0" collapsed="false">
      <c r="A14" s="1" t="s">
        <v>5</v>
      </c>
      <c r="B14" s="1" t="s">
        <v>6</v>
      </c>
      <c r="C14" s="1" t="s">
        <v>17</v>
      </c>
      <c r="D14" s="1" t="s">
        <v>20</v>
      </c>
      <c r="E14" s="1" t="s">
        <v>19</v>
      </c>
      <c r="F14" s="1" t="n">
        <v>66</v>
      </c>
    </row>
    <row r="15" customFormat="false" ht="15.8" hidden="false" customHeight="false" outlineLevel="0" collapsed="false">
      <c r="A15" s="1" t="s">
        <v>5</v>
      </c>
      <c r="B15" s="1" t="s">
        <v>6</v>
      </c>
      <c r="C15" s="1" t="s">
        <v>7</v>
      </c>
      <c r="D15" s="1" t="s">
        <v>21</v>
      </c>
      <c r="E15" s="1" t="s">
        <v>19</v>
      </c>
      <c r="F15" s="1" t="n">
        <f aca="false">SUM(F16:F17)</f>
        <v>191</v>
      </c>
    </row>
    <row r="16" customFormat="false" ht="15.8" hidden="false" customHeight="false" outlineLevel="0" collapsed="false">
      <c r="A16" s="1" t="s">
        <v>5</v>
      </c>
      <c r="B16" s="1" t="s">
        <v>6</v>
      </c>
      <c r="C16" s="1" t="s">
        <v>16</v>
      </c>
      <c r="D16" s="1" t="s">
        <v>21</v>
      </c>
      <c r="E16" s="1" t="s">
        <v>19</v>
      </c>
      <c r="F16" s="1" t="n">
        <v>103</v>
      </c>
    </row>
    <row r="17" customFormat="false" ht="15.8" hidden="false" customHeight="false" outlineLevel="0" collapsed="false">
      <c r="A17" s="1" t="s">
        <v>5</v>
      </c>
      <c r="B17" s="1" t="s">
        <v>6</v>
      </c>
      <c r="C17" s="1" t="s">
        <v>17</v>
      </c>
      <c r="D17" s="1" t="s">
        <v>21</v>
      </c>
      <c r="E17" s="1" t="s">
        <v>19</v>
      </c>
      <c r="F17" s="1" t="n"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8" activeCellId="0" sqref="G8"/>
    </sheetView>
  </sheetViews>
  <sheetFormatPr defaultRowHeight="12.8" zeroHeight="false" outlineLevelRow="0" outlineLevelCol="0"/>
  <cols>
    <col collapsed="false" customWidth="true" hidden="false" outlineLevel="0" max="4" min="4" style="0" width="32.83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  <c r="G1" s="1" t="n">
        <v>2010</v>
      </c>
    </row>
    <row r="2" customFormat="false" ht="15.8" hidden="false" customHeight="false" outlineLevel="0" collapsed="false">
      <c r="A2" s="1" t="s">
        <v>22</v>
      </c>
      <c r="B2" s="1" t="s">
        <v>23</v>
      </c>
      <c r="C2" s="1" t="s">
        <v>7</v>
      </c>
      <c r="D2" s="1" t="s">
        <v>8</v>
      </c>
      <c r="E2" s="1" t="s">
        <v>9</v>
      </c>
      <c r="F2" s="1" t="n">
        <v>35</v>
      </c>
      <c r="G2" s="1" t="n">
        <v>40</v>
      </c>
    </row>
    <row r="3" customFormat="false" ht="15.8" hidden="false" customHeight="false" outlineLevel="0" collapsed="false">
      <c r="A3" s="1" t="s">
        <v>22</v>
      </c>
      <c r="B3" s="1" t="s">
        <v>23</v>
      </c>
      <c r="C3" s="1" t="s">
        <v>7</v>
      </c>
      <c r="D3" s="1" t="s">
        <v>10</v>
      </c>
      <c r="E3" s="1" t="s">
        <v>9</v>
      </c>
      <c r="F3" s="1" t="n">
        <f aca="false">0.6*F2</f>
        <v>21</v>
      </c>
      <c r="G3" s="1" t="n">
        <f aca="false">0.6*G2</f>
        <v>24</v>
      </c>
    </row>
    <row r="4" customFormat="false" ht="15.8" hidden="false" customHeight="false" outlineLevel="0" collapsed="false">
      <c r="A4" s="1" t="s">
        <v>22</v>
      </c>
      <c r="B4" s="1" t="s">
        <v>23</v>
      </c>
      <c r="C4" s="1" t="s">
        <v>7</v>
      </c>
      <c r="D4" s="1" t="s">
        <v>11</v>
      </c>
      <c r="E4" s="1" t="s">
        <v>9</v>
      </c>
      <c r="F4" s="1" t="n">
        <f aca="false">0.4*F2</f>
        <v>14</v>
      </c>
      <c r="G4" s="1" t="n">
        <f aca="false">0.4*G2</f>
        <v>16</v>
      </c>
    </row>
    <row r="5" customFormat="false" ht="15.8" hidden="false" customHeight="false" outlineLevel="0" collapsed="false">
      <c r="A5" s="1" t="s">
        <v>22</v>
      </c>
      <c r="B5" s="1" t="s">
        <v>23</v>
      </c>
      <c r="C5" s="1" t="s">
        <v>7</v>
      </c>
      <c r="D5" s="1" t="s">
        <v>12</v>
      </c>
      <c r="E5" s="1" t="s">
        <v>13</v>
      </c>
      <c r="F5" s="1" t="n">
        <f aca="false">F2*0.6</f>
        <v>21</v>
      </c>
      <c r="G5" s="1" t="n">
        <f aca="false">G2*0.6</f>
        <v>24</v>
      </c>
    </row>
    <row r="6" customFormat="false" ht="15.8" hidden="false" customHeight="false" outlineLevel="0" collapsed="false">
      <c r="A6" s="1" t="s">
        <v>22</v>
      </c>
      <c r="B6" s="1" t="s">
        <v>23</v>
      </c>
      <c r="C6" s="1" t="s">
        <v>16</v>
      </c>
      <c r="D6" s="1" t="s">
        <v>14</v>
      </c>
      <c r="E6" s="1" t="s">
        <v>15</v>
      </c>
      <c r="F6" s="1" t="n">
        <v>15</v>
      </c>
      <c r="G6" s="1" t="n">
        <v>14</v>
      </c>
    </row>
    <row r="7" customFormat="false" ht="15.8" hidden="false" customHeight="false" outlineLevel="0" collapsed="false">
      <c r="A7" s="1" t="s">
        <v>22</v>
      </c>
      <c r="B7" s="1" t="s">
        <v>23</v>
      </c>
      <c r="C7" s="1" t="s">
        <v>17</v>
      </c>
      <c r="D7" s="1" t="s">
        <v>14</v>
      </c>
      <c r="E7" s="1" t="s">
        <v>15</v>
      </c>
      <c r="F7" s="1" t="n">
        <v>34</v>
      </c>
      <c r="G7" s="1" t="n">
        <v>30</v>
      </c>
    </row>
    <row r="8" customFormat="false" ht="15.8" hidden="false" customHeight="false" outlineLevel="0" collapsed="false">
      <c r="A8" s="1" t="s">
        <v>22</v>
      </c>
      <c r="B8" s="1" t="s">
        <v>23</v>
      </c>
      <c r="C8" s="1" t="s">
        <v>7</v>
      </c>
      <c r="D8" s="1" t="s">
        <v>14</v>
      </c>
      <c r="E8" s="1" t="s">
        <v>15</v>
      </c>
      <c r="F8" s="1" t="n">
        <f aca="false">SUM(F6:F7)</f>
        <v>49</v>
      </c>
      <c r="G8" s="1" t="n">
        <f aca="false">SUM(G6:G7)</f>
        <v>44</v>
      </c>
    </row>
    <row r="9" customFormat="false" ht="15.8" hidden="false" customHeight="false" outlineLevel="0" collapsed="false">
      <c r="A9" s="1" t="s">
        <v>22</v>
      </c>
      <c r="B9" s="1" t="s">
        <v>23</v>
      </c>
      <c r="C9" s="1" t="s">
        <v>7</v>
      </c>
      <c r="D9" s="1" t="s">
        <v>18</v>
      </c>
      <c r="E9" s="1" t="s">
        <v>19</v>
      </c>
      <c r="F9" s="1" t="n">
        <f aca="false">SUM(F10:F11)</f>
        <v>321</v>
      </c>
      <c r="G9" s="1" t="n">
        <f aca="false">SUM(G10:G11)</f>
        <v>320</v>
      </c>
    </row>
    <row r="10" customFormat="false" ht="15.8" hidden="false" customHeight="false" outlineLevel="0" collapsed="false">
      <c r="A10" s="1" t="s">
        <v>22</v>
      </c>
      <c r="B10" s="1" t="s">
        <v>23</v>
      </c>
      <c r="C10" s="1" t="s">
        <v>16</v>
      </c>
      <c r="D10" s="1" t="s">
        <v>18</v>
      </c>
      <c r="E10" s="1" t="s">
        <v>19</v>
      </c>
      <c r="F10" s="1" t="n">
        <f aca="false">SUM(F13,F16)</f>
        <v>170</v>
      </c>
      <c r="G10" s="1" t="n">
        <f aca="false">SUM(G13,G16)</f>
        <v>171</v>
      </c>
    </row>
    <row r="11" customFormat="false" ht="15.8" hidden="false" customHeight="false" outlineLevel="0" collapsed="false">
      <c r="A11" s="1" t="s">
        <v>22</v>
      </c>
      <c r="B11" s="1" t="s">
        <v>23</v>
      </c>
      <c r="C11" s="1" t="s">
        <v>17</v>
      </c>
      <c r="D11" s="1" t="s">
        <v>18</v>
      </c>
      <c r="E11" s="1" t="s">
        <v>19</v>
      </c>
      <c r="F11" s="1" t="n">
        <f aca="false">SUM(F14,F17)</f>
        <v>151</v>
      </c>
      <c r="G11" s="1" t="n">
        <f aca="false">SUM(G14,G17)</f>
        <v>149</v>
      </c>
    </row>
    <row r="12" customFormat="false" ht="15.8" hidden="false" customHeight="false" outlineLevel="0" collapsed="false">
      <c r="A12" s="1" t="s">
        <v>22</v>
      </c>
      <c r="B12" s="1" t="s">
        <v>23</v>
      </c>
      <c r="C12" s="1" t="s">
        <v>7</v>
      </c>
      <c r="D12" s="1" t="s">
        <v>20</v>
      </c>
      <c r="E12" s="1" t="s">
        <v>19</v>
      </c>
      <c r="F12" s="1" t="n">
        <f aca="false">SUM(F13:F14)</f>
        <v>131</v>
      </c>
      <c r="G12" s="1" t="n">
        <f aca="false">SUM(G13:G14)</f>
        <v>120</v>
      </c>
    </row>
    <row r="13" customFormat="false" ht="15.8" hidden="false" customHeight="false" outlineLevel="0" collapsed="false">
      <c r="A13" s="1" t="s">
        <v>22</v>
      </c>
      <c r="B13" s="1" t="s">
        <v>23</v>
      </c>
      <c r="C13" s="1" t="s">
        <v>16</v>
      </c>
      <c r="D13" s="1" t="s">
        <v>20</v>
      </c>
      <c r="E13" s="1" t="s">
        <v>19</v>
      </c>
      <c r="F13" s="1" t="n">
        <v>70</v>
      </c>
      <c r="G13" s="1" t="n">
        <v>61</v>
      </c>
    </row>
    <row r="14" customFormat="false" ht="15.8" hidden="false" customHeight="false" outlineLevel="0" collapsed="false">
      <c r="A14" s="1" t="s">
        <v>22</v>
      </c>
      <c r="B14" s="1" t="s">
        <v>23</v>
      </c>
      <c r="C14" s="1" t="s">
        <v>17</v>
      </c>
      <c r="D14" s="1" t="s">
        <v>20</v>
      </c>
      <c r="E14" s="1" t="s">
        <v>19</v>
      </c>
      <c r="F14" s="1" t="n">
        <v>61</v>
      </c>
      <c r="G14" s="1" t="n">
        <v>59</v>
      </c>
    </row>
    <row r="15" customFormat="false" ht="15.8" hidden="false" customHeight="false" outlineLevel="0" collapsed="false">
      <c r="A15" s="1" t="s">
        <v>22</v>
      </c>
      <c r="B15" s="1" t="s">
        <v>23</v>
      </c>
      <c r="C15" s="1" t="s">
        <v>7</v>
      </c>
      <c r="D15" s="1" t="s">
        <v>21</v>
      </c>
      <c r="E15" s="1" t="s">
        <v>19</v>
      </c>
      <c r="F15" s="1" t="n">
        <f aca="false">SUM(F16:F17)</f>
        <v>190</v>
      </c>
      <c r="G15" s="1" t="n">
        <f aca="false">SUM(G16:G17)</f>
        <v>200</v>
      </c>
    </row>
    <row r="16" customFormat="false" ht="15.8" hidden="false" customHeight="false" outlineLevel="0" collapsed="false">
      <c r="A16" s="1" t="s">
        <v>22</v>
      </c>
      <c r="B16" s="1" t="s">
        <v>23</v>
      </c>
      <c r="C16" s="1" t="s">
        <v>16</v>
      </c>
      <c r="D16" s="1" t="s">
        <v>21</v>
      </c>
      <c r="E16" s="1" t="s">
        <v>19</v>
      </c>
      <c r="F16" s="1" t="n">
        <v>100</v>
      </c>
      <c r="G16" s="1" t="n">
        <v>110</v>
      </c>
    </row>
    <row r="17" customFormat="false" ht="15.8" hidden="false" customHeight="false" outlineLevel="0" collapsed="false">
      <c r="A17" s="1" t="s">
        <v>22</v>
      </c>
      <c r="B17" s="1" t="s">
        <v>23</v>
      </c>
      <c r="C17" s="1" t="s">
        <v>17</v>
      </c>
      <c r="D17" s="1" t="s">
        <v>21</v>
      </c>
      <c r="E17" s="1" t="s">
        <v>19</v>
      </c>
      <c r="F17" s="1" t="n">
        <v>90</v>
      </c>
      <c r="G17" s="1" t="n">
        <v>90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G18" activeCellId="0" sqref="G18"/>
    </sheetView>
  </sheetViews>
  <sheetFormatPr defaultRowHeight="12.8" zeroHeight="false" outlineLevelRow="0" outlineLevelCol="0"/>
  <cols>
    <col collapsed="false" customWidth="true" hidden="false" outlineLevel="0" max="4" min="4" style="0" width="41.59"/>
  </cols>
  <sheetData>
    <row r="1" customFormat="false" ht="15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n">
        <v>2005</v>
      </c>
      <c r="G1" s="1" t="n">
        <v>2010</v>
      </c>
    </row>
    <row r="2" customFormat="false" ht="15.8" hidden="false" customHeight="false" outlineLevel="0" collapsed="false">
      <c r="A2" s="1" t="s">
        <v>22</v>
      </c>
      <c r="B2" s="1" t="s">
        <v>23</v>
      </c>
      <c r="C2" s="1" t="s">
        <v>7</v>
      </c>
      <c r="D2" s="1" t="s">
        <v>24</v>
      </c>
      <c r="E2" s="1" t="s">
        <v>9</v>
      </c>
      <c r="F2" s="1" t="n">
        <f aca="false">SUM(F3:F4)</f>
        <v>35</v>
      </c>
      <c r="G2" s="1" t="n">
        <f aca="false">SUM(G3:G4)</f>
        <v>40</v>
      </c>
    </row>
    <row r="3" customFormat="false" ht="15.8" hidden="false" customHeight="false" outlineLevel="0" collapsed="false">
      <c r="A3" s="1" t="s">
        <v>22</v>
      </c>
      <c r="B3" s="1" t="s">
        <v>23</v>
      </c>
      <c r="C3" s="1" t="s">
        <v>7</v>
      </c>
      <c r="D3" s="1" t="s">
        <v>25</v>
      </c>
      <c r="E3" s="1" t="s">
        <v>9</v>
      </c>
      <c r="F3" s="1" t="n">
        <v>20</v>
      </c>
      <c r="G3" s="0" t="n">
        <v>22.8571428571429</v>
      </c>
    </row>
    <row r="4" customFormat="false" ht="15.8" hidden="false" customHeight="false" outlineLevel="0" collapsed="false">
      <c r="A4" s="1" t="s">
        <v>22</v>
      </c>
      <c r="B4" s="1" t="s">
        <v>23</v>
      </c>
      <c r="C4" s="1" t="s">
        <v>7</v>
      </c>
      <c r="D4" s="1" t="s">
        <v>26</v>
      </c>
      <c r="E4" s="1" t="s">
        <v>9</v>
      </c>
      <c r="F4" s="1" t="n">
        <v>15</v>
      </c>
      <c r="G4" s="0" t="n">
        <v>17.1428571428571</v>
      </c>
    </row>
    <row r="5" customFormat="false" ht="15.8" hidden="false" customHeight="false" outlineLevel="0" collapsed="false">
      <c r="A5" s="1" t="s">
        <v>22</v>
      </c>
      <c r="B5" s="1" t="s">
        <v>23</v>
      </c>
      <c r="C5" s="1" t="s">
        <v>7</v>
      </c>
      <c r="D5" s="1" t="s">
        <v>27</v>
      </c>
      <c r="E5" s="1" t="s">
        <v>13</v>
      </c>
      <c r="F5" s="1" t="n">
        <v>15</v>
      </c>
      <c r="G5" s="0" t="n">
        <v>17.1428571428571</v>
      </c>
    </row>
    <row r="6" customFormat="false" ht="15.8" hidden="false" customHeight="false" outlineLevel="0" collapsed="false">
      <c r="A6" s="1" t="s">
        <v>22</v>
      </c>
      <c r="B6" s="1" t="s">
        <v>23</v>
      </c>
      <c r="C6" s="1" t="s">
        <v>7</v>
      </c>
      <c r="D6" s="1" t="s">
        <v>28</v>
      </c>
      <c r="E6" s="1" t="s">
        <v>15</v>
      </c>
      <c r="F6" s="1" t="n">
        <f aca="false">SUM(F7:F8)</f>
        <v>35</v>
      </c>
      <c r="G6" s="1" t="n">
        <f aca="false">SUM(G7:G8)</f>
        <v>31.6470588235294</v>
      </c>
    </row>
    <row r="7" customFormat="false" ht="15.8" hidden="false" customHeight="false" outlineLevel="0" collapsed="false">
      <c r="A7" s="1" t="s">
        <v>22</v>
      </c>
      <c r="B7" s="1" t="s">
        <v>23</v>
      </c>
      <c r="C7" s="1" t="s">
        <v>16</v>
      </c>
      <c r="D7" s="1" t="s">
        <v>28</v>
      </c>
      <c r="E7" s="1" t="s">
        <v>15</v>
      </c>
      <c r="F7" s="1" t="n">
        <v>15</v>
      </c>
      <c r="G7" s="1" t="n">
        <f aca="false">history!F7-model!F6+model!G6</f>
        <v>14</v>
      </c>
    </row>
    <row r="8" customFormat="false" ht="15.8" hidden="false" customHeight="false" outlineLevel="0" collapsed="false">
      <c r="A8" s="1" t="s">
        <v>22</v>
      </c>
      <c r="B8" s="1" t="s">
        <v>23</v>
      </c>
      <c r="C8" s="1" t="s">
        <v>17</v>
      </c>
      <c r="D8" s="1" t="s">
        <v>28</v>
      </c>
      <c r="E8" s="1" t="s">
        <v>15</v>
      </c>
      <c r="F8" s="1" t="n">
        <v>20</v>
      </c>
      <c r="G8" s="1" t="n">
        <f aca="false">(history!F8/model!F7) * model!G7</f>
        <v>17.6470588235294</v>
      </c>
    </row>
    <row r="9" customFormat="false" ht="15.8" hidden="false" customHeight="false" outlineLevel="0" collapsed="false">
      <c r="A9" s="1" t="s">
        <v>22</v>
      </c>
      <c r="B9" s="1" t="s">
        <v>23</v>
      </c>
      <c r="C9" s="1" t="s">
        <v>7</v>
      </c>
      <c r="D9" s="1" t="s">
        <v>29</v>
      </c>
      <c r="E9" s="1" t="s">
        <v>19</v>
      </c>
      <c r="F9" s="1" t="n">
        <f aca="false">SUM(F10:F11)</f>
        <v>311</v>
      </c>
      <c r="G9" s="1" t="n">
        <f aca="false">SUM(G10:G11)</f>
        <v>309.83606557377</v>
      </c>
    </row>
    <row r="10" customFormat="false" ht="15.8" hidden="false" customHeight="false" outlineLevel="0" collapsed="false">
      <c r="A10" s="1" t="s">
        <v>22</v>
      </c>
      <c r="B10" s="1" t="s">
        <v>23</v>
      </c>
      <c r="C10" s="1" t="s">
        <v>16</v>
      </c>
      <c r="D10" s="1" t="s">
        <v>29</v>
      </c>
      <c r="E10" s="1" t="s">
        <v>19</v>
      </c>
      <c r="F10" s="1" t="n">
        <f aca="false">SUM(F13,F16)</f>
        <v>157</v>
      </c>
      <c r="G10" s="1" t="n">
        <f aca="false">G13+G16</f>
        <v>158</v>
      </c>
    </row>
    <row r="11" customFormat="false" ht="15.8" hidden="false" customHeight="false" outlineLevel="0" collapsed="false">
      <c r="A11" s="1" t="s">
        <v>22</v>
      </c>
      <c r="B11" s="1" t="s">
        <v>23</v>
      </c>
      <c r="C11" s="1" t="s">
        <v>17</v>
      </c>
      <c r="D11" s="1" t="s">
        <v>29</v>
      </c>
      <c r="E11" s="1" t="s">
        <v>19</v>
      </c>
      <c r="F11" s="1" t="n">
        <f aca="false">SUM(F14,F17)</f>
        <v>154</v>
      </c>
      <c r="G11" s="1" t="n">
        <f aca="false">G14+G17</f>
        <v>151.836065573771</v>
      </c>
    </row>
    <row r="12" customFormat="false" ht="15.8" hidden="false" customHeight="false" outlineLevel="0" collapsed="false">
      <c r="A12" s="1" t="s">
        <v>22</v>
      </c>
      <c r="B12" s="1" t="s">
        <v>23</v>
      </c>
      <c r="C12" s="1" t="s">
        <v>7</v>
      </c>
      <c r="D12" s="1" t="s">
        <v>30</v>
      </c>
      <c r="E12" s="1" t="s">
        <v>19</v>
      </c>
      <c r="F12" s="1" t="n">
        <f aca="false">SUM(F13:F14)</f>
        <v>120</v>
      </c>
      <c r="G12" s="1" t="n">
        <f aca="false">SUM(G13:G14)</f>
        <v>108.836065573771</v>
      </c>
    </row>
    <row r="13" customFormat="false" ht="15.8" hidden="false" customHeight="false" outlineLevel="0" collapsed="false">
      <c r="A13" s="1" t="s">
        <v>22</v>
      </c>
      <c r="B13" s="1" t="s">
        <v>23</v>
      </c>
      <c r="C13" s="1" t="s">
        <v>16</v>
      </c>
      <c r="D13" s="1" t="s">
        <v>30</v>
      </c>
      <c r="E13" s="1" t="s">
        <v>19</v>
      </c>
      <c r="F13" s="1" t="n">
        <v>54</v>
      </c>
      <c r="G13" s="1" t="n">
        <f aca="false">(history!F13-model!F13) + model!G13</f>
        <v>45</v>
      </c>
    </row>
    <row r="14" customFormat="false" ht="15.8" hidden="false" customHeight="false" outlineLevel="0" collapsed="false">
      <c r="A14" s="1" t="s">
        <v>22</v>
      </c>
      <c r="B14" s="1" t="s">
        <v>23</v>
      </c>
      <c r="C14" s="1" t="s">
        <v>17</v>
      </c>
      <c r="D14" s="1" t="s">
        <v>30</v>
      </c>
      <c r="E14" s="1" t="s">
        <v>19</v>
      </c>
      <c r="F14" s="1" t="n">
        <v>66</v>
      </c>
      <c r="G14" s="1" t="n">
        <f aca="false">(history!F14/model!F14) *model!G14</f>
        <v>63.8360655737705</v>
      </c>
    </row>
    <row r="15" customFormat="false" ht="15.8" hidden="false" customHeight="false" outlineLevel="0" collapsed="false">
      <c r="A15" s="1" t="s">
        <v>22</v>
      </c>
      <c r="B15" s="1" t="s">
        <v>23</v>
      </c>
      <c r="C15" s="1" t="s">
        <v>7</v>
      </c>
      <c r="D15" s="1" t="s">
        <v>31</v>
      </c>
      <c r="E15" s="1" t="s">
        <v>19</v>
      </c>
      <c r="F15" s="1" t="n">
        <f aca="false">SUM(F16:F17)</f>
        <v>191</v>
      </c>
      <c r="G15" s="1" t="n">
        <f aca="false">SUM(G16:G17)</f>
        <v>201</v>
      </c>
    </row>
    <row r="16" customFormat="false" ht="15.8" hidden="false" customHeight="false" outlineLevel="0" collapsed="false">
      <c r="A16" s="1" t="s">
        <v>22</v>
      </c>
      <c r="B16" s="1" t="s">
        <v>23</v>
      </c>
      <c r="C16" s="1" t="s">
        <v>16</v>
      </c>
      <c r="D16" s="1" t="s">
        <v>31</v>
      </c>
      <c r="E16" s="1" t="s">
        <v>19</v>
      </c>
      <c r="F16" s="1" t="n">
        <v>103</v>
      </c>
      <c r="G16" s="1" t="n">
        <f aca="false">history!F16-model!F15+model!G15</f>
        <v>113</v>
      </c>
    </row>
    <row r="17" customFormat="false" ht="15.8" hidden="false" customHeight="false" outlineLevel="0" collapsed="false">
      <c r="A17" s="1" t="s">
        <v>22</v>
      </c>
      <c r="B17" s="1" t="s">
        <v>23</v>
      </c>
      <c r="C17" s="1" t="s">
        <v>17</v>
      </c>
      <c r="D17" s="1" t="s">
        <v>31</v>
      </c>
      <c r="E17" s="1" t="s">
        <v>19</v>
      </c>
      <c r="F17" s="1" t="n">
        <v>88</v>
      </c>
      <c r="G17" s="1" t="n">
        <f aca="false">(history!F17/model!F17)*model!G17</f>
        <v>88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2019-11-04T18:28:24Z</dcterms:created>
  <dc:creator/>
  <dc:description/>
  <dc:language>en-US</dc:language>
  <cp:lastModifiedBy/>
  <dcterms:modified xsi:type="dcterms:W3CDTF">2019-11-10T14:57:53Z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