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B7E910D1-7B8A-9741-A3AA-DD0E64B027BD}" xr6:coauthVersionLast="45" xr6:coauthVersionMax="45" xr10:uidLastSave="{00000000-0000-0000-0000-000000000000}"/>
  <bookViews>
    <workbookView xWindow="440" yWindow="480" windowWidth="1276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42" i="1" l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I3022" i="1" l="1"/>
  <c r="I2992" i="1" l="1"/>
  <c r="I2962" i="1" l="1"/>
  <c r="H2642" i="1" l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3" i="1"/>
  <c r="H2934" i="1"/>
  <c r="H2935" i="1"/>
  <c r="H2936" i="1"/>
  <c r="H2937" i="1"/>
  <c r="H2938" i="1"/>
  <c r="H2939" i="1"/>
  <c r="H2940" i="1"/>
  <c r="H2941" i="1"/>
  <c r="I2932" i="1" l="1"/>
  <c r="I2902" i="1" l="1"/>
  <c r="H2932" i="1" l="1"/>
  <c r="G2837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I2872" i="1" l="1"/>
  <c r="H2872" i="1" l="1"/>
  <c r="H2902" i="1"/>
  <c r="I2842" i="1"/>
  <c r="I2812" i="1" l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44" i="1"/>
  <c r="G2745" i="1"/>
  <c r="G2746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07" i="1"/>
  <c r="G2708" i="1"/>
  <c r="G2709" i="1"/>
  <c r="G2710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673" i="1"/>
  <c r="G2674" i="1"/>
  <c r="G2675" i="1"/>
  <c r="G2676" i="1"/>
  <c r="G2677" i="1"/>
  <c r="G2678" i="1"/>
  <c r="G2679" i="1"/>
  <c r="G2680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46" i="1"/>
  <c r="F2647" i="1"/>
  <c r="F2648" i="1"/>
  <c r="F2649" i="1"/>
  <c r="F2650" i="1"/>
  <c r="F2651" i="1"/>
  <c r="F2652" i="1"/>
  <c r="F2653" i="1"/>
  <c r="F2654" i="1"/>
  <c r="F2655" i="1"/>
  <c r="F2656" i="1"/>
  <c r="F2642" i="1"/>
  <c r="F2643" i="1"/>
  <c r="F2644" i="1"/>
  <c r="F2645" i="1"/>
  <c r="H2842" i="1" l="1"/>
  <c r="I2782" i="1"/>
  <c r="H2812" i="1" l="1"/>
  <c r="I2752" i="1"/>
  <c r="H2782" i="1" s="1"/>
  <c r="I2722" i="1" l="1"/>
  <c r="H2752" i="1" l="1"/>
  <c r="I2692" i="1"/>
  <c r="H2722" i="1" l="1"/>
  <c r="I2662" i="1"/>
  <c r="H2692" i="1" l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3" i="1"/>
  <c r="H2544" i="1"/>
  <c r="H2545" i="1"/>
  <c r="H2546" i="1"/>
  <c r="H2547" i="1"/>
  <c r="H2548" i="1"/>
  <c r="H2549" i="1"/>
  <c r="H2550" i="1"/>
  <c r="H2551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3" i="1"/>
  <c r="H2574" i="1"/>
  <c r="H2575" i="1"/>
  <c r="H2576" i="1"/>
  <c r="H2577" i="1"/>
  <c r="H2578" i="1"/>
  <c r="H2579" i="1"/>
  <c r="H2580" i="1"/>
  <c r="H2581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3" i="1"/>
  <c r="H2634" i="1"/>
  <c r="H2635" i="1"/>
  <c r="H2636" i="1"/>
  <c r="H2637" i="1"/>
  <c r="H2638" i="1"/>
  <c r="H2639" i="1"/>
  <c r="H2640" i="1"/>
  <c r="H2641" i="1"/>
  <c r="H2372" i="1"/>
  <c r="I2632" i="1" l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7" i="1"/>
  <c r="F2638" i="1"/>
  <c r="F2639" i="1"/>
  <c r="F2640" i="1"/>
  <c r="F2641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582" i="1"/>
  <c r="H2662" i="1" l="1"/>
  <c r="I2602" i="1"/>
  <c r="H2632" i="1" l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372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37" i="1"/>
  <c r="G2138" i="1"/>
  <c r="G2139" i="1"/>
  <c r="G2140" i="1"/>
  <c r="G2141" i="1"/>
  <c r="G2142" i="1"/>
  <c r="G2143" i="1"/>
  <c r="G2144" i="1"/>
  <c r="G2133" i="1"/>
  <c r="G2134" i="1"/>
  <c r="G2135" i="1"/>
  <c r="G2136" i="1"/>
  <c r="G2132" i="1"/>
  <c r="I1237" i="1" l="1"/>
  <c r="I1357" i="1"/>
  <c r="I1297" i="1"/>
  <c r="I577" i="1"/>
  <c r="I1087" i="1"/>
  <c r="I847" i="1"/>
  <c r="I637" i="1"/>
  <c r="I607" i="1"/>
  <c r="I547" i="1"/>
  <c r="I457" i="1"/>
  <c r="I337" i="1"/>
  <c r="I217" i="1"/>
  <c r="I2572" i="1" l="1"/>
  <c r="H2602" i="1" l="1"/>
  <c r="I2542" i="1"/>
  <c r="H2572" i="1" l="1"/>
  <c r="I2512" i="1"/>
  <c r="H2542" i="1" l="1"/>
  <c r="I2482" i="1"/>
  <c r="H2482" i="1" s="1"/>
  <c r="H2512" i="1" l="1"/>
  <c r="I2451" i="1"/>
  <c r="H2451" i="1" l="1"/>
  <c r="H2481" i="1"/>
  <c r="I2422" i="1"/>
  <c r="H2452" i="1" l="1"/>
  <c r="H2367" i="1"/>
  <c r="I2392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3" i="1"/>
  <c r="H2364" i="1"/>
  <c r="H2365" i="1"/>
  <c r="H2366" i="1"/>
  <c r="H2368" i="1"/>
  <c r="H2369" i="1"/>
  <c r="H2370" i="1"/>
  <c r="H2371" i="1"/>
  <c r="H2157" i="1"/>
  <c r="F2200" i="1"/>
  <c r="F2230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132" i="1"/>
  <c r="H2422" i="1" l="1"/>
  <c r="I2362" i="1"/>
  <c r="H2392" i="1" l="1"/>
  <c r="I2332" i="1"/>
  <c r="H2362" i="1" l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067" i="1"/>
  <c r="G1403" i="1"/>
  <c r="I2302" i="1" l="1"/>
  <c r="H2302" i="1" l="1"/>
  <c r="H2332" i="1"/>
  <c r="I2272" i="1"/>
  <c r="I2242" i="1" l="1"/>
  <c r="H2272" i="1" l="1"/>
  <c r="I2212" i="1"/>
  <c r="H2242" i="1" l="1"/>
  <c r="I2182" i="1"/>
  <c r="H2212" i="1" l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8" i="1"/>
  <c r="H1999" i="1"/>
  <c r="H2000" i="1"/>
  <c r="H2001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8" i="1"/>
  <c r="H2029" i="1"/>
  <c r="H2030" i="1"/>
  <c r="H2031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1977" i="1"/>
  <c r="I2152" i="1" l="1"/>
  <c r="H2182" i="1" l="1"/>
  <c r="I2122" i="1"/>
  <c r="H2152" i="1" l="1"/>
  <c r="I209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8" i="1"/>
  <c r="G1399" i="1"/>
  <c r="G1400" i="1"/>
  <c r="G1401" i="1"/>
  <c r="G1402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9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9" i="1"/>
  <c r="G1840" i="1"/>
  <c r="G1841" i="1"/>
  <c r="G1842" i="1"/>
  <c r="G1843" i="1"/>
  <c r="G1844" i="1"/>
  <c r="G1845" i="1"/>
  <c r="G1846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H2122" i="1" l="1"/>
  <c r="I2062" i="1"/>
  <c r="H2092" i="1" l="1"/>
  <c r="I2032" i="1"/>
  <c r="H2062" i="1" l="1"/>
  <c r="I2002" i="1"/>
  <c r="H2032" i="1" l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8" i="1"/>
  <c r="F1969" i="1"/>
  <c r="F1971" i="1"/>
  <c r="F1972" i="1"/>
  <c r="F1973" i="1"/>
  <c r="F1974" i="1"/>
  <c r="F1975" i="1"/>
  <c r="F1976" i="1"/>
  <c r="F1947" i="1"/>
  <c r="I1972" i="1" l="1"/>
  <c r="H2002" i="1" s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8" i="1"/>
  <c r="F1939" i="1"/>
  <c r="F1941" i="1"/>
  <c r="F1942" i="1"/>
  <c r="F1943" i="1"/>
  <c r="F1944" i="1"/>
  <c r="F1945" i="1"/>
  <c r="F1946" i="1"/>
  <c r="F1887" i="1"/>
  <c r="E1937" i="1" l="1"/>
  <c r="D1937" i="1"/>
  <c r="F1967" i="1" l="1"/>
  <c r="F1937" i="1"/>
  <c r="G1967" i="1"/>
  <c r="G1937" i="1"/>
  <c r="I1912" i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H1912" i="1" l="1"/>
  <c r="I1852" i="1"/>
  <c r="H1852" i="1" s="1"/>
  <c r="H1882" i="1" l="1"/>
  <c r="I1787" i="1"/>
  <c r="H1787" i="1" s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8" i="1"/>
  <c r="H1789" i="1"/>
  <c r="H1790" i="1"/>
  <c r="H1791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8" i="1"/>
  <c r="H1699" i="1"/>
  <c r="H1700" i="1"/>
  <c r="H1701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8" i="1"/>
  <c r="H1729" i="1"/>
  <c r="H1730" i="1"/>
  <c r="H1731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8" i="1"/>
  <c r="H1759" i="1"/>
  <c r="H1760" i="1"/>
  <c r="H1761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I1047" i="1" l="1"/>
  <c r="H1047" i="1" s="1"/>
  <c r="I647" i="1"/>
  <c r="H647" i="1" s="1"/>
  <c r="I61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E1817" i="1"/>
  <c r="D1817" i="1"/>
  <c r="F1847" i="1" s="1"/>
  <c r="F1813" i="1"/>
  <c r="F1814" i="1"/>
  <c r="F1815" i="1"/>
  <c r="F1816" i="1"/>
  <c r="F1812" i="1"/>
  <c r="F1817" i="1" l="1"/>
  <c r="G1847" i="1"/>
  <c r="F1767" i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G1787" i="1" s="1"/>
  <c r="D1787" i="1"/>
  <c r="F1787" i="1" s="1"/>
  <c r="G1817" i="1" l="1"/>
  <c r="F749" i="1"/>
  <c r="F562" i="1"/>
  <c r="F707" i="1"/>
  <c r="F677" i="1"/>
  <c r="D677" i="1"/>
  <c r="E1367" i="1"/>
  <c r="D1367" i="1"/>
  <c r="F647" i="1"/>
  <c r="G1397" i="1" l="1"/>
  <c r="G1367" i="1"/>
  <c r="F1592" i="1"/>
  <c r="F1533" i="1"/>
  <c r="F334" i="1"/>
  <c r="F303" i="1"/>
  <c r="I1762" i="1" l="1"/>
  <c r="H1792" i="1" l="1"/>
  <c r="I1732" i="1"/>
  <c r="I1727" i="1"/>
  <c r="H1757" i="1" l="1"/>
  <c r="H1727" i="1"/>
  <c r="H1762" i="1"/>
  <c r="I1697" i="1"/>
  <c r="H1697" i="1" s="1"/>
  <c r="I1702" i="1"/>
  <c r="H1732" i="1" s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H1702" i="1" s="1"/>
  <c r="I242" i="1" l="1"/>
  <c r="I487" i="1" l="1"/>
  <c r="H487" i="1" s="1"/>
  <c r="I427" i="1"/>
  <c r="H427" i="1" s="1"/>
  <c r="I397" i="1"/>
  <c r="I367" i="1"/>
  <c r="H367" i="1" s="1"/>
  <c r="I277" i="1"/>
  <c r="H307" i="1" s="1"/>
  <c r="I247" i="1"/>
  <c r="H247" i="1" s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37" i="1"/>
  <c r="I1327" i="1"/>
  <c r="I1307" i="1"/>
  <c r="I1277" i="1"/>
  <c r="I1267" i="1"/>
  <c r="H1297" i="1" s="1"/>
  <c r="I1247" i="1"/>
  <c r="I1217" i="1"/>
  <c r="I1187" i="1"/>
  <c r="H1187" i="1" s="1"/>
  <c r="I1157" i="1"/>
  <c r="I1147" i="1"/>
  <c r="H1177" i="1" s="1"/>
  <c r="I1127" i="1"/>
  <c r="H1127" i="1" s="1"/>
  <c r="I1117" i="1"/>
  <c r="H1117" i="1" s="1"/>
  <c r="I1097" i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27" i="1"/>
  <c r="I817" i="1"/>
  <c r="H817" i="1" s="1"/>
  <c r="I797" i="1"/>
  <c r="I787" i="1"/>
  <c r="I767" i="1"/>
  <c r="I757" i="1"/>
  <c r="H757" i="1" s="1"/>
  <c r="I737" i="1"/>
  <c r="I727" i="1"/>
  <c r="I707" i="1"/>
  <c r="I697" i="1"/>
  <c r="H697" i="1" s="1"/>
  <c r="I677" i="1"/>
  <c r="H677" i="1" s="1"/>
  <c r="I667" i="1"/>
  <c r="H637" i="1"/>
  <c r="I597" i="1"/>
  <c r="I592" i="1"/>
  <c r="I587" i="1"/>
  <c r="H617" i="1" s="1"/>
  <c r="I567" i="1"/>
  <c r="I562" i="1"/>
  <c r="I557" i="1"/>
  <c r="H557" i="1" s="1"/>
  <c r="H547" i="1"/>
  <c r="I542" i="1"/>
  <c r="I537" i="1"/>
  <c r="I532" i="1"/>
  <c r="H532" i="1" s="1"/>
  <c r="I527" i="1"/>
  <c r="H527" i="1" s="1"/>
  <c r="I517" i="1"/>
  <c r="H517" i="1" s="1"/>
  <c r="I512" i="1"/>
  <c r="I507" i="1"/>
  <c r="I502" i="1"/>
  <c r="I497" i="1"/>
  <c r="H497" i="1" s="1"/>
  <c r="I482" i="1"/>
  <c r="I477" i="1"/>
  <c r="I472" i="1"/>
  <c r="I452" i="1"/>
  <c r="I447" i="1"/>
  <c r="I442" i="1"/>
  <c r="I437" i="1"/>
  <c r="H467" i="1" s="1"/>
  <c r="I422" i="1"/>
  <c r="H507" i="1" l="1"/>
  <c r="H1337" i="1"/>
  <c r="H567" i="1"/>
  <c r="H707" i="1"/>
  <c r="H767" i="1"/>
  <c r="H827" i="1"/>
  <c r="H1097" i="1"/>
  <c r="H1247" i="1"/>
  <c r="H477" i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67" i="1"/>
  <c r="H1327" i="1"/>
  <c r="H1397" i="1"/>
  <c r="H1457" i="1"/>
  <c r="H1577" i="1"/>
  <c r="H37" i="1"/>
  <c r="H157" i="1"/>
  <c r="H277" i="1"/>
  <c r="H397" i="1"/>
  <c r="I417" i="1"/>
  <c r="I412" i="1"/>
  <c r="I407" i="1"/>
  <c r="H437" i="1" s="1"/>
  <c r="I392" i="1"/>
  <c r="H422" i="1" s="1"/>
  <c r="I387" i="1"/>
  <c r="I382" i="1"/>
  <c r="I377" i="1"/>
  <c r="I362" i="1"/>
  <c r="I357" i="1"/>
  <c r="I352" i="1"/>
  <c r="I347" i="1"/>
  <c r="I332" i="1"/>
  <c r="I327" i="1"/>
  <c r="I322" i="1"/>
  <c r="I317" i="1"/>
  <c r="I302" i="1"/>
  <c r="I297" i="1"/>
  <c r="I292" i="1"/>
  <c r="I287" i="1"/>
  <c r="I272" i="1"/>
  <c r="H272" i="1" s="1"/>
  <c r="I267" i="1"/>
  <c r="I262" i="1"/>
  <c r="H262" i="1" s="1"/>
  <c r="I257" i="1"/>
  <c r="I237" i="1"/>
  <c r="I232" i="1"/>
  <c r="I227" i="1"/>
  <c r="I212" i="1"/>
  <c r="I207" i="1"/>
  <c r="I202" i="1"/>
  <c r="I197" i="1"/>
  <c r="I182" i="1"/>
  <c r="I177" i="1"/>
  <c r="I172" i="1"/>
  <c r="I167" i="1"/>
  <c r="I152" i="1"/>
  <c r="I147" i="1"/>
  <c r="I142" i="1"/>
  <c r="I137" i="1"/>
  <c r="I122" i="1"/>
  <c r="I117" i="1"/>
  <c r="I112" i="1"/>
  <c r="I107" i="1"/>
  <c r="I92" i="1"/>
  <c r="I87" i="1"/>
  <c r="I82" i="1"/>
  <c r="I77" i="1"/>
  <c r="H77" i="1" s="1"/>
  <c r="I62" i="1"/>
  <c r="I57" i="1"/>
  <c r="H57" i="1" s="1"/>
  <c r="I52" i="1"/>
  <c r="I32" i="1"/>
  <c r="H32" i="1" s="1"/>
  <c r="I27" i="1"/>
  <c r="I22" i="1"/>
  <c r="I2" i="1"/>
  <c r="H107" i="1" l="1"/>
  <c r="H167" i="1"/>
  <c r="H227" i="1"/>
  <c r="H292" i="1"/>
  <c r="H352" i="1"/>
  <c r="H382" i="1"/>
  <c r="H412" i="1"/>
  <c r="H52" i="1"/>
  <c r="H112" i="1"/>
  <c r="H142" i="1"/>
  <c r="H267" i="1"/>
  <c r="H357" i="1"/>
  <c r="H387" i="1"/>
  <c r="H197" i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72" i="1" l="1"/>
  <c r="I1612" i="1"/>
  <c r="H1642" i="1" s="1"/>
  <c r="I1582" i="1" l="1"/>
  <c r="H1612" i="1" l="1"/>
  <c r="I1552" i="1"/>
  <c r="H1582" i="1" s="1"/>
  <c r="I1522" i="1" l="1"/>
  <c r="H1552" i="1" s="1"/>
  <c r="I1492" i="1" l="1"/>
  <c r="H1522" i="1" s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I952" i="1" l="1"/>
  <c r="H982" i="1" s="1"/>
  <c r="I922" i="1" l="1"/>
  <c r="H952" i="1" l="1"/>
  <c r="I892" i="1"/>
  <c r="H922" i="1" l="1"/>
  <c r="I862" i="1"/>
  <c r="H892" i="1" l="1"/>
  <c r="I832" i="1"/>
  <c r="H862" i="1" s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<sst xmlns="http://schemas.openxmlformats.org/spreadsheetml/2006/main" count="3646" uniqueCount="44">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</sst>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3031"/>
  <sheetViews>
    <sheetView tabSelected="1" topLeftCell="A2968" zoomScale="89" zoomScaleNormal="100" workbookViewId="0">
      <selection activeCell="G2942" sqref="G2942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</row>
    <row r="684" spans="2:9" x14ac:dyDescent="0.2">
      <c r="B684" s="3"/>
      <c r="C684" s="3" t="s">
        <v>19</v>
      </c>
      <c r="D684" s="2">
        <v>2902</v>
      </c>
      <c r="E684" s="2">
        <v>124</v>
      </c>
      <c r="F684" s="2">
        <f t="shared" si="30"/>
        <v>145</v>
      </c>
      <c r="G684" s="2">
        <f t="shared" si="31"/>
        <v>1</v>
      </c>
    </row>
    <row r="685" spans="2:9" x14ac:dyDescent="0.2">
      <c r="B685" s="3"/>
      <c r="C685" s="3" t="s">
        <v>40</v>
      </c>
      <c r="D685" s="2">
        <v>2418</v>
      </c>
      <c r="E685" s="2">
        <v>49</v>
      </c>
      <c r="F685" s="2">
        <f t="shared" si="30"/>
        <v>44</v>
      </c>
      <c r="G685" s="2">
        <f t="shared" si="31"/>
        <v>0</v>
      </c>
    </row>
    <row r="686" spans="2:9" x14ac:dyDescent="0.2">
      <c r="B686" s="3"/>
      <c r="C686" s="3" t="s">
        <v>41</v>
      </c>
      <c r="D686" s="2">
        <v>2212</v>
      </c>
      <c r="E686" s="2">
        <v>86</v>
      </c>
      <c r="F686" s="2">
        <f t="shared" si="30"/>
        <v>143</v>
      </c>
      <c r="G686" s="2">
        <f t="shared" si="31"/>
        <v>1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E1047" s="2">
        <v>1313</v>
      </c>
      <c r="F1047" s="2">
        <f>SUM(D1047-D1017)</f>
        <v>1572</v>
      </c>
      <c r="G1047" s="2">
        <f t="shared" si="46"/>
        <v>57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E1048" s="2">
        <v>173</v>
      </c>
      <c r="F1048" s="2">
        <f t="shared" ref="F1048:F1056" si="49">SUM(D1048-D1018)</f>
        <v>61</v>
      </c>
      <c r="G1048" s="2">
        <f t="shared" si="46"/>
        <v>11</v>
      </c>
    </row>
    <row r="1049" spans="1:11" x14ac:dyDescent="0.2">
      <c r="B1049" s="3"/>
      <c r="C1049" s="3" t="s">
        <v>27</v>
      </c>
      <c r="D1049" s="2">
        <v>4354</v>
      </c>
      <c r="E1049" s="2">
        <v>190</v>
      </c>
      <c r="F1049" s="2">
        <f t="shared" si="49"/>
        <v>133</v>
      </c>
      <c r="G1049" s="2">
        <f t="shared" si="46"/>
        <v>6</v>
      </c>
    </row>
    <row r="1050" spans="1:11" x14ac:dyDescent="0.2">
      <c r="C1050" s="3" t="s">
        <v>42</v>
      </c>
      <c r="D1050" s="2">
        <v>2255</v>
      </c>
      <c r="E1050" s="2">
        <v>122</v>
      </c>
      <c r="F1050" s="2">
        <f t="shared" si="49"/>
        <v>17</v>
      </c>
      <c r="G1050" s="2">
        <f t="shared" si="46"/>
        <v>3</v>
      </c>
    </row>
    <row r="1051" spans="1:11" x14ac:dyDescent="0.2">
      <c r="C1051" s="3" t="s">
        <v>43</v>
      </c>
      <c r="D1051" s="2">
        <v>2931</v>
      </c>
      <c r="E1051" s="2">
        <v>61</v>
      </c>
      <c r="F1051" s="2">
        <f t="shared" si="49"/>
        <v>0</v>
      </c>
      <c r="G1051" s="2">
        <f t="shared" si="46"/>
        <v>4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E1062" s="2">
        <v>642</v>
      </c>
      <c r="F1062" s="2">
        <f t="shared" si="52"/>
        <v>303</v>
      </c>
      <c r="G1062" s="2">
        <f t="shared" si="50"/>
        <v>33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E1063" s="2">
        <v>1070</v>
      </c>
      <c r="F1063" s="2">
        <f t="shared" si="52"/>
        <v>347</v>
      </c>
      <c r="G1063" s="2">
        <f t="shared" si="50"/>
        <v>42</v>
      </c>
    </row>
    <row r="1064" spans="2:9" x14ac:dyDescent="0.2">
      <c r="B1064" s="3"/>
      <c r="C1064" s="3" t="s">
        <v>12</v>
      </c>
      <c r="D1064" s="2">
        <v>10344</v>
      </c>
      <c r="E1064" s="2">
        <v>561</v>
      </c>
      <c r="F1064" s="2">
        <f t="shared" si="52"/>
        <v>365</v>
      </c>
      <c r="G1064" s="2">
        <f t="shared" si="50"/>
        <v>34</v>
      </c>
    </row>
    <row r="1065" spans="2:9" x14ac:dyDescent="0.2">
      <c r="B1065" s="3"/>
      <c r="C1065" s="3" t="s">
        <v>33</v>
      </c>
      <c r="D1065" s="2">
        <v>6610</v>
      </c>
      <c r="E1065" s="2">
        <v>596</v>
      </c>
      <c r="F1065" s="2">
        <f t="shared" si="52"/>
        <v>144</v>
      </c>
      <c r="G1065" s="2">
        <f t="shared" si="50"/>
        <v>21</v>
      </c>
    </row>
    <row r="1066" spans="2:9" x14ac:dyDescent="0.2">
      <c r="B1066" s="3"/>
      <c r="C1066" s="3" t="s">
        <v>34</v>
      </c>
      <c r="D1066" s="2">
        <v>6992</v>
      </c>
      <c r="E1066" s="2">
        <v>365</v>
      </c>
      <c r="F1066" s="2">
        <f t="shared" si="52"/>
        <v>395</v>
      </c>
      <c r="G1066" s="2">
        <f t="shared" si="50"/>
        <v>34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54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13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4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4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21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33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17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12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20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81</v>
      </c>
      <c r="F1191" s="2">
        <f t="shared" si="57"/>
        <v>6</v>
      </c>
      <c r="G1191" s="2">
        <f t="shared" si="58"/>
        <v>0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0</v>
      </c>
    </row>
    <row r="1222" spans="1:9" x14ac:dyDescent="0.2">
      <c r="B1222" s="3" t="s">
        <v>16</v>
      </c>
      <c r="C1222" s="3" t="s">
        <v>17</v>
      </c>
      <c r="D1222" s="2">
        <v>15008</v>
      </c>
      <c r="F1222" s="2">
        <f t="shared" si="60"/>
        <v>125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F1433" s="2">
        <f t="shared" si="69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F1548" s="2">
        <f t="shared" si="75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F1607" s="2">
        <f t="shared" si="78"/>
        <v>74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F1628" s="2">
        <f t="shared" si="78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F1630" s="2">
        <f t="shared" si="78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</v>
      </c>
      <c r="F1656" s="2">
        <f t="shared" si="81"/>
        <v>109</v>
      </c>
      <c r="G1656" s="2">
        <f t="shared" si="79"/>
        <v>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10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859</v>
      </c>
      <c r="F1722" s="2">
        <f t="shared" si="82"/>
        <v>102</v>
      </c>
      <c r="G1722" s="2">
        <f t="shared" si="84"/>
        <v>9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2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F1838" s="2">
        <f t="shared" si="93"/>
        <v>9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F1989" s="2">
        <f t="shared" si="101"/>
        <v>47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G2067" s="2">
        <f>SUM(E2067-E2037)</f>
        <v>10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G2068" s="2">
        <f t="shared" ref="G2068:G2131" si="105">SUM(E2068-E2038)</f>
        <v>0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G2069" s="2">
        <f t="shared" si="105"/>
        <v>9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G2070" s="2">
        <f t="shared" si="105"/>
        <v>5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G2071" s="2">
        <f t="shared" si="105"/>
        <v>0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G2072" s="2">
        <f t="shared" si="105"/>
        <v>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G2073" s="2">
        <f t="shared" si="105"/>
        <v>5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G2074" s="2">
        <f t="shared" si="105"/>
        <v>5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G2075" s="2">
        <f t="shared" si="105"/>
        <v>3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G2076" s="2">
        <f t="shared" si="105"/>
        <v>5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G2077" s="2">
        <f t="shared" si="105"/>
        <v>7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G2078" s="2">
        <f t="shared" si="105"/>
        <v>9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G2079" s="2">
        <f t="shared" si="105"/>
        <v>12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G2080" s="2">
        <f t="shared" si="105"/>
        <v>0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G2081" s="2">
        <f t="shared" si="105"/>
        <v>2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G2082" s="2">
        <f t="shared" si="105"/>
        <v>4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G2083" s="2">
        <f t="shared" si="105"/>
        <v>9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G2084" s="2">
        <f t="shared" si="105"/>
        <v>10</v>
      </c>
      <c r="H2084" s="2">
        <f t="shared" ref="H2084:H2147" si="106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G2085" s="2">
        <f t="shared" si="105"/>
        <v>4</v>
      </c>
      <c r="H2085" s="2">
        <f t="shared" si="106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G2086" s="2">
        <f t="shared" si="105"/>
        <v>7</v>
      </c>
      <c r="H2086" s="2">
        <f t="shared" si="106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G2087" s="2">
        <f t="shared" si="105"/>
        <v>13</v>
      </c>
      <c r="H2087" s="2">
        <f t="shared" si="106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G2088" s="2">
        <f t="shared" si="105"/>
        <v>0</v>
      </c>
      <c r="H2088" s="2">
        <f t="shared" si="106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G2089" s="2">
        <f t="shared" si="105"/>
        <v>2</v>
      </c>
      <c r="H2089" s="2">
        <f t="shared" si="106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G2090" s="2">
        <f t="shared" si="105"/>
        <v>1</v>
      </c>
      <c r="H2090" s="2">
        <f t="shared" si="106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G2091" s="2">
        <f t="shared" si="105"/>
        <v>0</v>
      </c>
      <c r="H2091" s="2">
        <f t="shared" si="106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G2092" s="2">
        <f t="shared" si="105"/>
        <v>15</v>
      </c>
      <c r="H2092" s="2">
        <f t="shared" si="106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G2093" s="2">
        <f t="shared" si="105"/>
        <v>13</v>
      </c>
      <c r="H2093" s="2">
        <f t="shared" si="106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G2094" s="2">
        <f t="shared" si="105"/>
        <v>1</v>
      </c>
      <c r="H2094" s="2">
        <f t="shared" si="106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G2095" s="2">
        <f t="shared" si="105"/>
        <v>4</v>
      </c>
      <c r="H2095" s="2">
        <f t="shared" si="106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G2096" s="2">
        <f t="shared" si="105"/>
        <v>0</v>
      </c>
      <c r="H2096" s="2">
        <f t="shared" si="106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G2097" s="2">
        <f t="shared" si="105"/>
        <v>52</v>
      </c>
      <c r="H2097" s="2">
        <f t="shared" si="106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G2098" s="2">
        <f t="shared" si="105"/>
        <v>0</v>
      </c>
      <c r="H2098" s="2">
        <f t="shared" si="106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G2099" s="2">
        <f t="shared" si="105"/>
        <v>1</v>
      </c>
      <c r="H2099" s="2">
        <f t="shared" si="106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G2100" s="2">
        <f t="shared" si="105"/>
        <v>0</v>
      </c>
      <c r="H2100" s="2">
        <f t="shared" si="106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G2101" s="2">
        <f t="shared" si="105"/>
        <v>8</v>
      </c>
      <c r="H2101" s="2">
        <f t="shared" si="106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G2102" s="2">
        <f t="shared" si="105"/>
        <v>9</v>
      </c>
      <c r="H2102" s="2">
        <f t="shared" si="106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G2103" s="2">
        <f t="shared" si="105"/>
        <v>9</v>
      </c>
      <c r="H2103" s="2">
        <f t="shared" si="106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G2104" s="2">
        <f t="shared" si="105"/>
        <v>3</v>
      </c>
      <c r="H2104" s="2">
        <f t="shared" si="106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G2105" s="2">
        <f t="shared" si="105"/>
        <v>6</v>
      </c>
      <c r="H2105" s="2">
        <f t="shared" si="106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31" si="107">SUM(D2106-D2076)</f>
        <v>38</v>
      </c>
      <c r="G2106" s="2">
        <f t="shared" si="105"/>
        <v>2</v>
      </c>
      <c r="H2106" s="2">
        <f t="shared" si="106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7"/>
        <v>94</v>
      </c>
      <c r="G2107" s="2">
        <f t="shared" si="105"/>
        <v>7</v>
      </c>
      <c r="H2107" s="2">
        <f t="shared" si="106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7"/>
        <v>40</v>
      </c>
      <c r="G2108" s="2">
        <f t="shared" si="105"/>
        <v>7</v>
      </c>
      <c r="H2108" s="2">
        <f t="shared" si="106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7"/>
        <v>55</v>
      </c>
      <c r="G2109" s="2">
        <f t="shared" si="105"/>
        <v>1</v>
      </c>
      <c r="H2109" s="2">
        <f t="shared" si="106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7"/>
        <v>15</v>
      </c>
      <c r="G2110" s="2">
        <f t="shared" si="105"/>
        <v>3</v>
      </c>
      <c r="H2110" s="2">
        <f t="shared" si="106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7"/>
        <v>32</v>
      </c>
      <c r="G2111" s="2">
        <f t="shared" si="105"/>
        <v>5</v>
      </c>
      <c r="H2111" s="2">
        <f t="shared" si="106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7"/>
        <v>32</v>
      </c>
      <c r="G2112" s="2">
        <f t="shared" si="105"/>
        <v>1</v>
      </c>
      <c r="H2112" s="2">
        <f t="shared" si="106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7"/>
        <v>44</v>
      </c>
      <c r="G2113" s="2">
        <f t="shared" si="105"/>
        <v>5</v>
      </c>
      <c r="H2113" s="2">
        <f t="shared" si="106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1024</v>
      </c>
      <c r="F2114" s="2">
        <f t="shared" si="107"/>
        <v>94</v>
      </c>
      <c r="G2114" s="2">
        <f t="shared" si="105"/>
        <v>8</v>
      </c>
      <c r="H2114" s="2">
        <f t="shared" si="106"/>
        <v>0</v>
      </c>
    </row>
    <row r="2115" spans="2:9" x14ac:dyDescent="0.2">
      <c r="B2115" s="3"/>
      <c r="C2115" s="3" t="s">
        <v>33</v>
      </c>
      <c r="D2115" s="2">
        <v>8774</v>
      </c>
      <c r="E2115" s="2">
        <v>873</v>
      </c>
      <c r="F2115" s="2">
        <f t="shared" si="107"/>
        <v>21</v>
      </c>
      <c r="G2115" s="2">
        <f t="shared" si="105"/>
        <v>3</v>
      </c>
      <c r="H2115" s="2">
        <f t="shared" si="106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7"/>
        <v>17</v>
      </c>
      <c r="G2116" s="2">
        <f t="shared" si="105"/>
        <v>10</v>
      </c>
      <c r="H2116" s="2">
        <f t="shared" si="106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7"/>
        <v>38</v>
      </c>
      <c r="G2117" s="2">
        <f t="shared" si="105"/>
        <v>3</v>
      </c>
      <c r="H2117" s="2">
        <f t="shared" si="106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7"/>
        <v>9</v>
      </c>
      <c r="G2118" s="2">
        <f t="shared" si="105"/>
        <v>2</v>
      </c>
      <c r="H2118" s="2">
        <f t="shared" si="106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7"/>
        <v>1</v>
      </c>
      <c r="G2119" s="2">
        <f t="shared" si="105"/>
        <v>3</v>
      </c>
      <c r="H2119" s="2">
        <f t="shared" si="106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7"/>
        <v>5</v>
      </c>
      <c r="G2120" s="2">
        <f t="shared" si="105"/>
        <v>1</v>
      </c>
      <c r="H2120" s="2">
        <f t="shared" si="106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7"/>
        <v>5</v>
      </c>
      <c r="G2121" s="2">
        <f t="shared" si="105"/>
        <v>0</v>
      </c>
      <c r="H2121" s="2">
        <f t="shared" si="106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7"/>
        <v>93</v>
      </c>
      <c r="G2122" s="2">
        <f t="shared" si="105"/>
        <v>18</v>
      </c>
      <c r="H2122" s="2">
        <f t="shared" si="106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7"/>
        <v>37</v>
      </c>
      <c r="G2123" s="2">
        <f t="shared" si="105"/>
        <v>22</v>
      </c>
      <c r="H2123" s="2">
        <f t="shared" si="106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7"/>
        <v>21</v>
      </c>
      <c r="G2124" s="2">
        <f t="shared" si="105"/>
        <v>10</v>
      </c>
      <c r="H2124" s="2">
        <f t="shared" si="106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7"/>
        <v>5</v>
      </c>
      <c r="G2125" s="2">
        <f t="shared" si="105"/>
        <v>6</v>
      </c>
      <c r="H2125" s="2">
        <f t="shared" si="106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7"/>
        <v>15</v>
      </c>
      <c r="G2126" s="2">
        <f t="shared" si="105"/>
        <v>0</v>
      </c>
      <c r="H2126" s="2">
        <f t="shared" si="106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7"/>
        <v>1191</v>
      </c>
      <c r="G2127" s="2">
        <f t="shared" si="105"/>
        <v>61</v>
      </c>
      <c r="H2127" s="2">
        <f t="shared" si="106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7"/>
        <v>108</v>
      </c>
      <c r="G2128" s="2">
        <f t="shared" si="105"/>
        <v>0</v>
      </c>
      <c r="H2128" s="2">
        <f t="shared" si="106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7"/>
        <v>346</v>
      </c>
      <c r="G2129" s="2">
        <f t="shared" si="105"/>
        <v>15</v>
      </c>
      <c r="H2129" s="2">
        <f t="shared" si="106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7"/>
        <v>26</v>
      </c>
      <c r="G2130" s="2">
        <f t="shared" si="105"/>
        <v>0</v>
      </c>
      <c r="H2130" s="2">
        <f t="shared" si="106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7"/>
        <v>231</v>
      </c>
      <c r="G2131" s="2">
        <f t="shared" si="105"/>
        <v>13</v>
      </c>
      <c r="H2131" s="2">
        <f t="shared" si="106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>SUM(D2132-D2102)</f>
        <v>106</v>
      </c>
      <c r="G2132" s="2">
        <f>SUM(E2132-E2102)</f>
        <v>4</v>
      </c>
      <c r="H2132" s="2">
        <f t="shared" si="106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ref="F2133:F2196" si="108">SUM(D2133-D2103)</f>
        <v>121</v>
      </c>
      <c r="G2133" s="2">
        <f t="shared" ref="G2133:G2196" si="109">SUM(E2133-E2103)</f>
        <v>4</v>
      </c>
      <c r="H2133" s="2">
        <f t="shared" si="106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8"/>
        <v>45</v>
      </c>
      <c r="G2134" s="2">
        <f t="shared" si="109"/>
        <v>1</v>
      </c>
      <c r="H2134" s="2">
        <f t="shared" si="106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8"/>
        <v>93</v>
      </c>
      <c r="G2135" s="2">
        <f t="shared" si="109"/>
        <v>3</v>
      </c>
      <c r="H2135" s="2">
        <f t="shared" si="106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8"/>
        <v>48</v>
      </c>
      <c r="G2136" s="2">
        <f t="shared" si="109"/>
        <v>4</v>
      </c>
      <c r="H2136" s="2">
        <f t="shared" si="106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8"/>
        <v>52</v>
      </c>
      <c r="G2137" s="2">
        <f t="shared" si="109"/>
        <v>11</v>
      </c>
      <c r="H2137" s="2">
        <f t="shared" si="106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8"/>
        <v>28</v>
      </c>
      <c r="G2138" s="2">
        <f t="shared" si="109"/>
        <v>0</v>
      </c>
      <c r="H2138" s="2">
        <f t="shared" si="106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8"/>
        <v>28</v>
      </c>
      <c r="G2139" s="2">
        <f t="shared" si="109"/>
        <v>0</v>
      </c>
      <c r="H2139" s="2">
        <f t="shared" si="106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8"/>
        <v>20</v>
      </c>
      <c r="G2140" s="2">
        <f t="shared" si="109"/>
        <v>1</v>
      </c>
      <c r="H2140" s="2">
        <f t="shared" si="106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8"/>
        <v>31</v>
      </c>
      <c r="G2141" s="2">
        <f t="shared" si="109"/>
        <v>2</v>
      </c>
      <c r="H2141" s="2">
        <f t="shared" si="106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8"/>
        <v>96</v>
      </c>
      <c r="G2142" s="2">
        <f t="shared" si="109"/>
        <v>2</v>
      </c>
      <c r="H2142" s="2">
        <f t="shared" si="106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8"/>
        <v>107</v>
      </c>
      <c r="G2143" s="2">
        <f t="shared" si="109"/>
        <v>8</v>
      </c>
      <c r="H2143" s="2">
        <f t="shared" si="106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8"/>
        <v>100</v>
      </c>
      <c r="G2144" s="2">
        <f t="shared" si="109"/>
        <v>7</v>
      </c>
      <c r="H2144" s="2">
        <f t="shared" si="106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8"/>
        <v>35</v>
      </c>
      <c r="G2145" s="2">
        <f t="shared" si="109"/>
        <v>3</v>
      </c>
      <c r="H2145" s="2">
        <f t="shared" si="106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8"/>
        <v>65</v>
      </c>
      <c r="G2146" s="2">
        <f t="shared" si="109"/>
        <v>5</v>
      </c>
      <c r="H2146" s="2">
        <f t="shared" si="106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8"/>
        <v>49</v>
      </c>
      <c r="G2147" s="2">
        <f t="shared" si="109"/>
        <v>8</v>
      </c>
      <c r="H2147" s="2">
        <f t="shared" si="106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8"/>
        <v>14</v>
      </c>
      <c r="G2148" s="2">
        <f t="shared" si="109"/>
        <v>3</v>
      </c>
      <c r="H2148" s="2">
        <f t="shared" ref="H2148:H2156" si="110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8"/>
        <v>7</v>
      </c>
      <c r="G2149" s="2">
        <f t="shared" si="109"/>
        <v>4</v>
      </c>
      <c r="H2149" s="2">
        <f t="shared" si="110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8"/>
        <v>4</v>
      </c>
      <c r="G2150" s="2">
        <f t="shared" si="109"/>
        <v>1</v>
      </c>
      <c r="H2150" s="2">
        <f t="shared" si="110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8"/>
        <v>8</v>
      </c>
      <c r="G2151" s="2">
        <f t="shared" si="109"/>
        <v>0</v>
      </c>
      <c r="H2151" s="2">
        <f t="shared" si="110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8"/>
        <v>91</v>
      </c>
      <c r="G2152" s="2">
        <f t="shared" si="109"/>
        <v>17</v>
      </c>
      <c r="H2152" s="2">
        <f t="shared" si="110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8"/>
        <v>45</v>
      </c>
      <c r="G2153" s="2">
        <f t="shared" si="109"/>
        <v>3</v>
      </c>
      <c r="H2153" s="2">
        <f t="shared" si="110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8"/>
        <v>51</v>
      </c>
      <c r="G2154" s="2">
        <f t="shared" si="109"/>
        <v>0</v>
      </c>
      <c r="H2154" s="2">
        <f t="shared" si="110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8"/>
        <v>12</v>
      </c>
      <c r="G2155" s="2">
        <f t="shared" si="109"/>
        <v>4</v>
      </c>
      <c r="H2155" s="2">
        <f t="shared" si="110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8"/>
        <v>11</v>
      </c>
      <c r="G2156" s="2">
        <f t="shared" si="109"/>
        <v>1</v>
      </c>
      <c r="H2156" s="2">
        <f t="shared" si="110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F2157" s="2">
        <f t="shared" si="108"/>
        <v>1789</v>
      </c>
      <c r="G2157" s="2">
        <f t="shared" si="109"/>
        <v>45</v>
      </c>
      <c r="H2157" s="2">
        <f>SUM(I2157-I2127)</f>
        <v>64611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  <c r="F2158" s="2">
        <f t="shared" si="108"/>
        <v>161</v>
      </c>
      <c r="G2158" s="2">
        <f t="shared" si="109"/>
        <v>0</v>
      </c>
      <c r="H2158" s="2">
        <f t="shared" ref="H2158:H2221" si="111">SUM(I2158-I2128)</f>
        <v>0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  <c r="F2159" s="2">
        <f t="shared" si="108"/>
        <v>157</v>
      </c>
      <c r="G2159" s="2">
        <f t="shared" si="109"/>
        <v>0</v>
      </c>
      <c r="H2159" s="2">
        <f t="shared" si="111"/>
        <v>0</v>
      </c>
    </row>
    <row r="2160" spans="2:9" x14ac:dyDescent="0.2">
      <c r="C2160" s="3" t="s">
        <v>42</v>
      </c>
      <c r="D2160" s="2">
        <v>3049</v>
      </c>
      <c r="E2160" s="2">
        <v>149</v>
      </c>
      <c r="F2160" s="2">
        <f t="shared" si="108"/>
        <v>17</v>
      </c>
      <c r="G2160" s="2">
        <f t="shared" si="109"/>
        <v>0</v>
      </c>
      <c r="H2160" s="2">
        <f t="shared" si="111"/>
        <v>0</v>
      </c>
    </row>
    <row r="2161" spans="1:9" x14ac:dyDescent="0.2">
      <c r="C2161" s="3" t="s">
        <v>43</v>
      </c>
      <c r="D2161" s="2">
        <v>8304</v>
      </c>
      <c r="E2161" s="2">
        <v>202</v>
      </c>
      <c r="F2161" s="2">
        <f t="shared" si="108"/>
        <v>82</v>
      </c>
      <c r="G2161" s="2">
        <f t="shared" si="109"/>
        <v>4</v>
      </c>
      <c r="H2161" s="2">
        <f t="shared" si="111"/>
        <v>0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F2162" s="2">
        <f t="shared" si="108"/>
        <v>141</v>
      </c>
      <c r="G2162" s="2">
        <f t="shared" si="109"/>
        <v>5</v>
      </c>
      <c r="H2162" s="2">
        <f t="shared" si="111"/>
        <v>72395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  <c r="F2163" s="2">
        <f t="shared" si="108"/>
        <v>128</v>
      </c>
      <c r="G2163" s="2">
        <f t="shared" si="109"/>
        <v>8</v>
      </c>
      <c r="H2163" s="2">
        <f t="shared" si="111"/>
        <v>0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  <c r="F2164" s="2">
        <f t="shared" si="108"/>
        <v>54</v>
      </c>
      <c r="G2164" s="2">
        <f t="shared" si="109"/>
        <v>13</v>
      </c>
      <c r="H2164" s="2">
        <f t="shared" si="111"/>
        <v>0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  <c r="F2165" s="2">
        <f t="shared" si="108"/>
        <v>80</v>
      </c>
      <c r="G2165" s="2">
        <f t="shared" si="109"/>
        <v>7</v>
      </c>
      <c r="H2165" s="2">
        <f t="shared" si="111"/>
        <v>0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  <c r="F2166" s="2">
        <f t="shared" si="108"/>
        <v>47</v>
      </c>
      <c r="G2166" s="2">
        <f t="shared" si="109"/>
        <v>0</v>
      </c>
      <c r="H2166" s="2">
        <f t="shared" si="111"/>
        <v>0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F2167" s="2">
        <f t="shared" si="108"/>
        <v>24</v>
      </c>
      <c r="G2167" s="2">
        <f t="shared" si="109"/>
        <v>3</v>
      </c>
      <c r="H2167" s="2">
        <f t="shared" si="111"/>
        <v>24603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  <c r="F2168" s="2">
        <f t="shared" si="108"/>
        <v>18</v>
      </c>
      <c r="G2168" s="2">
        <f t="shared" si="109"/>
        <v>4</v>
      </c>
      <c r="H2168" s="2">
        <f t="shared" si="111"/>
        <v>0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  <c r="F2169" s="2">
        <f t="shared" si="108"/>
        <v>61</v>
      </c>
      <c r="G2169" s="2">
        <f t="shared" si="109"/>
        <v>5</v>
      </c>
      <c r="H2169" s="2">
        <f t="shared" si="111"/>
        <v>0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  <c r="F2170" s="2">
        <f t="shared" si="108"/>
        <v>14</v>
      </c>
      <c r="G2170" s="2">
        <f t="shared" si="109"/>
        <v>8</v>
      </c>
      <c r="H2170" s="2">
        <f t="shared" si="111"/>
        <v>0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  <c r="F2171" s="2">
        <f t="shared" si="108"/>
        <v>26</v>
      </c>
      <c r="G2171" s="2">
        <f t="shared" si="109"/>
        <v>4</v>
      </c>
      <c r="H2171" s="2">
        <f t="shared" si="111"/>
        <v>0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F2172" s="2">
        <f t="shared" si="108"/>
        <v>54</v>
      </c>
      <c r="G2172" s="2">
        <f t="shared" si="109"/>
        <v>3</v>
      </c>
      <c r="H2172" s="2">
        <f t="shared" si="111"/>
        <v>10186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  <c r="F2173" s="2">
        <f t="shared" si="108"/>
        <v>79</v>
      </c>
      <c r="G2173" s="2">
        <f t="shared" si="109"/>
        <v>11</v>
      </c>
      <c r="H2173" s="2">
        <f t="shared" si="111"/>
        <v>0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  <c r="F2174" s="2">
        <f t="shared" si="108"/>
        <v>53</v>
      </c>
      <c r="G2174" s="2">
        <f t="shared" si="109"/>
        <v>4</v>
      </c>
      <c r="H2174" s="2">
        <f t="shared" si="111"/>
        <v>0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  <c r="F2175" s="2">
        <f t="shared" si="108"/>
        <v>33</v>
      </c>
      <c r="G2175" s="2">
        <f t="shared" si="109"/>
        <v>6</v>
      </c>
      <c r="H2175" s="2">
        <f t="shared" si="111"/>
        <v>0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  <c r="F2176" s="2">
        <f t="shared" si="108"/>
        <v>52</v>
      </c>
      <c r="G2176" s="2">
        <f t="shared" si="109"/>
        <v>7</v>
      </c>
      <c r="H2176" s="2">
        <f t="shared" si="111"/>
        <v>0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F2177" s="2">
        <f t="shared" si="108"/>
        <v>32</v>
      </c>
      <c r="G2177" s="2">
        <f t="shared" si="109"/>
        <v>4</v>
      </c>
      <c r="H2177" s="2">
        <f t="shared" si="111"/>
        <v>15767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  <c r="F2178" s="2">
        <f t="shared" si="108"/>
        <v>15</v>
      </c>
      <c r="G2178" s="2">
        <f t="shared" si="109"/>
        <v>1</v>
      </c>
      <c r="H2178" s="2">
        <f t="shared" si="111"/>
        <v>0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  <c r="F2179" s="2">
        <f t="shared" si="108"/>
        <v>10</v>
      </c>
      <c r="G2179" s="2">
        <f t="shared" si="109"/>
        <v>2</v>
      </c>
      <c r="H2179" s="2">
        <f t="shared" si="111"/>
        <v>0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  <c r="F2180" s="2">
        <f t="shared" si="108"/>
        <v>1</v>
      </c>
      <c r="G2180" s="2">
        <f t="shared" si="109"/>
        <v>-2</v>
      </c>
      <c r="H2180" s="2">
        <f t="shared" si="111"/>
        <v>0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  <c r="F2181" s="2">
        <f t="shared" si="108"/>
        <v>1</v>
      </c>
      <c r="G2181" s="2">
        <f t="shared" si="109"/>
        <v>0</v>
      </c>
      <c r="H2181" s="2">
        <f t="shared" si="111"/>
        <v>0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F2182" s="2">
        <f t="shared" si="108"/>
        <v>174</v>
      </c>
      <c r="G2182" s="2">
        <f t="shared" si="109"/>
        <v>16</v>
      </c>
      <c r="H2182" s="2">
        <f t="shared" si="111"/>
        <v>12632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  <c r="F2183" s="2">
        <f t="shared" si="108"/>
        <v>80</v>
      </c>
      <c r="G2183" s="2">
        <f t="shared" si="109"/>
        <v>3</v>
      </c>
      <c r="H2183" s="2">
        <f t="shared" si="111"/>
        <v>0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  <c r="F2184" s="2">
        <f t="shared" si="108"/>
        <v>32</v>
      </c>
      <c r="G2184" s="2">
        <f t="shared" si="109"/>
        <v>2</v>
      </c>
      <c r="H2184" s="2">
        <f t="shared" si="111"/>
        <v>0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  <c r="F2185" s="2">
        <f t="shared" si="108"/>
        <v>19</v>
      </c>
      <c r="G2185" s="2">
        <f t="shared" si="109"/>
        <v>1</v>
      </c>
      <c r="H2185" s="2">
        <f t="shared" si="111"/>
        <v>0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  <c r="F2186" s="2">
        <f t="shared" si="108"/>
        <v>19</v>
      </c>
      <c r="G2186" s="2">
        <f t="shared" si="109"/>
        <v>3</v>
      </c>
      <c r="H2186" s="2">
        <f t="shared" si="111"/>
        <v>0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F2187" s="2">
        <f t="shared" si="108"/>
        <v>1578</v>
      </c>
      <c r="G2187" s="2">
        <f t="shared" si="109"/>
        <v>21</v>
      </c>
      <c r="H2187" s="2">
        <f t="shared" si="111"/>
        <v>62135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  <c r="F2188" s="2">
        <f t="shared" si="108"/>
        <v>132</v>
      </c>
      <c r="G2188" s="2">
        <f t="shared" si="109"/>
        <v>0</v>
      </c>
      <c r="H2188" s="2">
        <f t="shared" si="111"/>
        <v>0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  <c r="F2189" s="2">
        <f t="shared" si="108"/>
        <v>602</v>
      </c>
      <c r="G2189" s="2">
        <f t="shared" si="109"/>
        <v>3</v>
      </c>
      <c r="H2189" s="2">
        <f t="shared" si="111"/>
        <v>0</v>
      </c>
    </row>
    <row r="2190" spans="1:9" x14ac:dyDescent="0.2">
      <c r="C2190" s="3" t="s">
        <v>42</v>
      </c>
      <c r="D2190" s="2">
        <v>3099</v>
      </c>
      <c r="E2190" s="2">
        <v>150</v>
      </c>
      <c r="F2190" s="2">
        <f t="shared" si="108"/>
        <v>50</v>
      </c>
      <c r="G2190" s="2">
        <f t="shared" si="109"/>
        <v>1</v>
      </c>
      <c r="H2190" s="2">
        <f t="shared" si="111"/>
        <v>0</v>
      </c>
    </row>
    <row r="2191" spans="1:9" x14ac:dyDescent="0.2">
      <c r="C2191" s="3" t="s">
        <v>43</v>
      </c>
      <c r="D2191" s="2">
        <v>8440</v>
      </c>
      <c r="E2191" s="2">
        <v>210</v>
      </c>
      <c r="F2191" s="2">
        <f t="shared" si="108"/>
        <v>136</v>
      </c>
      <c r="G2191" s="2">
        <f t="shared" si="109"/>
        <v>8</v>
      </c>
      <c r="H2191" s="2">
        <f t="shared" si="111"/>
        <v>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F2192" s="2">
        <f t="shared" si="108"/>
        <v>154</v>
      </c>
      <c r="G2192" s="2">
        <f t="shared" si="109"/>
        <v>1</v>
      </c>
      <c r="H2192" s="2">
        <f t="shared" si="111"/>
        <v>70840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  <c r="F2193" s="2">
        <f t="shared" si="108"/>
        <v>186</v>
      </c>
      <c r="G2193" s="2">
        <f t="shared" si="109"/>
        <v>6</v>
      </c>
      <c r="H2193" s="2">
        <f t="shared" si="111"/>
        <v>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  <c r="F2194" s="2">
        <f t="shared" si="108"/>
        <v>58</v>
      </c>
      <c r="G2194" s="2">
        <f t="shared" si="109"/>
        <v>1</v>
      </c>
      <c r="H2194" s="2">
        <f t="shared" si="111"/>
        <v>0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  <c r="F2195" s="2">
        <f t="shared" si="108"/>
        <v>105</v>
      </c>
      <c r="G2195" s="2">
        <f t="shared" si="109"/>
        <v>0</v>
      </c>
      <c r="H2195" s="2">
        <f t="shared" si="111"/>
        <v>0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  <c r="F2196" s="2">
        <f t="shared" si="108"/>
        <v>56</v>
      </c>
      <c r="G2196" s="2">
        <f t="shared" si="109"/>
        <v>2</v>
      </c>
      <c r="H2196" s="2">
        <f t="shared" si="111"/>
        <v>0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F2197" s="2">
        <f t="shared" ref="F2197:F2260" si="112">SUM(D2197-D2167)</f>
        <v>62</v>
      </c>
      <c r="G2197" s="2">
        <f t="shared" ref="G2197:G2232" si="113">SUM(E2197-E2167)</f>
        <v>15</v>
      </c>
      <c r="H2197" s="2">
        <f t="shared" si="111"/>
        <v>0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  <c r="F2198" s="2">
        <f t="shared" si="112"/>
        <v>24</v>
      </c>
      <c r="G2198" s="2">
        <f t="shared" si="113"/>
        <v>7</v>
      </c>
      <c r="H2198" s="2">
        <f t="shared" si="111"/>
        <v>0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  <c r="F2199" s="2">
        <f t="shared" si="112"/>
        <v>41</v>
      </c>
      <c r="G2199" s="2">
        <f t="shared" si="113"/>
        <v>13</v>
      </c>
      <c r="H2199" s="2">
        <f t="shared" si="111"/>
        <v>0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  <c r="F2200" s="2">
        <f t="shared" si="112"/>
        <v>-14</v>
      </c>
      <c r="G2200" s="2">
        <f t="shared" si="113"/>
        <v>9</v>
      </c>
      <c r="H2200" s="2">
        <f t="shared" si="111"/>
        <v>0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  <c r="F2201" s="2">
        <f t="shared" si="112"/>
        <v>31</v>
      </c>
      <c r="G2201" s="2">
        <f t="shared" si="113"/>
        <v>9</v>
      </c>
      <c r="H2201" s="2">
        <f t="shared" si="111"/>
        <v>0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F2202" s="2">
        <f t="shared" si="112"/>
        <v>50</v>
      </c>
      <c r="G2202" s="2">
        <f t="shared" si="113"/>
        <v>2</v>
      </c>
      <c r="H2202" s="2">
        <f t="shared" si="111"/>
        <v>10160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  <c r="F2203" s="2">
        <f t="shared" si="112"/>
        <v>81</v>
      </c>
      <c r="G2203" s="2">
        <f t="shared" si="113"/>
        <v>4</v>
      </c>
      <c r="H2203" s="2">
        <f t="shared" si="111"/>
        <v>0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  <c r="F2204" s="2">
        <f t="shared" si="112"/>
        <v>55</v>
      </c>
      <c r="G2204" s="2">
        <f t="shared" si="113"/>
        <v>6</v>
      </c>
      <c r="H2204" s="2">
        <f t="shared" si="111"/>
        <v>0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  <c r="F2205" s="2">
        <f t="shared" si="112"/>
        <v>18</v>
      </c>
      <c r="G2205" s="2">
        <f t="shared" si="113"/>
        <v>0</v>
      </c>
      <c r="H2205" s="2">
        <f t="shared" si="111"/>
        <v>0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  <c r="F2206" s="2">
        <f t="shared" si="112"/>
        <v>24</v>
      </c>
      <c r="G2206" s="2">
        <f t="shared" si="113"/>
        <v>7</v>
      </c>
      <c r="H2206" s="2">
        <f t="shared" si="111"/>
        <v>0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F2207" s="2">
        <f t="shared" si="112"/>
        <v>55</v>
      </c>
      <c r="G2207" s="2">
        <f t="shared" si="113"/>
        <v>4</v>
      </c>
      <c r="H2207" s="2">
        <f t="shared" si="111"/>
        <v>13196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  <c r="F2208" s="2">
        <f t="shared" si="112"/>
        <v>19</v>
      </c>
      <c r="G2208" s="2">
        <f t="shared" si="113"/>
        <v>4</v>
      </c>
      <c r="H2208" s="2">
        <f t="shared" si="111"/>
        <v>0</v>
      </c>
    </row>
    <row r="2209" spans="1:9" x14ac:dyDescent="0.2">
      <c r="B2209" s="3"/>
      <c r="C2209" s="3" t="s">
        <v>28</v>
      </c>
      <c r="D2209" s="2">
        <v>6877</v>
      </c>
      <c r="E2209" s="2">
        <v>852</v>
      </c>
      <c r="F2209" s="2">
        <f t="shared" si="112"/>
        <v>20</v>
      </c>
      <c r="G2209" s="2">
        <f t="shared" si="113"/>
        <v>8</v>
      </c>
      <c r="H2209" s="2">
        <f t="shared" si="111"/>
        <v>0</v>
      </c>
    </row>
    <row r="2210" spans="1:9" x14ac:dyDescent="0.2">
      <c r="B2210" s="3"/>
      <c r="C2210" s="3" t="s">
        <v>38</v>
      </c>
      <c r="D2210" s="2">
        <v>2084</v>
      </c>
      <c r="E2210" s="2">
        <v>258</v>
      </c>
      <c r="F2210" s="2">
        <f t="shared" si="112"/>
        <v>6</v>
      </c>
      <c r="G2210" s="2">
        <f t="shared" si="113"/>
        <v>2</v>
      </c>
      <c r="H2210" s="2">
        <f t="shared" si="111"/>
        <v>0</v>
      </c>
    </row>
    <row r="2211" spans="1:9" x14ac:dyDescent="0.2">
      <c r="B2211" s="3"/>
      <c r="C2211" s="3" t="s">
        <v>39</v>
      </c>
      <c r="D2211" s="2">
        <v>1367</v>
      </c>
      <c r="E2211" s="2">
        <v>101</v>
      </c>
      <c r="F2211" s="2">
        <f t="shared" si="112"/>
        <v>0</v>
      </c>
      <c r="G2211" s="2">
        <f t="shared" si="113"/>
        <v>0</v>
      </c>
      <c r="H2211" s="2">
        <f t="shared" si="111"/>
        <v>0</v>
      </c>
    </row>
    <row r="2212" spans="1:9" x14ac:dyDescent="0.2">
      <c r="B2212" s="3" t="s">
        <v>16</v>
      </c>
      <c r="C2212" s="3" t="s">
        <v>17</v>
      </c>
      <c r="D2212" s="2">
        <v>19856</v>
      </c>
      <c r="E2212" s="2">
        <v>1502</v>
      </c>
      <c r="F2212" s="2">
        <f t="shared" si="112"/>
        <v>110</v>
      </c>
      <c r="G2212" s="2">
        <f t="shared" si="113"/>
        <v>15</v>
      </c>
      <c r="H2212" s="2">
        <f t="shared" si="111"/>
        <v>8667</v>
      </c>
      <c r="I2212" s="2">
        <f>SUM(78462+496589)</f>
        <v>575051</v>
      </c>
    </row>
    <row r="2213" spans="1:9" x14ac:dyDescent="0.2">
      <c r="B2213" s="3"/>
      <c r="C2213" s="3" t="s">
        <v>18</v>
      </c>
      <c r="D2213" s="2">
        <v>7865</v>
      </c>
      <c r="E2213" s="2">
        <v>768</v>
      </c>
      <c r="F2213" s="2">
        <f t="shared" si="112"/>
        <v>31</v>
      </c>
      <c r="G2213" s="2">
        <f t="shared" si="113"/>
        <v>0</v>
      </c>
      <c r="H2213" s="2">
        <f t="shared" si="111"/>
        <v>0</v>
      </c>
    </row>
    <row r="2214" spans="1:9" x14ac:dyDescent="0.2">
      <c r="B2214" s="3"/>
      <c r="C2214" s="3" t="s">
        <v>19</v>
      </c>
      <c r="D2214" s="2">
        <v>6868</v>
      </c>
      <c r="E2214" s="2">
        <v>664</v>
      </c>
      <c r="F2214" s="2">
        <f t="shared" si="112"/>
        <v>31</v>
      </c>
      <c r="G2214" s="2">
        <f t="shared" si="113"/>
        <v>0</v>
      </c>
      <c r="H2214" s="2">
        <f t="shared" si="111"/>
        <v>0</v>
      </c>
    </row>
    <row r="2215" spans="1:9" x14ac:dyDescent="0.2">
      <c r="B2215" s="3"/>
      <c r="C2215" s="3" t="s">
        <v>40</v>
      </c>
      <c r="D2215" s="2">
        <v>3939</v>
      </c>
      <c r="E2215" s="2">
        <v>267</v>
      </c>
      <c r="F2215" s="2">
        <f t="shared" si="112"/>
        <v>13</v>
      </c>
      <c r="G2215" s="2">
        <f t="shared" si="113"/>
        <v>3</v>
      </c>
      <c r="H2215" s="2">
        <f t="shared" si="111"/>
        <v>0</v>
      </c>
    </row>
    <row r="2216" spans="1:9" x14ac:dyDescent="0.2">
      <c r="B2216" s="3"/>
      <c r="C2216" s="3" t="s">
        <v>41</v>
      </c>
      <c r="D2216" s="2">
        <v>4303</v>
      </c>
      <c r="E2216" s="2">
        <v>338</v>
      </c>
      <c r="F2216" s="2">
        <f t="shared" si="112"/>
        <v>22</v>
      </c>
      <c r="G2216" s="2">
        <f t="shared" si="113"/>
        <v>0</v>
      </c>
      <c r="H2216" s="2">
        <f t="shared" si="111"/>
        <v>0</v>
      </c>
    </row>
    <row r="2217" spans="1:9" x14ac:dyDescent="0.2">
      <c r="B2217" s="3" t="s">
        <v>20</v>
      </c>
      <c r="C2217" s="3" t="s">
        <v>22</v>
      </c>
      <c r="D2217" s="2">
        <v>71938</v>
      </c>
      <c r="E2217" s="2">
        <v>2890</v>
      </c>
      <c r="F2217" s="2">
        <f t="shared" si="112"/>
        <v>1553</v>
      </c>
      <c r="G2217" s="2">
        <f t="shared" si="113"/>
        <v>56</v>
      </c>
      <c r="H2217" s="2">
        <f t="shared" si="111"/>
        <v>77603</v>
      </c>
      <c r="I2217" s="2">
        <v>2801996</v>
      </c>
    </row>
    <row r="2218" spans="1:9" x14ac:dyDescent="0.2">
      <c r="B2218" s="3"/>
      <c r="C2218" s="3" t="s">
        <v>26</v>
      </c>
      <c r="D2218" s="2">
        <v>9316</v>
      </c>
      <c r="E2218" s="2">
        <v>320</v>
      </c>
      <c r="F2218" s="2">
        <f t="shared" si="112"/>
        <v>184</v>
      </c>
      <c r="G2218" s="2">
        <f t="shared" si="113"/>
        <v>8</v>
      </c>
      <c r="H2218" s="2">
        <f t="shared" si="111"/>
        <v>0</v>
      </c>
    </row>
    <row r="2219" spans="1:9" x14ac:dyDescent="0.2">
      <c r="B2219" s="3"/>
      <c r="C2219" s="3" t="s">
        <v>27</v>
      </c>
      <c r="D2219" s="2">
        <v>10931</v>
      </c>
      <c r="E2219" s="2">
        <v>383</v>
      </c>
      <c r="F2219" s="2">
        <f t="shared" si="112"/>
        <v>315</v>
      </c>
      <c r="G2219" s="2">
        <f t="shared" si="113"/>
        <v>0</v>
      </c>
      <c r="H2219" s="2">
        <f t="shared" si="111"/>
        <v>0</v>
      </c>
    </row>
    <row r="2220" spans="1:9" x14ac:dyDescent="0.2">
      <c r="C2220" s="3" t="s">
        <v>42</v>
      </c>
      <c r="D2220" s="2">
        <v>3141</v>
      </c>
      <c r="E2220" s="2">
        <v>150</v>
      </c>
      <c r="F2220" s="2">
        <f t="shared" si="112"/>
        <v>42</v>
      </c>
      <c r="G2220" s="2">
        <f t="shared" si="113"/>
        <v>0</v>
      </c>
      <c r="H2220" s="2">
        <f t="shared" si="111"/>
        <v>0</v>
      </c>
    </row>
    <row r="2221" spans="1:9" x14ac:dyDescent="0.2">
      <c r="C2221" s="3" t="s">
        <v>43</v>
      </c>
      <c r="D2221" s="2">
        <v>8581</v>
      </c>
      <c r="E2221" s="2">
        <v>217</v>
      </c>
      <c r="F2221" s="2">
        <f t="shared" si="112"/>
        <v>141</v>
      </c>
      <c r="G2221" s="2">
        <f t="shared" si="113"/>
        <v>7</v>
      </c>
      <c r="H2221" s="2">
        <f t="shared" si="111"/>
        <v>0</v>
      </c>
    </row>
    <row r="2222" spans="1:9" x14ac:dyDescent="0.2">
      <c r="A2222" s="1">
        <v>43996</v>
      </c>
      <c r="B2222" s="3" t="s">
        <v>5</v>
      </c>
      <c r="C2222" s="3" t="s">
        <v>6</v>
      </c>
      <c r="D2222" s="2">
        <v>63822</v>
      </c>
      <c r="E2222" s="2">
        <v>3991</v>
      </c>
      <c r="F2222" s="2">
        <f t="shared" si="112"/>
        <v>95</v>
      </c>
      <c r="G2222" s="2">
        <f t="shared" si="113"/>
        <v>2</v>
      </c>
      <c r="H2222" s="2">
        <f t="shared" ref="H2222:H2285" si="114">SUM(I2222-I2192)</f>
        <v>62359</v>
      </c>
      <c r="I2222" s="2">
        <v>2934599</v>
      </c>
    </row>
    <row r="2223" spans="1:9" x14ac:dyDescent="0.2">
      <c r="B2223" s="3"/>
      <c r="C2223" s="3" t="s">
        <v>7</v>
      </c>
      <c r="D2223" s="2">
        <v>58059</v>
      </c>
      <c r="E2223" s="2">
        <v>4493</v>
      </c>
      <c r="F2223" s="2">
        <f t="shared" si="112"/>
        <v>140</v>
      </c>
      <c r="G2223" s="2">
        <f t="shared" si="113"/>
        <v>3</v>
      </c>
      <c r="H2223" s="2">
        <f t="shared" si="114"/>
        <v>0</v>
      </c>
    </row>
    <row r="2224" spans="1:9" x14ac:dyDescent="0.2">
      <c r="B2224" s="3"/>
      <c r="C2224" s="3" t="s">
        <v>8</v>
      </c>
      <c r="D2224" s="2">
        <v>41204</v>
      </c>
      <c r="E2224" s="2">
        <v>2670</v>
      </c>
      <c r="F2224" s="2">
        <f t="shared" si="112"/>
        <v>32</v>
      </c>
      <c r="G2224" s="2">
        <f t="shared" si="113"/>
        <v>2</v>
      </c>
      <c r="H2224" s="2">
        <f t="shared" si="114"/>
        <v>0</v>
      </c>
    </row>
    <row r="2225" spans="2:9" x14ac:dyDescent="0.2">
      <c r="B2225" s="3"/>
      <c r="C2225" s="3" t="s">
        <v>35</v>
      </c>
      <c r="D2225" s="2">
        <v>46567</v>
      </c>
      <c r="E2225" s="2">
        <v>3015</v>
      </c>
      <c r="F2225" s="2">
        <f t="shared" si="112"/>
        <v>66</v>
      </c>
      <c r="G2225" s="2">
        <f t="shared" si="113"/>
        <v>2</v>
      </c>
      <c r="H2225" s="2">
        <f t="shared" si="114"/>
        <v>0</v>
      </c>
    </row>
    <row r="2226" spans="2:9" x14ac:dyDescent="0.2">
      <c r="B2226" s="3"/>
      <c r="C2226" s="3" t="s">
        <v>14</v>
      </c>
      <c r="D2226" s="2">
        <v>40659</v>
      </c>
      <c r="E2226" s="2">
        <v>1997</v>
      </c>
      <c r="F2226" s="2">
        <f t="shared" si="112"/>
        <v>44</v>
      </c>
      <c r="G2226" s="2">
        <f t="shared" si="113"/>
        <v>1</v>
      </c>
      <c r="H2226" s="2">
        <f t="shared" si="114"/>
        <v>0</v>
      </c>
    </row>
    <row r="2227" spans="2:9" x14ac:dyDescent="0.2">
      <c r="B2227" s="3" t="s">
        <v>9</v>
      </c>
      <c r="C2227" s="3" t="s">
        <v>10</v>
      </c>
      <c r="D2227" s="2">
        <v>18818</v>
      </c>
      <c r="E2227" s="2">
        <v>1662</v>
      </c>
      <c r="F2227" s="2">
        <f t="shared" si="112"/>
        <v>13</v>
      </c>
      <c r="G2227" s="2">
        <f t="shared" si="113"/>
        <v>-2</v>
      </c>
      <c r="H2227" s="2">
        <f t="shared" si="114"/>
        <v>42220</v>
      </c>
      <c r="I2227" s="2">
        <v>1097616</v>
      </c>
    </row>
    <row r="2228" spans="2:9" x14ac:dyDescent="0.2">
      <c r="B2228" s="3"/>
      <c r="C2228" s="3" t="s">
        <v>11</v>
      </c>
      <c r="D2228" s="2">
        <v>18746</v>
      </c>
      <c r="E2228" s="2">
        <v>1254</v>
      </c>
      <c r="F2228" s="2">
        <f t="shared" si="112"/>
        <v>29</v>
      </c>
      <c r="G2228" s="2">
        <f t="shared" si="113"/>
        <v>1</v>
      </c>
      <c r="H2228" s="2">
        <f t="shared" si="114"/>
        <v>0</v>
      </c>
    </row>
    <row r="2229" spans="2:9" x14ac:dyDescent="0.2">
      <c r="B2229" s="3"/>
      <c r="C2229" s="3" t="s">
        <v>12</v>
      </c>
      <c r="D2229" s="2">
        <v>18364</v>
      </c>
      <c r="E2229" s="2">
        <v>1745</v>
      </c>
      <c r="F2229" s="2">
        <f t="shared" si="112"/>
        <v>28</v>
      </c>
      <c r="G2229" s="2">
        <f t="shared" si="113"/>
        <v>4</v>
      </c>
      <c r="H2229" s="2">
        <f t="shared" si="114"/>
        <v>0</v>
      </c>
    </row>
    <row r="2230" spans="2:9" x14ac:dyDescent="0.2">
      <c r="B2230" s="3"/>
      <c r="C2230" s="3" t="s">
        <v>36</v>
      </c>
      <c r="D2230" s="2">
        <v>16322</v>
      </c>
      <c r="E2230" s="2">
        <v>1126</v>
      </c>
      <c r="F2230" s="2">
        <f t="shared" si="112"/>
        <v>-15</v>
      </c>
      <c r="G2230" s="2">
        <f t="shared" si="113"/>
        <v>5</v>
      </c>
      <c r="H2230" s="2">
        <f t="shared" si="114"/>
        <v>0</v>
      </c>
    </row>
    <row r="2231" spans="2:9" x14ac:dyDescent="0.2">
      <c r="B2231" s="3"/>
      <c r="C2231" s="3" t="s">
        <v>37</v>
      </c>
      <c r="D2231" s="2">
        <v>16627</v>
      </c>
      <c r="E2231" s="2">
        <v>999</v>
      </c>
      <c r="F2231" s="2">
        <f t="shared" si="112"/>
        <v>15</v>
      </c>
      <c r="G2231" s="2">
        <f t="shared" si="113"/>
        <v>2</v>
      </c>
      <c r="H2231" s="2">
        <f t="shared" si="114"/>
        <v>0</v>
      </c>
    </row>
    <row r="2232" spans="2:9" x14ac:dyDescent="0.2">
      <c r="B2232" s="3" t="s">
        <v>13</v>
      </c>
      <c r="C2232" s="3" t="s">
        <v>14</v>
      </c>
      <c r="D2232" s="2">
        <v>19335</v>
      </c>
      <c r="E2232" s="2">
        <v>950</v>
      </c>
      <c r="F2232" s="2">
        <f t="shared" si="112"/>
        <v>36</v>
      </c>
      <c r="G2232" s="2">
        <f t="shared" si="113"/>
        <v>7</v>
      </c>
      <c r="H2232" s="2">
        <f t="shared" si="114"/>
        <v>9112</v>
      </c>
      <c r="I2232" s="2">
        <v>708383</v>
      </c>
    </row>
    <row r="2233" spans="2:9" x14ac:dyDescent="0.2">
      <c r="B2233" s="3"/>
      <c r="C2233" s="3" t="s">
        <v>15</v>
      </c>
      <c r="D2233" s="2">
        <v>23195</v>
      </c>
      <c r="E2233" s="2">
        <v>1756</v>
      </c>
      <c r="F2233" s="2">
        <f t="shared" si="112"/>
        <v>39</v>
      </c>
      <c r="G2233" s="2">
        <f>SUM(E2233-E2203)</f>
        <v>8</v>
      </c>
      <c r="H2233" s="2">
        <f t="shared" si="114"/>
        <v>0</v>
      </c>
    </row>
    <row r="2234" spans="2:9" x14ac:dyDescent="0.2">
      <c r="B2234" s="3"/>
      <c r="C2234" s="3" t="s">
        <v>12</v>
      </c>
      <c r="D2234" s="2">
        <v>15604</v>
      </c>
      <c r="E2234" s="2">
        <v>1046</v>
      </c>
      <c r="F2234" s="2">
        <f t="shared" si="112"/>
        <v>31</v>
      </c>
      <c r="G2234" s="2">
        <f t="shared" ref="G2234:G2297" si="115">SUM(E2234-E2204)</f>
        <v>5</v>
      </c>
      <c r="H2234" s="2">
        <f t="shared" si="114"/>
        <v>0</v>
      </c>
    </row>
    <row r="2235" spans="2:9" x14ac:dyDescent="0.2">
      <c r="B2235" s="3"/>
      <c r="C2235" s="3" t="s">
        <v>33</v>
      </c>
      <c r="D2235" s="2">
        <v>8866</v>
      </c>
      <c r="E2235" s="2">
        <v>888</v>
      </c>
      <c r="F2235" s="2">
        <f t="shared" si="112"/>
        <v>6</v>
      </c>
      <c r="G2235" s="2">
        <f t="shared" si="115"/>
        <v>6</v>
      </c>
      <c r="H2235" s="2">
        <f t="shared" si="114"/>
        <v>0</v>
      </c>
    </row>
    <row r="2236" spans="2:9" x14ac:dyDescent="0.2">
      <c r="B2236" s="3"/>
      <c r="C2236" s="3" t="s">
        <v>34</v>
      </c>
      <c r="D2236" s="2">
        <v>11975</v>
      </c>
      <c r="E2236" s="2">
        <v>870</v>
      </c>
      <c r="F2236" s="2">
        <f t="shared" si="112"/>
        <v>14</v>
      </c>
      <c r="G2236" s="2">
        <f t="shared" si="115"/>
        <v>7</v>
      </c>
      <c r="H2236" s="2">
        <f t="shared" si="114"/>
        <v>0</v>
      </c>
    </row>
    <row r="2237" spans="2:9" x14ac:dyDescent="0.2">
      <c r="B2237" s="3" t="s">
        <v>23</v>
      </c>
      <c r="C2237" s="3" t="s">
        <v>24</v>
      </c>
      <c r="D2237" s="2">
        <v>21023</v>
      </c>
      <c r="E2237" s="2">
        <v>2552</v>
      </c>
      <c r="F2237" s="2">
        <f t="shared" si="112"/>
        <v>20</v>
      </c>
      <c r="G2237" s="2">
        <f t="shared" si="115"/>
        <v>1</v>
      </c>
      <c r="H2237" s="2">
        <f t="shared" si="114"/>
        <v>14015</v>
      </c>
      <c r="I2237" s="2">
        <v>813498</v>
      </c>
    </row>
    <row r="2238" spans="2:9" x14ac:dyDescent="0.2">
      <c r="B2238" s="3"/>
      <c r="C2238" s="3" t="s">
        <v>25</v>
      </c>
      <c r="D2238" s="2">
        <v>8559</v>
      </c>
      <c r="E2238" s="2">
        <v>1025</v>
      </c>
      <c r="F2238" s="2">
        <f t="shared" si="112"/>
        <v>7</v>
      </c>
      <c r="G2238" s="2">
        <f t="shared" si="115"/>
        <v>0</v>
      </c>
      <c r="H2238" s="2">
        <f t="shared" si="114"/>
        <v>0</v>
      </c>
    </row>
    <row r="2239" spans="2:9" x14ac:dyDescent="0.2">
      <c r="B2239" s="3"/>
      <c r="C2239" s="3" t="s">
        <v>28</v>
      </c>
      <c r="D2239" s="2">
        <v>6886</v>
      </c>
      <c r="E2239" s="2">
        <v>852</v>
      </c>
      <c r="F2239" s="2">
        <f t="shared" si="112"/>
        <v>9</v>
      </c>
      <c r="G2239" s="2">
        <f t="shared" si="115"/>
        <v>0</v>
      </c>
      <c r="H2239" s="2">
        <f t="shared" si="114"/>
        <v>0</v>
      </c>
    </row>
    <row r="2240" spans="2:9" x14ac:dyDescent="0.2">
      <c r="B2240" s="3"/>
      <c r="C2240" s="3" t="s">
        <v>38</v>
      </c>
      <c r="D2240" s="2">
        <v>2084</v>
      </c>
      <c r="E2240" s="2">
        <v>257</v>
      </c>
      <c r="F2240" s="2">
        <f t="shared" si="112"/>
        <v>0</v>
      </c>
      <c r="G2240" s="2">
        <f t="shared" si="115"/>
        <v>-1</v>
      </c>
      <c r="H2240" s="2">
        <f t="shared" si="114"/>
        <v>0</v>
      </c>
    </row>
    <row r="2241" spans="1:9" x14ac:dyDescent="0.2">
      <c r="B2241" s="3"/>
      <c r="C2241" s="3" t="s">
        <v>39</v>
      </c>
      <c r="D2241" s="2">
        <v>1373</v>
      </c>
      <c r="E2241" s="2">
        <v>101</v>
      </c>
      <c r="F2241" s="2">
        <f t="shared" si="112"/>
        <v>6</v>
      </c>
      <c r="G2241" s="2">
        <f t="shared" si="115"/>
        <v>0</v>
      </c>
      <c r="H2241" s="2">
        <f t="shared" si="114"/>
        <v>0</v>
      </c>
    </row>
    <row r="2242" spans="1:9" x14ac:dyDescent="0.2">
      <c r="B2242" s="3" t="s">
        <v>16</v>
      </c>
      <c r="C2242" s="3" t="s">
        <v>17</v>
      </c>
      <c r="D2242" s="2">
        <v>19933</v>
      </c>
      <c r="E2242" s="2">
        <v>1505</v>
      </c>
      <c r="F2242" s="2">
        <f t="shared" si="112"/>
        <v>77</v>
      </c>
      <c r="G2242" s="2">
        <f t="shared" si="115"/>
        <v>3</v>
      </c>
      <c r="H2242" s="2">
        <f t="shared" si="114"/>
        <v>8182</v>
      </c>
      <c r="I2242" s="2">
        <f>SUM(78798+504435)</f>
        <v>583233</v>
      </c>
    </row>
    <row r="2243" spans="1:9" x14ac:dyDescent="0.2">
      <c r="B2243" s="3"/>
      <c r="C2243" s="3" t="s">
        <v>18</v>
      </c>
      <c r="D2243" s="2">
        <v>7898</v>
      </c>
      <c r="E2243" s="2">
        <v>768</v>
      </c>
      <c r="F2243" s="2">
        <f t="shared" si="112"/>
        <v>33</v>
      </c>
      <c r="G2243" s="2">
        <f t="shared" si="115"/>
        <v>0</v>
      </c>
      <c r="H2243" s="2">
        <f t="shared" si="114"/>
        <v>0</v>
      </c>
    </row>
    <row r="2244" spans="1:9" x14ac:dyDescent="0.2">
      <c r="B2244" s="3"/>
      <c r="C2244" s="3" t="s">
        <v>19</v>
      </c>
      <c r="D2244" s="2">
        <v>6888</v>
      </c>
      <c r="E2244" s="2">
        <v>671</v>
      </c>
      <c r="F2244" s="2">
        <f t="shared" si="112"/>
        <v>20</v>
      </c>
      <c r="G2244" s="2">
        <f t="shared" si="115"/>
        <v>7</v>
      </c>
      <c r="H2244" s="2">
        <f t="shared" si="114"/>
        <v>0</v>
      </c>
    </row>
    <row r="2245" spans="1:9" x14ac:dyDescent="0.2">
      <c r="B2245" s="3"/>
      <c r="C2245" s="3" t="s">
        <v>40</v>
      </c>
      <c r="D2245" s="2">
        <v>3953</v>
      </c>
      <c r="E2245" s="2">
        <v>267</v>
      </c>
      <c r="F2245" s="2">
        <f t="shared" si="112"/>
        <v>14</v>
      </c>
      <c r="G2245" s="2">
        <f t="shared" si="115"/>
        <v>0</v>
      </c>
      <c r="H2245" s="2">
        <f t="shared" si="114"/>
        <v>0</v>
      </c>
    </row>
    <row r="2246" spans="1:9" x14ac:dyDescent="0.2">
      <c r="B2246" s="3"/>
      <c r="C2246" s="3" t="s">
        <v>41</v>
      </c>
      <c r="D2246" s="2">
        <v>4319</v>
      </c>
      <c r="E2246" s="2">
        <v>338</v>
      </c>
      <c r="F2246" s="2">
        <f t="shared" si="112"/>
        <v>16</v>
      </c>
      <c r="G2246" s="2">
        <f t="shared" si="115"/>
        <v>0</v>
      </c>
      <c r="H2246" s="2">
        <f t="shared" si="114"/>
        <v>0</v>
      </c>
    </row>
    <row r="2247" spans="1:9" x14ac:dyDescent="0.2">
      <c r="B2247" s="3" t="s">
        <v>20</v>
      </c>
      <c r="C2247" s="3" t="s">
        <v>22</v>
      </c>
      <c r="D2247" s="2">
        <v>72932</v>
      </c>
      <c r="E2247" s="2">
        <v>2907</v>
      </c>
      <c r="F2247" s="2">
        <f t="shared" si="112"/>
        <v>994</v>
      </c>
      <c r="G2247" s="2">
        <f t="shared" si="115"/>
        <v>17</v>
      </c>
      <c r="H2247" s="2">
        <f t="shared" si="114"/>
        <v>66186</v>
      </c>
      <c r="I2247" s="2">
        <v>2868182</v>
      </c>
    </row>
    <row r="2248" spans="1:9" x14ac:dyDescent="0.2">
      <c r="B2248" s="3"/>
      <c r="C2248" s="3" t="s">
        <v>26</v>
      </c>
      <c r="D2248" s="2">
        <v>9442</v>
      </c>
      <c r="E2248" s="2">
        <v>320</v>
      </c>
      <c r="F2248" s="2">
        <f t="shared" si="112"/>
        <v>126</v>
      </c>
      <c r="G2248" s="2">
        <f t="shared" si="115"/>
        <v>0</v>
      </c>
      <c r="H2248" s="2">
        <f t="shared" si="114"/>
        <v>0</v>
      </c>
    </row>
    <row r="2249" spans="1:9" x14ac:dyDescent="0.2">
      <c r="B2249" s="3"/>
      <c r="C2249" s="3" t="s">
        <v>27</v>
      </c>
      <c r="D2249" s="2">
        <v>11218</v>
      </c>
      <c r="E2249" s="2">
        <v>383</v>
      </c>
      <c r="F2249" s="2">
        <f t="shared" si="112"/>
        <v>287</v>
      </c>
      <c r="G2249" s="2">
        <f t="shared" si="115"/>
        <v>0</v>
      </c>
      <c r="H2249" s="2">
        <f t="shared" si="114"/>
        <v>0</v>
      </c>
    </row>
    <row r="2250" spans="1:9" x14ac:dyDescent="0.2">
      <c r="C2250" s="3" t="s">
        <v>42</v>
      </c>
      <c r="D2250" s="2">
        <v>3178</v>
      </c>
      <c r="E2250" s="2">
        <v>151</v>
      </c>
      <c r="F2250" s="2">
        <f t="shared" si="112"/>
        <v>37</v>
      </c>
      <c r="G2250" s="2">
        <f t="shared" si="115"/>
        <v>1</v>
      </c>
      <c r="H2250" s="2">
        <f t="shared" si="114"/>
        <v>0</v>
      </c>
    </row>
    <row r="2251" spans="1:9" x14ac:dyDescent="0.2">
      <c r="C2251" s="3" t="s">
        <v>43</v>
      </c>
      <c r="D2251" s="2">
        <v>8744</v>
      </c>
      <c r="E2251" s="2">
        <v>221</v>
      </c>
      <c r="F2251" s="2">
        <f t="shared" si="112"/>
        <v>163</v>
      </c>
      <c r="G2251" s="2">
        <f t="shared" si="115"/>
        <v>4</v>
      </c>
      <c r="H2251" s="2">
        <f t="shared" si="114"/>
        <v>0</v>
      </c>
    </row>
    <row r="2252" spans="1:9" x14ac:dyDescent="0.2">
      <c r="A2252" s="1">
        <v>43997</v>
      </c>
      <c r="B2252" s="3" t="s">
        <v>5</v>
      </c>
      <c r="C2252" s="3" t="s">
        <v>6</v>
      </c>
      <c r="D2252" s="2">
        <v>63932</v>
      </c>
      <c r="E2252" s="2">
        <v>3992</v>
      </c>
      <c r="F2252" s="2">
        <f t="shared" si="112"/>
        <v>110</v>
      </c>
      <c r="G2252" s="2">
        <f t="shared" si="115"/>
        <v>1</v>
      </c>
      <c r="H2252" s="2">
        <f t="shared" si="114"/>
        <v>56611</v>
      </c>
      <c r="I2252" s="2">
        <v>2991210</v>
      </c>
    </row>
    <row r="2253" spans="1:9" x14ac:dyDescent="0.2">
      <c r="B2253" s="3"/>
      <c r="C2253" s="3" t="s">
        <v>7</v>
      </c>
      <c r="D2253" s="2">
        <v>58177</v>
      </c>
      <c r="E2253" s="2">
        <v>4498</v>
      </c>
      <c r="F2253" s="2">
        <f t="shared" si="112"/>
        <v>118</v>
      </c>
      <c r="G2253" s="2">
        <f t="shared" si="115"/>
        <v>5</v>
      </c>
      <c r="H2253" s="2">
        <f t="shared" si="114"/>
        <v>0</v>
      </c>
    </row>
    <row r="2254" spans="1:9" x14ac:dyDescent="0.2">
      <c r="B2254" s="3"/>
      <c r="C2254" s="3" t="s">
        <v>8</v>
      </c>
      <c r="D2254" s="2">
        <v>41240</v>
      </c>
      <c r="E2254" s="2">
        <v>2672</v>
      </c>
      <c r="F2254" s="2">
        <f t="shared" si="112"/>
        <v>36</v>
      </c>
      <c r="G2254" s="2">
        <f t="shared" si="115"/>
        <v>2</v>
      </c>
      <c r="H2254" s="2">
        <f t="shared" si="114"/>
        <v>0</v>
      </c>
    </row>
    <row r="2255" spans="1:9" x14ac:dyDescent="0.2">
      <c r="B2255" s="3"/>
      <c r="C2255" s="3" t="s">
        <v>35</v>
      </c>
      <c r="D2255" s="2">
        <v>46645</v>
      </c>
      <c r="E2255" s="2">
        <v>3018</v>
      </c>
      <c r="F2255" s="2">
        <f t="shared" si="112"/>
        <v>78</v>
      </c>
      <c r="G2255" s="2">
        <f t="shared" si="115"/>
        <v>3</v>
      </c>
      <c r="H2255" s="2">
        <f t="shared" si="114"/>
        <v>0</v>
      </c>
    </row>
    <row r="2256" spans="1:9" x14ac:dyDescent="0.2">
      <c r="B2256" s="3"/>
      <c r="C2256" s="3" t="s">
        <v>14</v>
      </c>
      <c r="D2256" s="2">
        <v>40692</v>
      </c>
      <c r="E2256" s="2">
        <v>2004</v>
      </c>
      <c r="F2256" s="2">
        <f t="shared" si="112"/>
        <v>33</v>
      </c>
      <c r="G2256" s="2">
        <f t="shared" si="115"/>
        <v>7</v>
      </c>
      <c r="H2256" s="2">
        <f t="shared" si="114"/>
        <v>0</v>
      </c>
    </row>
    <row r="2257" spans="2:9" x14ac:dyDescent="0.2">
      <c r="B2257" s="3" t="s">
        <v>9</v>
      </c>
      <c r="C2257" s="3" t="s">
        <v>10</v>
      </c>
      <c r="D2257" s="2">
        <v>18848</v>
      </c>
      <c r="E2257" s="2">
        <v>1664</v>
      </c>
      <c r="F2257" s="2">
        <f t="shared" si="112"/>
        <v>30</v>
      </c>
      <c r="G2257" s="2">
        <f t="shared" si="115"/>
        <v>2</v>
      </c>
      <c r="H2257" s="2">
        <f t="shared" si="114"/>
        <v>18467</v>
      </c>
      <c r="I2257" s="2">
        <v>1116083</v>
      </c>
    </row>
    <row r="2258" spans="2:9" x14ac:dyDescent="0.2">
      <c r="B2258" s="3"/>
      <c r="C2258" s="3" t="s">
        <v>11</v>
      </c>
      <c r="D2258" s="2">
        <v>18765</v>
      </c>
      <c r="E2258" s="2">
        <v>1256</v>
      </c>
      <c r="F2258" s="2">
        <f t="shared" si="112"/>
        <v>19</v>
      </c>
      <c r="G2258" s="2">
        <f t="shared" si="115"/>
        <v>2</v>
      </c>
      <c r="H2258" s="2">
        <f t="shared" si="114"/>
        <v>0</v>
      </c>
    </row>
    <row r="2259" spans="2:9" x14ac:dyDescent="0.2">
      <c r="B2259" s="3"/>
      <c r="C2259" s="3" t="s">
        <v>12</v>
      </c>
      <c r="D2259" s="2">
        <v>18375</v>
      </c>
      <c r="E2259" s="2">
        <v>1751</v>
      </c>
      <c r="F2259" s="2">
        <f t="shared" si="112"/>
        <v>11</v>
      </c>
      <c r="G2259" s="2">
        <f t="shared" si="115"/>
        <v>6</v>
      </c>
      <c r="H2259" s="2">
        <f t="shared" si="114"/>
        <v>0</v>
      </c>
    </row>
    <row r="2260" spans="2:9" x14ac:dyDescent="0.2">
      <c r="B2260" s="3"/>
      <c r="C2260" s="3" t="s">
        <v>36</v>
      </c>
      <c r="D2260" s="2">
        <v>16308</v>
      </c>
      <c r="E2260" s="2">
        <v>1128</v>
      </c>
      <c r="F2260" s="2">
        <f t="shared" si="112"/>
        <v>-14</v>
      </c>
      <c r="G2260" s="2">
        <f t="shared" si="115"/>
        <v>2</v>
      </c>
      <c r="H2260" s="2">
        <f t="shared" si="114"/>
        <v>0</v>
      </c>
    </row>
    <row r="2261" spans="2:9" x14ac:dyDescent="0.2">
      <c r="B2261" s="3"/>
      <c r="C2261" s="3" t="s">
        <v>37</v>
      </c>
      <c r="D2261" s="2">
        <v>16649</v>
      </c>
      <c r="E2261" s="2">
        <v>1001</v>
      </c>
      <c r="F2261" s="2">
        <f t="shared" ref="F2261:F2324" si="116">SUM(D2261-D2231)</f>
        <v>22</v>
      </c>
      <c r="G2261" s="2">
        <f t="shared" si="115"/>
        <v>2</v>
      </c>
      <c r="H2261" s="2">
        <f t="shared" si="114"/>
        <v>0</v>
      </c>
    </row>
    <row r="2262" spans="2:9" x14ac:dyDescent="0.2">
      <c r="B2262" s="3" t="s">
        <v>13</v>
      </c>
      <c r="C2262" s="3" t="s">
        <v>14</v>
      </c>
      <c r="D2262" s="2">
        <v>19334</v>
      </c>
      <c r="E2262" s="2">
        <v>951</v>
      </c>
      <c r="F2262" s="2">
        <f t="shared" si="116"/>
        <v>-1</v>
      </c>
      <c r="G2262" s="2">
        <f t="shared" si="115"/>
        <v>1</v>
      </c>
      <c r="H2262" s="2">
        <f t="shared" si="114"/>
        <v>4492</v>
      </c>
      <c r="I2262" s="2">
        <v>712875</v>
      </c>
    </row>
    <row r="2263" spans="2:9" x14ac:dyDescent="0.2">
      <c r="B2263" s="3"/>
      <c r="C2263" s="3" t="s">
        <v>15</v>
      </c>
      <c r="D2263" s="2">
        <v>23227</v>
      </c>
      <c r="E2263" s="2">
        <v>1763</v>
      </c>
      <c r="F2263" s="2">
        <f t="shared" si="116"/>
        <v>32</v>
      </c>
      <c r="G2263" s="2">
        <f t="shared" si="115"/>
        <v>7</v>
      </c>
      <c r="H2263" s="2">
        <f t="shared" si="114"/>
        <v>0</v>
      </c>
    </row>
    <row r="2264" spans="2:9" x14ac:dyDescent="0.2">
      <c r="B2264" s="3"/>
      <c r="C2264" s="3" t="s">
        <v>12</v>
      </c>
      <c r="D2264" s="2">
        <v>15627</v>
      </c>
      <c r="E2264" s="2">
        <v>1051</v>
      </c>
      <c r="F2264" s="2">
        <f t="shared" si="116"/>
        <v>23</v>
      </c>
      <c r="G2264" s="2">
        <f t="shared" si="115"/>
        <v>5</v>
      </c>
      <c r="H2264" s="2">
        <f t="shared" si="114"/>
        <v>0</v>
      </c>
    </row>
    <row r="2265" spans="2:9" x14ac:dyDescent="0.2">
      <c r="B2265" s="3"/>
      <c r="C2265" s="3" t="s">
        <v>33</v>
      </c>
      <c r="D2265" s="2">
        <v>8872</v>
      </c>
      <c r="E2265" s="2">
        <v>890</v>
      </c>
      <c r="F2265" s="2">
        <f t="shared" si="116"/>
        <v>6</v>
      </c>
      <c r="G2265" s="2">
        <f t="shared" si="115"/>
        <v>2</v>
      </c>
      <c r="H2265" s="2">
        <f t="shared" si="114"/>
        <v>0</v>
      </c>
    </row>
    <row r="2266" spans="2:9" x14ac:dyDescent="0.2">
      <c r="B2266" s="3"/>
      <c r="C2266" s="3" t="s">
        <v>34</v>
      </c>
      <c r="D2266" s="2">
        <v>11991</v>
      </c>
      <c r="E2266" s="2">
        <v>871</v>
      </c>
      <c r="F2266" s="2">
        <f t="shared" si="116"/>
        <v>16</v>
      </c>
      <c r="G2266" s="2">
        <f t="shared" si="115"/>
        <v>1</v>
      </c>
      <c r="H2266" s="2">
        <f t="shared" si="114"/>
        <v>0</v>
      </c>
    </row>
    <row r="2267" spans="2:9" x14ac:dyDescent="0.2">
      <c r="B2267" s="3" t="s">
        <v>23</v>
      </c>
      <c r="C2267" s="3" t="s">
        <v>24</v>
      </c>
      <c r="D2267" s="2">
        <v>21061</v>
      </c>
      <c r="E2267" s="2">
        <v>2552</v>
      </c>
      <c r="F2267" s="2">
        <f t="shared" si="116"/>
        <v>38</v>
      </c>
      <c r="G2267" s="2">
        <f t="shared" si="115"/>
        <v>0</v>
      </c>
      <c r="H2267" s="2">
        <f t="shared" si="114"/>
        <v>10539</v>
      </c>
      <c r="I2267" s="2">
        <v>824037</v>
      </c>
    </row>
    <row r="2268" spans="2:9" x14ac:dyDescent="0.2">
      <c r="B2268" s="3"/>
      <c r="C2268" s="3" t="s">
        <v>25</v>
      </c>
      <c r="D2268" s="2">
        <v>8564</v>
      </c>
      <c r="E2268" s="2">
        <v>1025</v>
      </c>
      <c r="F2268" s="2">
        <f t="shared" si="116"/>
        <v>5</v>
      </c>
      <c r="G2268" s="2">
        <f t="shared" si="115"/>
        <v>0</v>
      </c>
      <c r="H2268" s="2">
        <f t="shared" si="114"/>
        <v>0</v>
      </c>
    </row>
    <row r="2269" spans="2:9" x14ac:dyDescent="0.2">
      <c r="B2269" s="3"/>
      <c r="C2269" s="3" t="s">
        <v>28</v>
      </c>
      <c r="D2269" s="2">
        <v>6895</v>
      </c>
      <c r="E2269" s="2">
        <v>852</v>
      </c>
      <c r="F2269" s="2">
        <f t="shared" si="116"/>
        <v>9</v>
      </c>
      <c r="G2269" s="2">
        <f t="shared" si="115"/>
        <v>0</v>
      </c>
      <c r="H2269" s="2">
        <f t="shared" si="114"/>
        <v>0</v>
      </c>
    </row>
    <row r="2270" spans="2:9" x14ac:dyDescent="0.2">
      <c r="B2270" s="3"/>
      <c r="C2270" s="3" t="s">
        <v>38</v>
      </c>
      <c r="D2270" s="2">
        <v>2086</v>
      </c>
      <c r="E2270" s="2">
        <v>257</v>
      </c>
      <c r="F2270" s="2">
        <f t="shared" si="116"/>
        <v>2</v>
      </c>
      <c r="G2270" s="2">
        <f t="shared" si="115"/>
        <v>0</v>
      </c>
      <c r="H2270" s="2">
        <f t="shared" si="114"/>
        <v>0</v>
      </c>
    </row>
    <row r="2271" spans="2:9" x14ac:dyDescent="0.2">
      <c r="B2271" s="3"/>
      <c r="C2271" s="3" t="s">
        <v>39</v>
      </c>
      <c r="D2271" s="2">
        <v>1375</v>
      </c>
      <c r="E2271" s="2">
        <v>101</v>
      </c>
      <c r="F2271" s="2">
        <f t="shared" si="116"/>
        <v>2</v>
      </c>
      <c r="G2271" s="2">
        <f t="shared" si="115"/>
        <v>0</v>
      </c>
      <c r="H2271" s="2">
        <f t="shared" si="114"/>
        <v>0</v>
      </c>
    </row>
    <row r="2272" spans="2:9" x14ac:dyDescent="0.2">
      <c r="B2272" s="3" t="s">
        <v>16</v>
      </c>
      <c r="C2272" s="3" t="s">
        <v>17</v>
      </c>
      <c r="D2272" s="2">
        <v>20007</v>
      </c>
      <c r="E2272" s="2">
        <v>1509</v>
      </c>
      <c r="F2272" s="2">
        <f t="shared" si="116"/>
        <v>74</v>
      </c>
      <c r="G2272" s="2">
        <f t="shared" si="115"/>
        <v>4</v>
      </c>
      <c r="H2272" s="2">
        <f t="shared" si="114"/>
        <v>9797</v>
      </c>
      <c r="I2272" s="2">
        <f>SUM(79121+513909)</f>
        <v>593030</v>
      </c>
    </row>
    <row r="2273" spans="1:9" x14ac:dyDescent="0.2">
      <c r="B2273" s="3"/>
      <c r="C2273" s="3" t="s">
        <v>18</v>
      </c>
      <c r="D2273" s="2">
        <v>7930</v>
      </c>
      <c r="E2273" s="2">
        <v>777</v>
      </c>
      <c r="F2273" s="2">
        <f t="shared" si="116"/>
        <v>32</v>
      </c>
      <c r="G2273" s="2">
        <f t="shared" si="115"/>
        <v>9</v>
      </c>
      <c r="H2273" s="2">
        <f t="shared" si="114"/>
        <v>0</v>
      </c>
    </row>
    <row r="2274" spans="1:9" x14ac:dyDescent="0.2">
      <c r="B2274" s="3"/>
      <c r="C2274" s="3" t="s">
        <v>19</v>
      </c>
      <c r="D2274" s="2">
        <v>6921</v>
      </c>
      <c r="E2274" s="2">
        <v>671</v>
      </c>
      <c r="F2274" s="2">
        <f t="shared" si="116"/>
        <v>33</v>
      </c>
      <c r="G2274" s="2">
        <f t="shared" si="115"/>
        <v>0</v>
      </c>
      <c r="H2274" s="2">
        <f t="shared" si="114"/>
        <v>0</v>
      </c>
    </row>
    <row r="2275" spans="1:9" x14ac:dyDescent="0.2">
      <c r="B2275" s="3"/>
      <c r="C2275" s="3" t="s">
        <v>40</v>
      </c>
      <c r="D2275" s="2">
        <v>3957</v>
      </c>
      <c r="E2275" s="2">
        <v>269</v>
      </c>
      <c r="F2275" s="2">
        <f t="shared" si="116"/>
        <v>4</v>
      </c>
      <c r="G2275" s="2">
        <f t="shared" si="115"/>
        <v>2</v>
      </c>
      <c r="H2275" s="2">
        <f t="shared" si="114"/>
        <v>0</v>
      </c>
    </row>
    <row r="2276" spans="1:9" x14ac:dyDescent="0.2">
      <c r="B2276" s="3"/>
      <c r="C2276" s="3" t="s">
        <v>41</v>
      </c>
      <c r="D2276" s="2">
        <v>4324</v>
      </c>
      <c r="E2276" s="2">
        <v>338</v>
      </c>
      <c r="F2276" s="2">
        <f t="shared" si="116"/>
        <v>5</v>
      </c>
      <c r="G2276" s="2">
        <f t="shared" si="115"/>
        <v>0</v>
      </c>
      <c r="H2276" s="2">
        <f t="shared" si="114"/>
        <v>0</v>
      </c>
    </row>
    <row r="2277" spans="1:9" x14ac:dyDescent="0.2">
      <c r="B2277" s="3" t="s">
        <v>20</v>
      </c>
      <c r="C2277" s="3" t="s">
        <v>22</v>
      </c>
      <c r="D2277" s="2">
        <v>73705</v>
      </c>
      <c r="E2277" s="2">
        <v>2926</v>
      </c>
      <c r="F2277" s="2">
        <f t="shared" si="116"/>
        <v>773</v>
      </c>
      <c r="G2277" s="2">
        <f t="shared" si="115"/>
        <v>19</v>
      </c>
      <c r="H2277" s="2">
        <f t="shared" si="114"/>
        <v>69573</v>
      </c>
      <c r="I2277" s="2">
        <v>2937755</v>
      </c>
    </row>
    <row r="2278" spans="1:9" x14ac:dyDescent="0.2">
      <c r="B2278" s="3"/>
      <c r="C2278" s="3" t="s">
        <v>26</v>
      </c>
      <c r="D2278" s="2">
        <v>9612</v>
      </c>
      <c r="E2278" s="2">
        <v>320</v>
      </c>
      <c r="F2278" s="2">
        <f t="shared" si="116"/>
        <v>170</v>
      </c>
      <c r="G2278" s="2">
        <f t="shared" si="115"/>
        <v>0</v>
      </c>
      <c r="H2278" s="2">
        <f t="shared" si="114"/>
        <v>0</v>
      </c>
    </row>
    <row r="2279" spans="1:9" x14ac:dyDescent="0.2">
      <c r="B2279" s="3"/>
      <c r="C2279" s="3" t="s">
        <v>27</v>
      </c>
      <c r="D2279" s="2">
        <v>11376</v>
      </c>
      <c r="E2279" s="2">
        <v>384</v>
      </c>
      <c r="F2279" s="2">
        <f t="shared" si="116"/>
        <v>158</v>
      </c>
      <c r="G2279" s="2">
        <f t="shared" si="115"/>
        <v>1</v>
      </c>
      <c r="H2279" s="2">
        <f t="shared" si="114"/>
        <v>0</v>
      </c>
    </row>
    <row r="2280" spans="1:9" x14ac:dyDescent="0.2">
      <c r="C2280" s="3" t="s">
        <v>42</v>
      </c>
      <c r="D2280" s="2">
        <v>3204</v>
      </c>
      <c r="E2280" s="2">
        <v>152</v>
      </c>
      <c r="F2280" s="2">
        <f t="shared" si="116"/>
        <v>26</v>
      </c>
      <c r="G2280" s="2">
        <f t="shared" si="115"/>
        <v>1</v>
      </c>
      <c r="H2280" s="2">
        <f t="shared" si="114"/>
        <v>0</v>
      </c>
    </row>
    <row r="2281" spans="1:9" x14ac:dyDescent="0.2">
      <c r="C2281" s="3" t="s">
        <v>43</v>
      </c>
      <c r="D2281" s="2">
        <v>8944</v>
      </c>
      <c r="E2281" s="2">
        <v>221</v>
      </c>
      <c r="F2281" s="2">
        <f t="shared" si="116"/>
        <v>200</v>
      </c>
      <c r="G2281" s="2">
        <f t="shared" si="115"/>
        <v>0</v>
      </c>
      <c r="H2281" s="2">
        <f t="shared" si="114"/>
        <v>0</v>
      </c>
    </row>
    <row r="2282" spans="1:9" x14ac:dyDescent="0.2">
      <c r="A2282" s="1">
        <v>43998</v>
      </c>
      <c r="B2282" s="3" t="s">
        <v>5</v>
      </c>
      <c r="C2282" s="3" t="s">
        <v>6</v>
      </c>
      <c r="D2282" s="2">
        <v>64042</v>
      </c>
      <c r="E2282" s="2">
        <v>3992</v>
      </c>
      <c r="F2282" s="2">
        <f t="shared" si="116"/>
        <v>110</v>
      </c>
      <c r="G2282" s="2">
        <f t="shared" si="115"/>
        <v>0</v>
      </c>
      <c r="H2282" s="2">
        <f t="shared" si="114"/>
        <v>60568</v>
      </c>
      <c r="I2282" s="2">
        <v>3051778</v>
      </c>
    </row>
    <row r="2283" spans="1:9" x14ac:dyDescent="0.2">
      <c r="B2283" s="3"/>
      <c r="C2283" s="3" t="s">
        <v>7</v>
      </c>
      <c r="D2283" s="2">
        <v>58274</v>
      </c>
      <c r="E2283" s="2">
        <v>4500</v>
      </c>
      <c r="F2283" s="2">
        <f t="shared" si="116"/>
        <v>97</v>
      </c>
      <c r="G2283" s="2">
        <f t="shared" si="115"/>
        <v>2</v>
      </c>
      <c r="H2283" s="2">
        <f t="shared" si="114"/>
        <v>0</v>
      </c>
    </row>
    <row r="2284" spans="1:9" x14ac:dyDescent="0.2">
      <c r="B2284" s="3"/>
      <c r="C2284" s="3" t="s">
        <v>8</v>
      </c>
      <c r="D2284" s="2">
        <v>41290</v>
      </c>
      <c r="E2284" s="2">
        <v>2676</v>
      </c>
      <c r="F2284" s="2">
        <f t="shared" si="116"/>
        <v>50</v>
      </c>
      <c r="G2284" s="2">
        <f t="shared" si="115"/>
        <v>4</v>
      </c>
      <c r="H2284" s="2">
        <f t="shared" si="114"/>
        <v>0</v>
      </c>
    </row>
    <row r="2285" spans="1:9" x14ac:dyDescent="0.2">
      <c r="B2285" s="3"/>
      <c r="C2285" s="3" t="s">
        <v>35</v>
      </c>
      <c r="D2285" s="2">
        <v>46710</v>
      </c>
      <c r="E2285" s="2">
        <v>3022</v>
      </c>
      <c r="F2285" s="2">
        <f t="shared" si="116"/>
        <v>65</v>
      </c>
      <c r="G2285" s="2">
        <f t="shared" si="115"/>
        <v>4</v>
      </c>
      <c r="H2285" s="2">
        <f t="shared" si="114"/>
        <v>0</v>
      </c>
    </row>
    <row r="2286" spans="1:9" x14ac:dyDescent="0.2">
      <c r="B2286" s="3"/>
      <c r="C2286" s="3" t="s">
        <v>14</v>
      </c>
      <c r="D2286" s="2">
        <v>40738</v>
      </c>
      <c r="E2286" s="2">
        <v>2005</v>
      </c>
      <c r="F2286" s="2">
        <f t="shared" si="116"/>
        <v>46</v>
      </c>
      <c r="G2286" s="2">
        <f t="shared" si="115"/>
        <v>1</v>
      </c>
      <c r="H2286" s="2">
        <f t="shared" ref="H2286:H2349" si="117">SUM(I2286-I2256)</f>
        <v>0</v>
      </c>
    </row>
    <row r="2287" spans="1:9" x14ac:dyDescent="0.2">
      <c r="B2287" s="3" t="s">
        <v>9</v>
      </c>
      <c r="C2287" s="3" t="s">
        <v>10</v>
      </c>
      <c r="D2287" s="2">
        <v>18901</v>
      </c>
      <c r="E2287" s="2">
        <v>1673</v>
      </c>
      <c r="F2287" s="2">
        <f t="shared" si="116"/>
        <v>53</v>
      </c>
      <c r="G2287" s="2">
        <f t="shared" si="115"/>
        <v>9</v>
      </c>
      <c r="H2287" s="2">
        <f t="shared" si="117"/>
        <v>15699</v>
      </c>
      <c r="I2287" s="2">
        <v>1131782</v>
      </c>
    </row>
    <row r="2288" spans="1:9" x14ac:dyDescent="0.2">
      <c r="B2288" s="3"/>
      <c r="C2288" s="3" t="s">
        <v>11</v>
      </c>
      <c r="D2288" s="2">
        <v>18744</v>
      </c>
      <c r="E2288" s="2">
        <v>1255</v>
      </c>
      <c r="F2288" s="2">
        <f t="shared" si="116"/>
        <v>-21</v>
      </c>
      <c r="G2288" s="2">
        <f t="shared" si="115"/>
        <v>-1</v>
      </c>
      <c r="H2288" s="2">
        <f t="shared" si="117"/>
        <v>0</v>
      </c>
    </row>
    <row r="2289" spans="2:9" x14ac:dyDescent="0.2">
      <c r="B2289" s="3"/>
      <c r="C2289" s="3" t="s">
        <v>12</v>
      </c>
      <c r="D2289" s="2">
        <v>18388</v>
      </c>
      <c r="E2289" s="2">
        <v>1751</v>
      </c>
      <c r="F2289" s="2">
        <f t="shared" si="116"/>
        <v>13</v>
      </c>
      <c r="G2289" s="2">
        <f t="shared" si="115"/>
        <v>0</v>
      </c>
      <c r="H2289" s="2">
        <f t="shared" si="117"/>
        <v>0</v>
      </c>
    </row>
    <row r="2290" spans="2:9" x14ac:dyDescent="0.2">
      <c r="B2290" s="3"/>
      <c r="C2290" s="3" t="s">
        <v>36</v>
      </c>
      <c r="D2290" s="2">
        <v>16320</v>
      </c>
      <c r="E2290" s="2">
        <v>1130</v>
      </c>
      <c r="F2290" s="2">
        <f t="shared" si="116"/>
        <v>12</v>
      </c>
      <c r="G2290" s="2">
        <f t="shared" si="115"/>
        <v>2</v>
      </c>
      <c r="H2290" s="2">
        <f t="shared" si="117"/>
        <v>0</v>
      </c>
    </row>
    <row r="2291" spans="2:9" x14ac:dyDescent="0.2">
      <c r="B2291" s="3"/>
      <c r="C2291" s="3" t="s">
        <v>37</v>
      </c>
      <c r="D2291" s="2">
        <v>16664</v>
      </c>
      <c r="E2291" s="2">
        <v>1006</v>
      </c>
      <c r="F2291" s="2">
        <f t="shared" si="116"/>
        <v>15</v>
      </c>
      <c r="G2291" s="2">
        <f t="shared" si="115"/>
        <v>5</v>
      </c>
      <c r="H2291" s="2">
        <f t="shared" si="117"/>
        <v>0</v>
      </c>
    </row>
    <row r="2292" spans="2:9" x14ac:dyDescent="0.2">
      <c r="B2292" s="3" t="s">
        <v>13</v>
      </c>
      <c r="C2292" s="3" t="s">
        <v>14</v>
      </c>
      <c r="D2292" s="2">
        <v>19367</v>
      </c>
      <c r="E2292" s="2">
        <v>952</v>
      </c>
      <c r="F2292" s="2">
        <f t="shared" si="116"/>
        <v>33</v>
      </c>
      <c r="G2292" s="2">
        <f t="shared" si="115"/>
        <v>1</v>
      </c>
      <c r="H2292" s="2">
        <f t="shared" si="117"/>
        <v>6361</v>
      </c>
      <c r="I2292" s="2">
        <v>719236</v>
      </c>
    </row>
    <row r="2293" spans="2:9" x14ac:dyDescent="0.2">
      <c r="B2293" s="3"/>
      <c r="C2293" s="3" t="s">
        <v>15</v>
      </c>
      <c r="D2293" s="2">
        <v>23269</v>
      </c>
      <c r="E2293" s="2">
        <v>1765</v>
      </c>
      <c r="F2293" s="2">
        <f t="shared" si="116"/>
        <v>42</v>
      </c>
      <c r="G2293" s="2">
        <f t="shared" si="115"/>
        <v>2</v>
      </c>
      <c r="H2293" s="2">
        <f t="shared" si="117"/>
        <v>0</v>
      </c>
    </row>
    <row r="2294" spans="2:9" x14ac:dyDescent="0.2">
      <c r="B2294" s="3"/>
      <c r="C2294" s="3" t="s">
        <v>12</v>
      </c>
      <c r="D2294" s="2">
        <v>15667</v>
      </c>
      <c r="E2294" s="2">
        <v>1052</v>
      </c>
      <c r="F2294" s="2">
        <f t="shared" si="116"/>
        <v>40</v>
      </c>
      <c r="G2294" s="2">
        <f t="shared" si="115"/>
        <v>1</v>
      </c>
      <c r="H2294" s="2">
        <f t="shared" si="117"/>
        <v>0</v>
      </c>
    </row>
    <row r="2295" spans="2:9" x14ac:dyDescent="0.2">
      <c r="B2295" s="3"/>
      <c r="C2295" s="3" t="s">
        <v>33</v>
      </c>
      <c r="D2295" s="2">
        <v>8892</v>
      </c>
      <c r="E2295" s="2">
        <v>891</v>
      </c>
      <c r="F2295" s="2">
        <f t="shared" si="116"/>
        <v>20</v>
      </c>
      <c r="G2295" s="2">
        <f t="shared" si="115"/>
        <v>1</v>
      </c>
      <c r="H2295" s="2">
        <f t="shared" si="117"/>
        <v>0</v>
      </c>
    </row>
    <row r="2296" spans="2:9" x14ac:dyDescent="0.2">
      <c r="B2296" s="3"/>
      <c r="C2296" s="3" t="s">
        <v>34</v>
      </c>
      <c r="D2296" s="2">
        <v>12014</v>
      </c>
      <c r="E2296" s="2">
        <v>877</v>
      </c>
      <c r="F2296" s="2">
        <f t="shared" si="116"/>
        <v>23</v>
      </c>
      <c r="G2296" s="2">
        <f t="shared" si="115"/>
        <v>6</v>
      </c>
      <c r="H2296" s="2">
        <f t="shared" si="117"/>
        <v>0</v>
      </c>
    </row>
    <row r="2297" spans="2:9" x14ac:dyDescent="0.2">
      <c r="B2297" s="3" t="s">
        <v>23</v>
      </c>
      <c r="C2297" s="3" t="s">
        <v>24</v>
      </c>
      <c r="D2297" s="2">
        <v>21053</v>
      </c>
      <c r="E2297" s="2">
        <v>2558</v>
      </c>
      <c r="F2297" s="2">
        <f t="shared" si="116"/>
        <v>-8</v>
      </c>
      <c r="G2297" s="2">
        <f t="shared" si="115"/>
        <v>6</v>
      </c>
      <c r="H2297" s="2">
        <f t="shared" si="117"/>
        <v>11497</v>
      </c>
      <c r="I2297" s="2">
        <v>835534</v>
      </c>
    </row>
    <row r="2298" spans="2:9" x14ac:dyDescent="0.2">
      <c r="B2298" s="3"/>
      <c r="C2298" s="3" t="s">
        <v>25</v>
      </c>
      <c r="D2298" s="2">
        <v>8595</v>
      </c>
      <c r="E2298" s="2">
        <v>1028</v>
      </c>
      <c r="F2298" s="2">
        <f t="shared" si="116"/>
        <v>31</v>
      </c>
      <c r="G2298" s="2">
        <f t="shared" ref="G2298:G2361" si="118">SUM(E2298-E2268)</f>
        <v>3</v>
      </c>
      <c r="H2298" s="2">
        <f t="shared" si="117"/>
        <v>0</v>
      </c>
    </row>
    <row r="2299" spans="2:9" x14ac:dyDescent="0.2">
      <c r="B2299" s="3"/>
      <c r="C2299" s="3" t="s">
        <v>28</v>
      </c>
      <c r="D2299" s="2">
        <v>6926</v>
      </c>
      <c r="E2299" s="2">
        <v>854</v>
      </c>
      <c r="F2299" s="2">
        <f t="shared" si="116"/>
        <v>31</v>
      </c>
      <c r="G2299" s="2">
        <f t="shared" si="118"/>
        <v>2</v>
      </c>
      <c r="H2299" s="2">
        <f t="shared" si="117"/>
        <v>0</v>
      </c>
    </row>
    <row r="2300" spans="2:9" x14ac:dyDescent="0.2">
      <c r="B2300" s="3"/>
      <c r="C2300" s="3" t="s">
        <v>38</v>
      </c>
      <c r="D2300" s="2">
        <v>2091</v>
      </c>
      <c r="E2300" s="2">
        <v>258</v>
      </c>
      <c r="F2300" s="2">
        <f t="shared" si="116"/>
        <v>5</v>
      </c>
      <c r="G2300" s="2">
        <f t="shared" si="118"/>
        <v>1</v>
      </c>
      <c r="H2300" s="2">
        <f t="shared" si="117"/>
        <v>0</v>
      </c>
    </row>
    <row r="2301" spans="2:9" x14ac:dyDescent="0.2">
      <c r="B2301" s="3"/>
      <c r="C2301" s="3" t="s">
        <v>39</v>
      </c>
      <c r="D2301" s="2">
        <v>1382</v>
      </c>
      <c r="E2301" s="2">
        <v>101</v>
      </c>
      <c r="F2301" s="2">
        <f t="shared" si="116"/>
        <v>7</v>
      </c>
      <c r="G2301" s="2">
        <f t="shared" si="118"/>
        <v>0</v>
      </c>
      <c r="H2301" s="2">
        <f t="shared" si="117"/>
        <v>0</v>
      </c>
    </row>
    <row r="2302" spans="2:9" x14ac:dyDescent="0.2">
      <c r="B2302" s="3" t="s">
        <v>16</v>
      </c>
      <c r="C2302" s="3" t="s">
        <v>17</v>
      </c>
      <c r="D2302" s="2">
        <v>20096</v>
      </c>
      <c r="E2302" s="2">
        <v>1518</v>
      </c>
      <c r="F2302" s="2">
        <f t="shared" si="116"/>
        <v>89</v>
      </c>
      <c r="G2302" s="2">
        <f t="shared" si="118"/>
        <v>9</v>
      </c>
      <c r="H2302" s="2">
        <f t="shared" si="117"/>
        <v>10062</v>
      </c>
      <c r="I2302" s="2">
        <f>SUM(79483+523609)</f>
        <v>603092</v>
      </c>
    </row>
    <row r="2303" spans="2:9" x14ac:dyDescent="0.2">
      <c r="B2303" s="3"/>
      <c r="C2303" s="3" t="s">
        <v>18</v>
      </c>
      <c r="D2303" s="2">
        <v>7950</v>
      </c>
      <c r="E2303" s="2">
        <v>778</v>
      </c>
      <c r="F2303" s="2">
        <f t="shared" si="116"/>
        <v>20</v>
      </c>
      <c r="G2303" s="2">
        <f t="shared" si="118"/>
        <v>1</v>
      </c>
      <c r="H2303" s="2">
        <f t="shared" si="117"/>
        <v>0</v>
      </c>
    </row>
    <row r="2304" spans="2:9" x14ac:dyDescent="0.2">
      <c r="B2304" s="3"/>
      <c r="C2304" s="3" t="s">
        <v>19</v>
      </c>
      <c r="D2304" s="2">
        <v>6936</v>
      </c>
      <c r="E2304" s="2">
        <v>674</v>
      </c>
      <c r="F2304" s="2">
        <f t="shared" si="116"/>
        <v>15</v>
      </c>
      <c r="G2304" s="2">
        <f t="shared" si="118"/>
        <v>3</v>
      </c>
      <c r="H2304" s="2">
        <f t="shared" si="117"/>
        <v>0</v>
      </c>
    </row>
    <row r="2305" spans="1:9" x14ac:dyDescent="0.2">
      <c r="B2305" s="3"/>
      <c r="C2305" s="3" t="s">
        <v>40</v>
      </c>
      <c r="D2305" s="2">
        <v>3973</v>
      </c>
      <c r="E2305" s="2">
        <v>271</v>
      </c>
      <c r="F2305" s="2">
        <f t="shared" si="116"/>
        <v>16</v>
      </c>
      <c r="G2305" s="2">
        <f t="shared" si="118"/>
        <v>2</v>
      </c>
      <c r="H2305" s="2">
        <f t="shared" si="117"/>
        <v>0</v>
      </c>
    </row>
    <row r="2306" spans="1:9" x14ac:dyDescent="0.2">
      <c r="B2306" s="3"/>
      <c r="C2306" s="3" t="s">
        <v>41</v>
      </c>
      <c r="D2306" s="2">
        <v>4341</v>
      </c>
      <c r="E2306" s="2">
        <v>338</v>
      </c>
      <c r="F2306" s="2">
        <f t="shared" si="116"/>
        <v>17</v>
      </c>
      <c r="G2306" s="2">
        <f t="shared" si="118"/>
        <v>0</v>
      </c>
      <c r="H2306" s="2">
        <f t="shared" si="117"/>
        <v>0</v>
      </c>
    </row>
    <row r="2307" spans="1:9" x14ac:dyDescent="0.2">
      <c r="B2307" s="3" t="s">
        <v>20</v>
      </c>
      <c r="C2307" s="3" t="s">
        <v>22</v>
      </c>
      <c r="D2307" s="2">
        <v>75051</v>
      </c>
      <c r="E2307" s="2">
        <v>2959</v>
      </c>
      <c r="F2307" s="2">
        <f t="shared" si="116"/>
        <v>1346</v>
      </c>
      <c r="G2307" s="2">
        <f t="shared" si="118"/>
        <v>33</v>
      </c>
      <c r="H2307" s="2">
        <f t="shared" si="117"/>
        <v>60233</v>
      </c>
      <c r="I2307" s="2">
        <v>2997988</v>
      </c>
    </row>
    <row r="2308" spans="1:9" x14ac:dyDescent="0.2">
      <c r="B2308" s="3"/>
      <c r="C2308" s="3" t="s">
        <v>26</v>
      </c>
      <c r="D2308" s="2">
        <v>9732</v>
      </c>
      <c r="E2308" s="2">
        <v>323</v>
      </c>
      <c r="F2308" s="2">
        <f t="shared" si="116"/>
        <v>120</v>
      </c>
      <c r="G2308" s="2">
        <f t="shared" si="118"/>
        <v>3</v>
      </c>
      <c r="H2308" s="2">
        <f t="shared" si="117"/>
        <v>0</v>
      </c>
    </row>
    <row r="2309" spans="1:9" x14ac:dyDescent="0.2">
      <c r="B2309" s="3"/>
      <c r="C2309" s="3" t="s">
        <v>27</v>
      </c>
      <c r="D2309" s="2">
        <v>11638</v>
      </c>
      <c r="E2309" s="2">
        <v>395</v>
      </c>
      <c r="F2309" s="2">
        <f t="shared" si="116"/>
        <v>262</v>
      </c>
      <c r="G2309" s="2">
        <f t="shared" si="118"/>
        <v>11</v>
      </c>
      <c r="H2309" s="2">
        <f t="shared" si="117"/>
        <v>0</v>
      </c>
    </row>
    <row r="2310" spans="1:9" x14ac:dyDescent="0.2">
      <c r="C2310" s="3" t="s">
        <v>42</v>
      </c>
      <c r="D2310" s="2">
        <v>3228</v>
      </c>
      <c r="E2310" s="2">
        <v>152</v>
      </c>
      <c r="F2310" s="2">
        <f t="shared" si="116"/>
        <v>24</v>
      </c>
      <c r="G2310" s="2">
        <f t="shared" si="118"/>
        <v>0</v>
      </c>
      <c r="H2310" s="2">
        <f t="shared" si="117"/>
        <v>0</v>
      </c>
    </row>
    <row r="2311" spans="1:9" x14ac:dyDescent="0.2">
      <c r="C2311" s="3" t="s">
        <v>43</v>
      </c>
      <c r="D2311" s="2">
        <v>9163</v>
      </c>
      <c r="E2311" s="2">
        <v>233</v>
      </c>
      <c r="F2311" s="2">
        <f t="shared" si="116"/>
        <v>219</v>
      </c>
      <c r="G2311" s="2">
        <f t="shared" si="118"/>
        <v>12</v>
      </c>
      <c r="H2311" s="2">
        <f t="shared" si="117"/>
        <v>0</v>
      </c>
    </row>
    <row r="2312" spans="1:9" x14ac:dyDescent="0.2">
      <c r="A2312" s="1">
        <v>43999</v>
      </c>
      <c r="B2312" s="3" t="s">
        <v>5</v>
      </c>
      <c r="C2312" s="3" t="s">
        <v>6</v>
      </c>
      <c r="D2312" s="2">
        <v>64176</v>
      </c>
      <c r="E2312" s="2">
        <v>3993</v>
      </c>
      <c r="F2312" s="2">
        <f t="shared" si="116"/>
        <v>134</v>
      </c>
      <c r="G2312" s="2">
        <f t="shared" si="118"/>
        <v>1</v>
      </c>
      <c r="H2312" s="2">
        <f t="shared" si="117"/>
        <v>59341</v>
      </c>
      <c r="I2312" s="2">
        <v>3111119</v>
      </c>
    </row>
    <row r="2313" spans="1:9" x14ac:dyDescent="0.2">
      <c r="B2313" s="3"/>
      <c r="C2313" s="3" t="s">
        <v>7</v>
      </c>
      <c r="D2313" s="2">
        <v>58386</v>
      </c>
      <c r="E2313" s="2">
        <v>4502</v>
      </c>
      <c r="F2313" s="2">
        <f t="shared" si="116"/>
        <v>112</v>
      </c>
      <c r="G2313" s="2">
        <f t="shared" si="118"/>
        <v>2</v>
      </c>
      <c r="H2313" s="2">
        <f t="shared" si="117"/>
        <v>0</v>
      </c>
    </row>
    <row r="2314" spans="1:9" x14ac:dyDescent="0.2">
      <c r="B2314" s="3"/>
      <c r="C2314" s="3" t="s">
        <v>8</v>
      </c>
      <c r="D2314" s="2">
        <v>41320</v>
      </c>
      <c r="E2314" s="2">
        <v>2677</v>
      </c>
      <c r="F2314" s="2">
        <f t="shared" si="116"/>
        <v>30</v>
      </c>
      <c r="G2314" s="2">
        <f t="shared" si="118"/>
        <v>1</v>
      </c>
      <c r="H2314" s="2">
        <f t="shared" si="117"/>
        <v>0</v>
      </c>
    </row>
    <row r="2315" spans="1:9" x14ac:dyDescent="0.2">
      <c r="B2315" s="3"/>
      <c r="C2315" s="3" t="s">
        <v>35</v>
      </c>
      <c r="D2315" s="2">
        <v>46778</v>
      </c>
      <c r="E2315" s="2">
        <v>3024</v>
      </c>
      <c r="F2315" s="2">
        <f t="shared" si="116"/>
        <v>68</v>
      </c>
      <c r="G2315" s="2">
        <f t="shared" si="118"/>
        <v>2</v>
      </c>
      <c r="H2315" s="2">
        <f t="shared" si="117"/>
        <v>0</v>
      </c>
    </row>
    <row r="2316" spans="1:9" x14ac:dyDescent="0.2">
      <c r="B2316" s="3"/>
      <c r="C2316" s="3" t="s">
        <v>14</v>
      </c>
      <c r="D2316" s="2">
        <v>40770</v>
      </c>
      <c r="E2316" s="2">
        <v>2006</v>
      </c>
      <c r="F2316" s="2">
        <f t="shared" si="116"/>
        <v>32</v>
      </c>
      <c r="G2316" s="2">
        <f t="shared" si="118"/>
        <v>1</v>
      </c>
      <c r="H2316" s="2">
        <f t="shared" si="117"/>
        <v>0</v>
      </c>
    </row>
    <row r="2317" spans="1:9" x14ac:dyDescent="0.2">
      <c r="B2317" s="3" t="s">
        <v>9</v>
      </c>
      <c r="C2317" s="3" t="s">
        <v>10</v>
      </c>
      <c r="D2317" s="2">
        <v>18928</v>
      </c>
      <c r="E2317" s="2">
        <v>1681</v>
      </c>
      <c r="F2317" s="2">
        <f t="shared" si="116"/>
        <v>27</v>
      </c>
      <c r="G2317" s="2">
        <f t="shared" si="118"/>
        <v>8</v>
      </c>
      <c r="H2317" s="2">
        <f t="shared" si="117"/>
        <v>16059</v>
      </c>
      <c r="I2317" s="2">
        <v>1147841</v>
      </c>
    </row>
    <row r="2318" spans="1:9" x14ac:dyDescent="0.2">
      <c r="B2318" s="3"/>
      <c r="C2318" s="3" t="s">
        <v>11</v>
      </c>
      <c r="D2318" s="2">
        <v>18755</v>
      </c>
      <c r="E2318" s="2">
        <v>1257</v>
      </c>
      <c r="F2318" s="2">
        <f t="shared" si="116"/>
        <v>11</v>
      </c>
      <c r="G2318" s="2">
        <f t="shared" si="118"/>
        <v>2</v>
      </c>
      <c r="H2318" s="2">
        <f t="shared" si="117"/>
        <v>0</v>
      </c>
    </row>
    <row r="2319" spans="1:9" x14ac:dyDescent="0.2">
      <c r="B2319" s="3"/>
      <c r="C2319" s="3" t="s">
        <v>12</v>
      </c>
      <c r="D2319" s="2">
        <v>18421</v>
      </c>
      <c r="E2319" s="2">
        <v>1755</v>
      </c>
      <c r="F2319" s="2">
        <f t="shared" si="116"/>
        <v>33</v>
      </c>
      <c r="G2319" s="2">
        <f t="shared" si="118"/>
        <v>4</v>
      </c>
      <c r="H2319" s="2">
        <f t="shared" si="117"/>
        <v>0</v>
      </c>
    </row>
    <row r="2320" spans="1:9" x14ac:dyDescent="0.2">
      <c r="B2320" s="3"/>
      <c r="C2320" s="3" t="s">
        <v>36</v>
      </c>
      <c r="D2320" s="2">
        <v>16315</v>
      </c>
      <c r="E2320" s="2">
        <v>1094</v>
      </c>
      <c r="F2320" s="2">
        <f t="shared" si="116"/>
        <v>-5</v>
      </c>
      <c r="G2320" s="2">
        <f t="shared" si="118"/>
        <v>-36</v>
      </c>
      <c r="H2320" s="2">
        <f t="shared" si="117"/>
        <v>0</v>
      </c>
    </row>
    <row r="2321" spans="2:9" x14ac:dyDescent="0.2">
      <c r="B2321" s="3"/>
      <c r="C2321" s="3" t="s">
        <v>37</v>
      </c>
      <c r="D2321" s="2">
        <v>16683</v>
      </c>
      <c r="E2321" s="2">
        <v>1007</v>
      </c>
      <c r="F2321" s="2">
        <f t="shared" si="116"/>
        <v>19</v>
      </c>
      <c r="G2321" s="2">
        <f t="shared" si="118"/>
        <v>1</v>
      </c>
      <c r="H2321" s="2">
        <f t="shared" si="117"/>
        <v>0</v>
      </c>
    </row>
    <row r="2322" spans="2:9" x14ac:dyDescent="0.2">
      <c r="B2322" s="3" t="s">
        <v>13</v>
      </c>
      <c r="C2322" s="3" t="s">
        <v>14</v>
      </c>
      <c r="D2322" s="2">
        <v>19434</v>
      </c>
      <c r="E2322" s="2">
        <v>959</v>
      </c>
      <c r="F2322" s="2">
        <f t="shared" si="116"/>
        <v>67</v>
      </c>
      <c r="G2322" s="2">
        <f t="shared" si="118"/>
        <v>7</v>
      </c>
      <c r="H2322" s="2">
        <f t="shared" si="117"/>
        <v>8313</v>
      </c>
      <c r="I2322" s="2">
        <v>727549</v>
      </c>
    </row>
    <row r="2323" spans="2:9" x14ac:dyDescent="0.2">
      <c r="B2323" s="3"/>
      <c r="C2323" s="3" t="s">
        <v>15</v>
      </c>
      <c r="D2323" s="2">
        <v>23346</v>
      </c>
      <c r="E2323" s="2">
        <v>1781</v>
      </c>
      <c r="F2323" s="2">
        <f t="shared" si="116"/>
        <v>77</v>
      </c>
      <c r="G2323" s="2">
        <f t="shared" si="118"/>
        <v>16</v>
      </c>
      <c r="H2323" s="2">
        <f t="shared" si="117"/>
        <v>0</v>
      </c>
    </row>
    <row r="2324" spans="2:9" x14ac:dyDescent="0.2">
      <c r="B2324" s="3"/>
      <c r="C2324" s="3" t="s">
        <v>12</v>
      </c>
      <c r="D2324" s="2">
        <v>15703</v>
      </c>
      <c r="E2324" s="2">
        <v>1057</v>
      </c>
      <c r="F2324" s="2">
        <f t="shared" si="116"/>
        <v>36</v>
      </c>
      <c r="G2324" s="2">
        <f t="shared" si="118"/>
        <v>5</v>
      </c>
      <c r="H2324" s="2">
        <f t="shared" si="117"/>
        <v>0</v>
      </c>
    </row>
    <row r="2325" spans="2:9" x14ac:dyDescent="0.2">
      <c r="B2325" s="3"/>
      <c r="C2325" s="3" t="s">
        <v>33</v>
      </c>
      <c r="D2325" s="2">
        <v>8908</v>
      </c>
      <c r="E2325" s="2">
        <v>903</v>
      </c>
      <c r="F2325" s="2">
        <f t="shared" ref="F2325:F2371" si="119">SUM(D2325-D2295)</f>
        <v>16</v>
      </c>
      <c r="G2325" s="2">
        <f t="shared" si="118"/>
        <v>12</v>
      </c>
      <c r="H2325" s="2">
        <f t="shared" si="117"/>
        <v>0</v>
      </c>
    </row>
    <row r="2326" spans="2:9" x14ac:dyDescent="0.2">
      <c r="B2326" s="3"/>
      <c r="C2326" s="3" t="s">
        <v>34</v>
      </c>
      <c r="D2326" s="2">
        <v>12032</v>
      </c>
      <c r="E2326" s="2">
        <v>888</v>
      </c>
      <c r="F2326" s="2">
        <f t="shared" si="119"/>
        <v>18</v>
      </c>
      <c r="G2326" s="2">
        <f t="shared" si="118"/>
        <v>11</v>
      </c>
      <c r="H2326" s="2">
        <f t="shared" si="117"/>
        <v>0</v>
      </c>
    </row>
    <row r="2327" spans="2:9" x14ac:dyDescent="0.2">
      <c r="B2327" s="3" t="s">
        <v>23</v>
      </c>
      <c r="C2327" s="3" t="s">
        <v>24</v>
      </c>
      <c r="D2327" s="2">
        <v>21131</v>
      </c>
      <c r="E2327" s="2">
        <v>2559</v>
      </c>
      <c r="F2327" s="2">
        <f t="shared" si="119"/>
        <v>78</v>
      </c>
      <c r="G2327" s="2">
        <f t="shared" si="118"/>
        <v>1</v>
      </c>
      <c r="H2327" s="2">
        <f t="shared" si="117"/>
        <v>14351</v>
      </c>
      <c r="I2327" s="2">
        <v>849885</v>
      </c>
    </row>
    <row r="2328" spans="2:9" x14ac:dyDescent="0.2">
      <c r="B2328" s="3"/>
      <c r="C2328" s="3" t="s">
        <v>25</v>
      </c>
      <c r="D2328" s="2">
        <v>8692</v>
      </c>
      <c r="E2328" s="2">
        <v>1028</v>
      </c>
      <c r="F2328" s="2">
        <f t="shared" si="119"/>
        <v>97</v>
      </c>
      <c r="G2328" s="2">
        <f t="shared" si="118"/>
        <v>0</v>
      </c>
      <c r="H2328" s="2">
        <f t="shared" si="117"/>
        <v>0</v>
      </c>
    </row>
    <row r="2329" spans="2:9" x14ac:dyDescent="0.2">
      <c r="B2329" s="3"/>
      <c r="C2329" s="3" t="s">
        <v>28</v>
      </c>
      <c r="D2329" s="2">
        <v>6937</v>
      </c>
      <c r="E2329" s="2">
        <v>855</v>
      </c>
      <c r="F2329" s="2">
        <f t="shared" si="119"/>
        <v>11</v>
      </c>
      <c r="G2329" s="2">
        <f t="shared" si="118"/>
        <v>1</v>
      </c>
      <c r="H2329" s="2">
        <f t="shared" si="117"/>
        <v>0</v>
      </c>
    </row>
    <row r="2330" spans="2:9" x14ac:dyDescent="0.2">
      <c r="B2330" s="3"/>
      <c r="C2330" s="3" t="s">
        <v>38</v>
      </c>
      <c r="D2330" s="2">
        <v>2097</v>
      </c>
      <c r="E2330" s="2">
        <v>258</v>
      </c>
      <c r="F2330" s="2">
        <f t="shared" si="119"/>
        <v>6</v>
      </c>
      <c r="G2330" s="2">
        <f t="shared" si="118"/>
        <v>0</v>
      </c>
      <c r="H2330" s="2">
        <f t="shared" si="117"/>
        <v>0</v>
      </c>
    </row>
    <row r="2331" spans="2:9" x14ac:dyDescent="0.2">
      <c r="B2331" s="3"/>
      <c r="C2331" s="3" t="s">
        <v>39</v>
      </c>
      <c r="D2331" s="2">
        <v>1389</v>
      </c>
      <c r="E2331" s="2">
        <v>101</v>
      </c>
      <c r="F2331" s="2">
        <f t="shared" si="119"/>
        <v>7</v>
      </c>
      <c r="G2331" s="2">
        <f t="shared" si="118"/>
        <v>0</v>
      </c>
      <c r="H2331" s="2">
        <f t="shared" si="117"/>
        <v>0</v>
      </c>
    </row>
    <row r="2332" spans="2:9" x14ac:dyDescent="0.2">
      <c r="B2332" s="3" t="s">
        <v>16</v>
      </c>
      <c r="C2332" s="3" t="s">
        <v>17</v>
      </c>
      <c r="D2332" s="2">
        <v>20184</v>
      </c>
      <c r="E2332" s="2">
        <v>1528</v>
      </c>
      <c r="F2332" s="2">
        <f t="shared" si="119"/>
        <v>88</v>
      </c>
      <c r="G2332" s="2">
        <f t="shared" si="118"/>
        <v>10</v>
      </c>
      <c r="H2332" s="2">
        <f t="shared" si="117"/>
        <v>9739</v>
      </c>
      <c r="I2332" s="2">
        <f>SUM(79818+533013)</f>
        <v>612831</v>
      </c>
    </row>
    <row r="2333" spans="2:9" x14ac:dyDescent="0.2">
      <c r="B2333" s="3"/>
      <c r="C2333" s="3" t="s">
        <v>18</v>
      </c>
      <c r="D2333" s="2">
        <v>7990</v>
      </c>
      <c r="E2333" s="2">
        <v>778</v>
      </c>
      <c r="F2333" s="2">
        <f t="shared" si="119"/>
        <v>40</v>
      </c>
      <c r="G2333" s="2">
        <f t="shared" si="118"/>
        <v>0</v>
      </c>
      <c r="H2333" s="2">
        <f t="shared" si="117"/>
        <v>0</v>
      </c>
    </row>
    <row r="2334" spans="2:9" x14ac:dyDescent="0.2">
      <c r="B2334" s="3"/>
      <c r="C2334" s="3" t="s">
        <v>19</v>
      </c>
      <c r="D2334" s="2">
        <v>6967</v>
      </c>
      <c r="E2334" s="2">
        <v>678</v>
      </c>
      <c r="F2334" s="2">
        <f t="shared" si="119"/>
        <v>31</v>
      </c>
      <c r="G2334" s="2">
        <f t="shared" si="118"/>
        <v>4</v>
      </c>
      <c r="H2334" s="2">
        <f t="shared" si="117"/>
        <v>0</v>
      </c>
    </row>
    <row r="2335" spans="2:9" x14ac:dyDescent="0.2">
      <c r="B2335" s="3"/>
      <c r="C2335" s="3" t="s">
        <v>40</v>
      </c>
      <c r="D2335" s="2">
        <v>3978</v>
      </c>
      <c r="E2335" s="2">
        <v>273</v>
      </c>
      <c r="F2335" s="2">
        <f t="shared" si="119"/>
        <v>5</v>
      </c>
      <c r="G2335" s="2">
        <f t="shared" si="118"/>
        <v>2</v>
      </c>
      <c r="H2335" s="2">
        <f t="shared" si="117"/>
        <v>0</v>
      </c>
    </row>
    <row r="2336" spans="2:9" x14ac:dyDescent="0.2">
      <c r="B2336" s="3"/>
      <c r="C2336" s="3" t="s">
        <v>41</v>
      </c>
      <c r="D2336" s="2">
        <v>4350</v>
      </c>
      <c r="E2336" s="2">
        <v>340</v>
      </c>
      <c r="F2336" s="2">
        <f t="shared" si="119"/>
        <v>9</v>
      </c>
      <c r="G2336" s="2">
        <f t="shared" si="118"/>
        <v>2</v>
      </c>
      <c r="H2336" s="2">
        <f t="shared" si="117"/>
        <v>0</v>
      </c>
    </row>
    <row r="2337" spans="1:11" x14ac:dyDescent="0.2">
      <c r="B2337" s="3" t="s">
        <v>20</v>
      </c>
      <c r="C2337" s="3" t="s">
        <v>22</v>
      </c>
      <c r="D2337" s="2">
        <v>77166</v>
      </c>
      <c r="E2337" s="2">
        <v>2991</v>
      </c>
      <c r="F2337" s="2">
        <f t="shared" si="119"/>
        <v>2115</v>
      </c>
      <c r="G2337" s="2">
        <f t="shared" si="118"/>
        <v>32</v>
      </c>
      <c r="H2337" s="2">
        <f t="shared" si="117"/>
        <v>76542</v>
      </c>
      <c r="I2337" s="2">
        <v>3074530</v>
      </c>
    </row>
    <row r="2338" spans="1:11" x14ac:dyDescent="0.2">
      <c r="B2338" s="3"/>
      <c r="C2338" s="3" t="s">
        <v>26</v>
      </c>
      <c r="D2338" s="2">
        <v>9856</v>
      </c>
      <c r="E2338" s="2">
        <v>327</v>
      </c>
      <c r="F2338" s="2">
        <f t="shared" si="119"/>
        <v>124</v>
      </c>
      <c r="G2338" s="2">
        <f t="shared" si="118"/>
        <v>4</v>
      </c>
      <c r="H2338" s="2">
        <f t="shared" si="117"/>
        <v>0</v>
      </c>
    </row>
    <row r="2339" spans="1:11" x14ac:dyDescent="0.2">
      <c r="B2339" s="3"/>
      <c r="C2339" s="3" t="s">
        <v>27</v>
      </c>
      <c r="D2339" s="2">
        <v>11859</v>
      </c>
      <c r="E2339" s="2">
        <v>399</v>
      </c>
      <c r="F2339" s="2">
        <f t="shared" si="119"/>
        <v>221</v>
      </c>
      <c r="G2339" s="2">
        <f t="shared" si="118"/>
        <v>4</v>
      </c>
      <c r="H2339" s="2">
        <f t="shared" si="117"/>
        <v>0</v>
      </c>
    </row>
    <row r="2340" spans="1:11" x14ac:dyDescent="0.2">
      <c r="C2340" s="3" t="s">
        <v>42</v>
      </c>
      <c r="D2340" s="2">
        <v>3264</v>
      </c>
      <c r="E2340" s="2">
        <v>152</v>
      </c>
      <c r="F2340" s="2">
        <f t="shared" si="119"/>
        <v>36</v>
      </c>
      <c r="G2340" s="2">
        <f t="shared" si="118"/>
        <v>0</v>
      </c>
      <c r="H2340" s="2">
        <f t="shared" si="117"/>
        <v>0</v>
      </c>
    </row>
    <row r="2341" spans="1:11" x14ac:dyDescent="0.2">
      <c r="C2341" s="3" t="s">
        <v>43</v>
      </c>
      <c r="D2341" s="2">
        <v>9278</v>
      </c>
      <c r="E2341" s="2">
        <v>244</v>
      </c>
      <c r="F2341" s="2">
        <f t="shared" si="119"/>
        <v>115</v>
      </c>
      <c r="G2341" s="2">
        <f t="shared" si="118"/>
        <v>11</v>
      </c>
      <c r="H2341" s="2">
        <f t="shared" si="117"/>
        <v>0</v>
      </c>
    </row>
    <row r="2342" spans="1:11" x14ac:dyDescent="0.2">
      <c r="A2342" s="1">
        <v>44000</v>
      </c>
      <c r="B2342" s="3" t="s">
        <v>5</v>
      </c>
      <c r="C2342" s="3" t="s">
        <v>6</v>
      </c>
      <c r="D2342" s="2">
        <v>64268</v>
      </c>
      <c r="E2342" s="2">
        <v>4002</v>
      </c>
      <c r="F2342" s="2">
        <f t="shared" si="119"/>
        <v>92</v>
      </c>
      <c r="G2342" s="2">
        <f t="shared" si="118"/>
        <v>9</v>
      </c>
      <c r="H2342" s="2">
        <f t="shared" si="117"/>
        <v>68541</v>
      </c>
      <c r="I2342" s="2">
        <v>3179660</v>
      </c>
    </row>
    <row r="2343" spans="1:11" x14ac:dyDescent="0.2">
      <c r="B2343" s="3"/>
      <c r="C2343" s="3" t="s">
        <v>7</v>
      </c>
      <c r="D2343" s="2">
        <v>58502</v>
      </c>
      <c r="E2343" s="2">
        <v>4504</v>
      </c>
      <c r="F2343" s="2">
        <f t="shared" si="119"/>
        <v>116</v>
      </c>
      <c r="G2343" s="2">
        <f t="shared" si="118"/>
        <v>2</v>
      </c>
      <c r="H2343" s="2">
        <f t="shared" si="117"/>
        <v>0</v>
      </c>
    </row>
    <row r="2344" spans="1:11" x14ac:dyDescent="0.2">
      <c r="B2344" s="3"/>
      <c r="C2344" s="3" t="s">
        <v>8</v>
      </c>
      <c r="D2344" s="2">
        <v>41349</v>
      </c>
      <c r="E2344" s="2">
        <v>2677</v>
      </c>
      <c r="F2344" s="2">
        <f t="shared" si="119"/>
        <v>29</v>
      </c>
      <c r="G2344" s="2">
        <f t="shared" si="118"/>
        <v>0</v>
      </c>
      <c r="H2344" s="2">
        <f t="shared" si="117"/>
        <v>0</v>
      </c>
      <c r="K2344" s="2"/>
    </row>
    <row r="2345" spans="1:11" x14ac:dyDescent="0.2">
      <c r="B2345" s="3"/>
      <c r="C2345" s="3" t="s">
        <v>35</v>
      </c>
      <c r="D2345" s="2">
        <v>46830</v>
      </c>
      <c r="E2345" s="2">
        <v>3025</v>
      </c>
      <c r="F2345" s="2">
        <f t="shared" si="119"/>
        <v>52</v>
      </c>
      <c r="G2345" s="2">
        <f t="shared" si="118"/>
        <v>1</v>
      </c>
      <c r="H2345" s="2">
        <f t="shared" si="117"/>
        <v>0</v>
      </c>
      <c r="K2345" s="2"/>
    </row>
    <row r="2346" spans="1:11" x14ac:dyDescent="0.2">
      <c r="B2346" s="3"/>
      <c r="C2346" s="3" t="s">
        <v>14</v>
      </c>
      <c r="D2346" s="2">
        <v>40810</v>
      </c>
      <c r="E2346" s="2">
        <v>2010</v>
      </c>
      <c r="F2346" s="2">
        <f t="shared" si="119"/>
        <v>40</v>
      </c>
      <c r="G2346" s="2">
        <f t="shared" si="118"/>
        <v>4</v>
      </c>
      <c r="H2346" s="2">
        <f t="shared" si="117"/>
        <v>0</v>
      </c>
      <c r="K2346" s="2"/>
    </row>
    <row r="2347" spans="1:11" x14ac:dyDescent="0.2">
      <c r="B2347" s="3" t="s">
        <v>9</v>
      </c>
      <c r="C2347" s="3" t="s">
        <v>10</v>
      </c>
      <c r="D2347" s="2">
        <v>18949</v>
      </c>
      <c r="E2347" s="2">
        <v>1684</v>
      </c>
      <c r="F2347" s="2">
        <f t="shared" si="119"/>
        <v>21</v>
      </c>
      <c r="G2347" s="2">
        <f t="shared" si="118"/>
        <v>3</v>
      </c>
      <c r="H2347" s="2">
        <f t="shared" si="117"/>
        <v>23893</v>
      </c>
      <c r="I2347" s="2">
        <v>1171734</v>
      </c>
      <c r="K2347" s="2"/>
    </row>
    <row r="2348" spans="1:11" x14ac:dyDescent="0.2">
      <c r="B2348" s="3"/>
      <c r="C2348" s="3" t="s">
        <v>11</v>
      </c>
      <c r="D2348" s="2">
        <v>18753</v>
      </c>
      <c r="E2348" s="2">
        <v>1256</v>
      </c>
      <c r="F2348" s="2">
        <f t="shared" si="119"/>
        <v>-2</v>
      </c>
      <c r="G2348" s="2">
        <f t="shared" si="118"/>
        <v>-1</v>
      </c>
      <c r="H2348" s="2">
        <f t="shared" si="117"/>
        <v>0</v>
      </c>
      <c r="K2348" s="2"/>
    </row>
    <row r="2349" spans="1:11" x14ac:dyDescent="0.2">
      <c r="B2349" s="3"/>
      <c r="C2349" s="3" t="s">
        <v>12</v>
      </c>
      <c r="D2349" s="2">
        <v>18499</v>
      </c>
      <c r="E2349" s="2">
        <v>1758</v>
      </c>
      <c r="F2349" s="2">
        <f t="shared" si="119"/>
        <v>78</v>
      </c>
      <c r="G2349" s="2">
        <f t="shared" si="118"/>
        <v>3</v>
      </c>
      <c r="H2349" s="2">
        <f t="shared" si="117"/>
        <v>0</v>
      </c>
      <c r="K2349" s="2"/>
    </row>
    <row r="2350" spans="1:11" x14ac:dyDescent="0.2">
      <c r="B2350" s="3"/>
      <c r="C2350" s="3" t="s">
        <v>36</v>
      </c>
      <c r="D2350" s="2">
        <v>16304</v>
      </c>
      <c r="E2350" s="2">
        <v>1132</v>
      </c>
      <c r="F2350" s="2">
        <f t="shared" si="119"/>
        <v>-11</v>
      </c>
      <c r="G2350" s="2">
        <f t="shared" si="118"/>
        <v>38</v>
      </c>
      <c r="H2350" s="2">
        <f t="shared" ref="H2350:H2371" si="120">SUM(I2350-I2320)</f>
        <v>0</v>
      </c>
      <c r="K2350" s="2"/>
    </row>
    <row r="2351" spans="1:11" x14ac:dyDescent="0.2">
      <c r="B2351" s="3"/>
      <c r="C2351" s="3" t="s">
        <v>37</v>
      </c>
      <c r="D2351" s="2">
        <v>16706</v>
      </c>
      <c r="E2351" s="2">
        <v>1009</v>
      </c>
      <c r="F2351" s="2">
        <f t="shared" si="119"/>
        <v>23</v>
      </c>
      <c r="G2351" s="2">
        <f t="shared" si="118"/>
        <v>2</v>
      </c>
      <c r="H2351" s="2">
        <f t="shared" si="120"/>
        <v>0</v>
      </c>
      <c r="K2351" s="2"/>
    </row>
    <row r="2352" spans="1:11" x14ac:dyDescent="0.2">
      <c r="B2352" s="3" t="s">
        <v>13</v>
      </c>
      <c r="C2352" s="3" t="s">
        <v>14</v>
      </c>
      <c r="D2352" s="2">
        <v>19477</v>
      </c>
      <c r="E2352" s="2">
        <v>963</v>
      </c>
      <c r="F2352" s="2">
        <f t="shared" si="119"/>
        <v>43</v>
      </c>
      <c r="G2352" s="2">
        <f t="shared" si="118"/>
        <v>4</v>
      </c>
      <c r="H2352" s="2">
        <f t="shared" si="120"/>
        <v>9142</v>
      </c>
      <c r="I2352" s="2">
        <v>736691</v>
      </c>
      <c r="K2352" s="2"/>
    </row>
    <row r="2353" spans="2:11" x14ac:dyDescent="0.2">
      <c r="B2353" s="3"/>
      <c r="C2353" s="3" t="s">
        <v>15</v>
      </c>
      <c r="D2353" s="2">
        <v>23407</v>
      </c>
      <c r="E2353" s="2">
        <v>1788</v>
      </c>
      <c r="F2353" s="2">
        <f t="shared" si="119"/>
        <v>61</v>
      </c>
      <c r="G2353" s="2">
        <f t="shared" si="118"/>
        <v>7</v>
      </c>
      <c r="H2353" s="2">
        <f t="shared" si="120"/>
        <v>0</v>
      </c>
      <c r="K2353" s="2"/>
    </row>
    <row r="2354" spans="2:11" x14ac:dyDescent="0.2">
      <c r="B2354" s="3"/>
      <c r="C2354" s="3" t="s">
        <v>12</v>
      </c>
      <c r="D2354" s="2">
        <v>15739</v>
      </c>
      <c r="E2354" s="2">
        <v>1063</v>
      </c>
      <c r="F2354" s="2">
        <f t="shared" si="119"/>
        <v>36</v>
      </c>
      <c r="G2354" s="2">
        <f t="shared" si="118"/>
        <v>6</v>
      </c>
      <c r="H2354" s="2">
        <f t="shared" si="120"/>
        <v>0</v>
      </c>
      <c r="K2354" s="2"/>
    </row>
    <row r="2355" spans="2:11" x14ac:dyDescent="0.2">
      <c r="B2355" s="3"/>
      <c r="C2355" s="3" t="s">
        <v>33</v>
      </c>
      <c r="D2355" s="2">
        <v>8935</v>
      </c>
      <c r="E2355" s="2">
        <v>905</v>
      </c>
      <c r="F2355" s="2">
        <f t="shared" si="119"/>
        <v>27</v>
      </c>
      <c r="G2355" s="2">
        <f t="shared" si="118"/>
        <v>2</v>
      </c>
      <c r="H2355" s="2">
        <f t="shared" si="120"/>
        <v>0</v>
      </c>
      <c r="K2355" s="2"/>
    </row>
    <row r="2356" spans="2:11" x14ac:dyDescent="0.2">
      <c r="B2356" s="3"/>
      <c r="C2356" s="3" t="s">
        <v>34</v>
      </c>
      <c r="D2356" s="2">
        <v>12050</v>
      </c>
      <c r="E2356" s="2">
        <v>889</v>
      </c>
      <c r="F2356" s="2">
        <f t="shared" si="119"/>
        <v>18</v>
      </c>
      <c r="G2356" s="2">
        <f t="shared" si="118"/>
        <v>1</v>
      </c>
      <c r="H2356" s="2">
        <f t="shared" si="120"/>
        <v>0</v>
      </c>
      <c r="K2356" s="2"/>
    </row>
    <row r="2357" spans="2:11" x14ac:dyDescent="0.2">
      <c r="B2357" s="3" t="s">
        <v>23</v>
      </c>
      <c r="C2357" s="3" t="s">
        <v>24</v>
      </c>
      <c r="D2357" s="2">
        <v>21171</v>
      </c>
      <c r="E2357" s="2">
        <v>2563</v>
      </c>
      <c r="F2357" s="2">
        <f t="shared" si="119"/>
        <v>40</v>
      </c>
      <c r="G2357" s="2">
        <f t="shared" si="118"/>
        <v>4</v>
      </c>
      <c r="H2357" s="2">
        <f t="shared" si="120"/>
        <v>301</v>
      </c>
      <c r="I2357" s="2">
        <v>850186</v>
      </c>
      <c r="K2357" s="2"/>
    </row>
    <row r="2358" spans="2:11" x14ac:dyDescent="0.2">
      <c r="B2358" s="3"/>
      <c r="C2358" s="3" t="s">
        <v>25</v>
      </c>
      <c r="D2358" s="2">
        <v>8617</v>
      </c>
      <c r="E2358" s="2">
        <v>1030</v>
      </c>
      <c r="F2358" s="2">
        <f t="shared" si="119"/>
        <v>-75</v>
      </c>
      <c r="G2358" s="2">
        <f t="shared" si="118"/>
        <v>2</v>
      </c>
      <c r="H2358" s="2">
        <f t="shared" si="120"/>
        <v>0</v>
      </c>
      <c r="K2358" s="2"/>
    </row>
    <row r="2359" spans="2:11" x14ac:dyDescent="0.2">
      <c r="B2359" s="3"/>
      <c r="C2359" s="3" t="s">
        <v>28</v>
      </c>
      <c r="D2359" s="2">
        <v>6943</v>
      </c>
      <c r="E2359" s="2">
        <v>860</v>
      </c>
      <c r="F2359" s="2">
        <f t="shared" si="119"/>
        <v>6</v>
      </c>
      <c r="G2359" s="2">
        <f t="shared" si="118"/>
        <v>5</v>
      </c>
      <c r="H2359" s="2">
        <f t="shared" si="120"/>
        <v>0</v>
      </c>
      <c r="K2359" s="2"/>
    </row>
    <row r="2360" spans="2:11" x14ac:dyDescent="0.2">
      <c r="B2360" s="3"/>
      <c r="C2360" s="3" t="s">
        <v>38</v>
      </c>
      <c r="D2360" s="2">
        <v>2102</v>
      </c>
      <c r="E2360" s="2">
        <v>258</v>
      </c>
      <c r="F2360" s="2">
        <f t="shared" si="119"/>
        <v>5</v>
      </c>
      <c r="G2360" s="2">
        <f t="shared" si="118"/>
        <v>0</v>
      </c>
      <c r="H2360" s="2">
        <f t="shared" si="120"/>
        <v>0</v>
      </c>
      <c r="K2360" s="2"/>
    </row>
    <row r="2361" spans="2:11" x14ac:dyDescent="0.2">
      <c r="B2361" s="3"/>
      <c r="C2361" s="3" t="s">
        <v>39</v>
      </c>
      <c r="D2361" s="2">
        <v>1394</v>
      </c>
      <c r="E2361" s="2">
        <v>103</v>
      </c>
      <c r="F2361" s="2">
        <f t="shared" si="119"/>
        <v>5</v>
      </c>
      <c r="G2361" s="2">
        <f t="shared" si="118"/>
        <v>2</v>
      </c>
      <c r="H2361" s="2">
        <f t="shared" si="120"/>
        <v>0</v>
      </c>
      <c r="K2361" s="2"/>
    </row>
    <row r="2362" spans="2:11" x14ac:dyDescent="0.2">
      <c r="B2362" s="3" t="s">
        <v>16</v>
      </c>
      <c r="C2362" s="3" t="s">
        <v>17</v>
      </c>
      <c r="D2362" s="2">
        <v>20276</v>
      </c>
      <c r="E2362" s="2">
        <v>1540</v>
      </c>
      <c r="F2362" s="2">
        <f t="shared" si="119"/>
        <v>92</v>
      </c>
      <c r="G2362" s="2">
        <f t="shared" ref="G2362:G2425" si="121">SUM(E2362-E2332)</f>
        <v>12</v>
      </c>
      <c r="H2362" s="2">
        <f t="shared" si="120"/>
        <v>11237</v>
      </c>
      <c r="I2362" s="2">
        <f>SUM(80236+543832)</f>
        <v>624068</v>
      </c>
      <c r="K2362" s="2"/>
    </row>
    <row r="2363" spans="2:11" x14ac:dyDescent="0.2">
      <c r="B2363" s="3"/>
      <c r="C2363" s="3" t="s">
        <v>18</v>
      </c>
      <c r="D2363" s="2">
        <v>8014</v>
      </c>
      <c r="E2363" s="2">
        <v>780</v>
      </c>
      <c r="F2363" s="2">
        <f t="shared" si="119"/>
        <v>24</v>
      </c>
      <c r="G2363" s="2">
        <f t="shared" si="121"/>
        <v>2</v>
      </c>
      <c r="H2363" s="2">
        <f t="shared" si="120"/>
        <v>0</v>
      </c>
      <c r="K2363" s="2"/>
    </row>
    <row r="2364" spans="2:11" x14ac:dyDescent="0.2">
      <c r="B2364" s="3"/>
      <c r="C2364" s="3" t="s">
        <v>19</v>
      </c>
      <c r="D2364" s="2">
        <v>6981</v>
      </c>
      <c r="E2364" s="2">
        <v>680</v>
      </c>
      <c r="F2364" s="2">
        <f t="shared" si="119"/>
        <v>14</v>
      </c>
      <c r="G2364" s="2">
        <f t="shared" si="121"/>
        <v>2</v>
      </c>
      <c r="H2364" s="2">
        <f t="shared" si="120"/>
        <v>0</v>
      </c>
      <c r="K2364" s="2"/>
    </row>
    <row r="2365" spans="2:11" x14ac:dyDescent="0.2">
      <c r="B2365" s="3"/>
      <c r="C2365" s="3" t="s">
        <v>40</v>
      </c>
      <c r="D2365" s="2">
        <v>3997</v>
      </c>
      <c r="E2365" s="2">
        <v>276</v>
      </c>
      <c r="F2365" s="2">
        <f t="shared" si="119"/>
        <v>19</v>
      </c>
      <c r="G2365" s="2">
        <f t="shared" si="121"/>
        <v>3</v>
      </c>
      <c r="H2365" s="2">
        <f t="shared" si="120"/>
        <v>0</v>
      </c>
      <c r="K2365" s="2"/>
    </row>
    <row r="2366" spans="2:11" x14ac:dyDescent="0.2">
      <c r="B2366" s="3"/>
      <c r="C2366" s="3" t="s">
        <v>41</v>
      </c>
      <c r="D2366" s="2">
        <v>4359</v>
      </c>
      <c r="E2366" s="2">
        <v>342</v>
      </c>
      <c r="F2366" s="2">
        <f t="shared" si="119"/>
        <v>9</v>
      </c>
      <c r="G2366" s="2">
        <f t="shared" si="121"/>
        <v>2</v>
      </c>
      <c r="H2366" s="2">
        <f t="shared" si="120"/>
        <v>0</v>
      </c>
      <c r="K2366" s="2"/>
    </row>
    <row r="2367" spans="2:11" x14ac:dyDescent="0.2">
      <c r="B2367" s="3" t="s">
        <v>20</v>
      </c>
      <c r="C2367" s="3" t="s">
        <v>22</v>
      </c>
      <c r="D2367" s="2">
        <v>78244</v>
      </c>
      <c r="E2367" s="2">
        <v>3027</v>
      </c>
      <c r="F2367" s="2">
        <f t="shared" si="119"/>
        <v>1078</v>
      </c>
      <c r="G2367" s="2">
        <f t="shared" si="121"/>
        <v>36</v>
      </c>
      <c r="H2367" s="2">
        <f t="shared" si="120"/>
        <v>81172</v>
      </c>
      <c r="I2367" s="2">
        <v>3155702</v>
      </c>
      <c r="K2367" s="2"/>
    </row>
    <row r="2368" spans="2:11" x14ac:dyDescent="0.2">
      <c r="B2368" s="3"/>
      <c r="C2368" s="3" t="s">
        <v>26</v>
      </c>
      <c r="D2368" s="2">
        <v>10094</v>
      </c>
      <c r="E2368" s="2">
        <v>331</v>
      </c>
      <c r="F2368" s="2">
        <f t="shared" si="119"/>
        <v>238</v>
      </c>
      <c r="G2368" s="2">
        <f t="shared" si="121"/>
        <v>4</v>
      </c>
      <c r="H2368" s="2">
        <f t="shared" si="120"/>
        <v>0</v>
      </c>
      <c r="K2368" s="2"/>
    </row>
    <row r="2369" spans="1:11" x14ac:dyDescent="0.2">
      <c r="B2369" s="3"/>
      <c r="C2369" s="3" t="s">
        <v>27</v>
      </c>
      <c r="D2369" s="2">
        <v>12410</v>
      </c>
      <c r="E2369" s="2">
        <v>408</v>
      </c>
      <c r="F2369" s="2">
        <f t="shared" si="119"/>
        <v>551</v>
      </c>
      <c r="G2369" s="2">
        <f t="shared" si="121"/>
        <v>9</v>
      </c>
      <c r="H2369" s="2">
        <f t="shared" si="120"/>
        <v>0</v>
      </c>
      <c r="K2369" s="2"/>
    </row>
    <row r="2370" spans="1:11" x14ac:dyDescent="0.2">
      <c r="C2370" s="3" t="s">
        <v>42</v>
      </c>
      <c r="D2370" s="2">
        <v>3338</v>
      </c>
      <c r="E2370" s="2">
        <v>152</v>
      </c>
      <c r="F2370" s="2">
        <f t="shared" si="119"/>
        <v>74</v>
      </c>
      <c r="G2370" s="2">
        <f t="shared" si="121"/>
        <v>0</v>
      </c>
      <c r="H2370" s="2">
        <f t="shared" si="120"/>
        <v>0</v>
      </c>
      <c r="K2370" s="2"/>
    </row>
    <row r="2371" spans="1:11" x14ac:dyDescent="0.2">
      <c r="C2371" s="3" t="s">
        <v>43</v>
      </c>
      <c r="D2371" s="2">
        <v>9597</v>
      </c>
      <c r="E2371" s="2">
        <v>250</v>
      </c>
      <c r="F2371" s="2">
        <f t="shared" si="119"/>
        <v>319</v>
      </c>
      <c r="G2371" s="2">
        <f t="shared" si="121"/>
        <v>6</v>
      </c>
      <c r="H2371" s="2">
        <f t="shared" si="120"/>
        <v>0</v>
      </c>
      <c r="K2371" s="2"/>
    </row>
    <row r="2372" spans="1:11" x14ac:dyDescent="0.2">
      <c r="A2372" s="1">
        <v>44001</v>
      </c>
      <c r="B2372" s="3" t="s">
        <v>5</v>
      </c>
      <c r="C2372" s="3" t="s">
        <v>6</v>
      </c>
      <c r="D2372" s="2">
        <v>64380</v>
      </c>
      <c r="E2372" s="2">
        <v>4007</v>
      </c>
      <c r="F2372" s="2">
        <f>SUM(D2372-D2342)</f>
        <v>112</v>
      </c>
      <c r="G2372" s="2">
        <f t="shared" si="121"/>
        <v>5</v>
      </c>
      <c r="H2372" s="2">
        <f>SUM(I2372-I2342)</f>
        <v>79303</v>
      </c>
      <c r="I2372" s="2">
        <v>3258963</v>
      </c>
      <c r="K2372" s="2"/>
    </row>
    <row r="2373" spans="1:11" x14ac:dyDescent="0.2">
      <c r="B2373" s="3"/>
      <c r="C2373" s="3" t="s">
        <v>7</v>
      </c>
      <c r="D2373" s="2">
        <v>58634</v>
      </c>
      <c r="E2373" s="2">
        <v>4506</v>
      </c>
      <c r="F2373" s="2">
        <f t="shared" ref="F2373:F2436" si="122">SUM(D2373-D2343)</f>
        <v>132</v>
      </c>
      <c r="G2373" s="2">
        <f t="shared" si="121"/>
        <v>2</v>
      </c>
      <c r="H2373" s="2">
        <f t="shared" ref="H2373:H2436" si="123">SUM(I2373-I2343)</f>
        <v>0</v>
      </c>
      <c r="K2373" s="2"/>
    </row>
    <row r="2374" spans="1:11" x14ac:dyDescent="0.2">
      <c r="B2374" s="3"/>
      <c r="C2374" s="3" t="s">
        <v>8</v>
      </c>
      <c r="D2374" s="2">
        <v>41387</v>
      </c>
      <c r="E2374" s="2">
        <v>2680</v>
      </c>
      <c r="F2374" s="2">
        <f t="shared" si="122"/>
        <v>38</v>
      </c>
      <c r="G2374" s="2">
        <f t="shared" si="121"/>
        <v>3</v>
      </c>
      <c r="H2374" s="2">
        <f t="shared" si="123"/>
        <v>0</v>
      </c>
    </row>
    <row r="2375" spans="1:11" x14ac:dyDescent="0.2">
      <c r="B2375" s="3"/>
      <c r="C2375" s="3" t="s">
        <v>35</v>
      </c>
      <c r="D2375" s="2">
        <v>46915</v>
      </c>
      <c r="E2375" s="2">
        <v>3027</v>
      </c>
      <c r="F2375" s="2">
        <f t="shared" si="122"/>
        <v>85</v>
      </c>
      <c r="G2375" s="2">
        <f t="shared" si="121"/>
        <v>2</v>
      </c>
      <c r="H2375" s="2">
        <f t="shared" si="123"/>
        <v>0</v>
      </c>
    </row>
    <row r="2376" spans="1:11" x14ac:dyDescent="0.2">
      <c r="B2376" s="3"/>
      <c r="C2376" s="3" t="s">
        <v>14</v>
      </c>
      <c r="D2376" s="2">
        <v>40864</v>
      </c>
      <c r="E2376" s="2">
        <v>2011</v>
      </c>
      <c r="F2376" s="2">
        <f t="shared" si="122"/>
        <v>54</v>
      </c>
      <c r="G2376" s="2">
        <f t="shared" si="121"/>
        <v>1</v>
      </c>
      <c r="H2376" s="2">
        <f t="shared" si="123"/>
        <v>0</v>
      </c>
    </row>
    <row r="2377" spans="1:11" x14ac:dyDescent="0.2">
      <c r="B2377" s="3" t="s">
        <v>9</v>
      </c>
      <c r="C2377" s="3" t="s">
        <v>10</v>
      </c>
      <c r="D2377" s="2">
        <v>18967</v>
      </c>
      <c r="E2377" s="2">
        <v>1691</v>
      </c>
      <c r="F2377" s="2">
        <f t="shared" si="122"/>
        <v>18</v>
      </c>
      <c r="G2377" s="2">
        <f t="shared" si="121"/>
        <v>7</v>
      </c>
      <c r="H2377" s="2">
        <f t="shared" si="123"/>
        <v>22609</v>
      </c>
      <c r="I2377" s="2">
        <v>1194343</v>
      </c>
    </row>
    <row r="2378" spans="1:11" x14ac:dyDescent="0.2">
      <c r="B2378" s="3"/>
      <c r="C2378" s="3" t="s">
        <v>11</v>
      </c>
      <c r="D2378" s="2">
        <v>18761</v>
      </c>
      <c r="E2378" s="2">
        <v>1261</v>
      </c>
      <c r="F2378" s="2">
        <f t="shared" si="122"/>
        <v>8</v>
      </c>
      <c r="G2378" s="2">
        <f t="shared" si="121"/>
        <v>5</v>
      </c>
      <c r="H2378" s="2">
        <f t="shared" si="123"/>
        <v>0</v>
      </c>
    </row>
    <row r="2379" spans="1:11" x14ac:dyDescent="0.2">
      <c r="B2379" s="3"/>
      <c r="C2379" s="3" t="s">
        <v>12</v>
      </c>
      <c r="D2379" s="2">
        <v>18533</v>
      </c>
      <c r="E2379" s="2">
        <v>1758</v>
      </c>
      <c r="F2379" s="2">
        <f t="shared" si="122"/>
        <v>34</v>
      </c>
      <c r="G2379" s="2">
        <f t="shared" si="121"/>
        <v>0</v>
      </c>
      <c r="H2379" s="2">
        <f t="shared" si="123"/>
        <v>0</v>
      </c>
    </row>
    <row r="2380" spans="1:11" x14ac:dyDescent="0.2">
      <c r="B2380" s="3"/>
      <c r="C2380" s="3" t="s">
        <v>36</v>
      </c>
      <c r="D2380" s="2">
        <v>16291</v>
      </c>
      <c r="E2380" s="2">
        <v>1131</v>
      </c>
      <c r="F2380" s="2">
        <f t="shared" si="122"/>
        <v>-13</v>
      </c>
      <c r="G2380" s="2">
        <f t="shared" si="121"/>
        <v>-1</v>
      </c>
      <c r="H2380" s="2">
        <f t="shared" si="123"/>
        <v>0</v>
      </c>
    </row>
    <row r="2381" spans="1:11" x14ac:dyDescent="0.2">
      <c r="B2381" s="3"/>
      <c r="C2381" s="3" t="s">
        <v>37</v>
      </c>
      <c r="D2381" s="2">
        <v>16725</v>
      </c>
      <c r="E2381" s="2">
        <v>1013</v>
      </c>
      <c r="F2381" s="2">
        <f t="shared" si="122"/>
        <v>19</v>
      </c>
      <c r="G2381" s="2">
        <f t="shared" si="121"/>
        <v>4</v>
      </c>
      <c r="H2381" s="2">
        <f t="shared" si="123"/>
        <v>0</v>
      </c>
    </row>
    <row r="2382" spans="1:11" x14ac:dyDescent="0.2">
      <c r="B2382" s="3" t="s">
        <v>13</v>
      </c>
      <c r="C2382" s="3" t="s">
        <v>14</v>
      </c>
      <c r="D2382" s="2">
        <v>19493</v>
      </c>
      <c r="E2382" s="2">
        <v>971</v>
      </c>
      <c r="F2382" s="2">
        <f t="shared" si="122"/>
        <v>16</v>
      </c>
      <c r="G2382" s="2">
        <f t="shared" si="121"/>
        <v>8</v>
      </c>
      <c r="H2382" s="2">
        <f t="shared" si="123"/>
        <v>9471</v>
      </c>
      <c r="I2382" s="2">
        <v>746162</v>
      </c>
    </row>
    <row r="2383" spans="1:11" x14ac:dyDescent="0.2">
      <c r="B2383" s="3"/>
      <c r="C2383" s="3" t="s">
        <v>15</v>
      </c>
      <c r="D2383" s="2">
        <v>23464</v>
      </c>
      <c r="E2383" s="2">
        <v>1791</v>
      </c>
      <c r="F2383" s="2">
        <f t="shared" si="122"/>
        <v>57</v>
      </c>
      <c r="G2383" s="2">
        <f t="shared" si="121"/>
        <v>3</v>
      </c>
      <c r="H2383" s="2">
        <f t="shared" si="123"/>
        <v>0</v>
      </c>
    </row>
    <row r="2384" spans="1:11" x14ac:dyDescent="0.2">
      <c r="B2384" s="3"/>
      <c r="C2384" s="3" t="s">
        <v>12</v>
      </c>
      <c r="D2384" s="2">
        <v>15778</v>
      </c>
      <c r="E2384" s="2">
        <v>1065</v>
      </c>
      <c r="F2384" s="2">
        <f t="shared" si="122"/>
        <v>39</v>
      </c>
      <c r="G2384" s="2">
        <f t="shared" si="121"/>
        <v>2</v>
      </c>
      <c r="H2384" s="2">
        <f t="shared" si="123"/>
        <v>0</v>
      </c>
    </row>
    <row r="2385" spans="2:9" x14ac:dyDescent="0.2">
      <c r="B2385" s="3"/>
      <c r="C2385" s="3" t="s">
        <v>33</v>
      </c>
      <c r="D2385" s="2">
        <v>8962</v>
      </c>
      <c r="E2385" s="2">
        <v>907</v>
      </c>
      <c r="F2385" s="2">
        <f t="shared" si="122"/>
        <v>27</v>
      </c>
      <c r="G2385" s="2">
        <f t="shared" si="121"/>
        <v>2</v>
      </c>
      <c r="H2385" s="2">
        <f t="shared" si="123"/>
        <v>0</v>
      </c>
    </row>
    <row r="2386" spans="2:9" x14ac:dyDescent="0.2">
      <c r="B2386" s="3"/>
      <c r="C2386" s="3" t="s">
        <v>34</v>
      </c>
      <c r="D2386" s="2">
        <v>12085</v>
      </c>
      <c r="E2386" s="2">
        <v>893</v>
      </c>
      <c r="F2386" s="2">
        <f t="shared" si="122"/>
        <v>35</v>
      </c>
      <c r="G2386" s="2">
        <f t="shared" si="121"/>
        <v>4</v>
      </c>
      <c r="H2386" s="2">
        <f t="shared" si="123"/>
        <v>0</v>
      </c>
    </row>
    <row r="2387" spans="2:9" x14ac:dyDescent="0.2">
      <c r="B2387" s="3" t="s">
        <v>23</v>
      </c>
      <c r="C2387" s="3" t="s">
        <v>24</v>
      </c>
      <c r="D2387" s="2">
        <v>21211</v>
      </c>
      <c r="E2387" s="2">
        <v>2563</v>
      </c>
      <c r="F2387" s="2">
        <f t="shared" si="122"/>
        <v>40</v>
      </c>
      <c r="G2387" s="2">
        <f t="shared" si="121"/>
        <v>0</v>
      </c>
      <c r="H2387" s="2">
        <f t="shared" si="123"/>
        <v>29742</v>
      </c>
      <c r="I2387" s="2">
        <v>879928</v>
      </c>
    </row>
    <row r="2388" spans="2:9" x14ac:dyDescent="0.2">
      <c r="B2388" s="3"/>
      <c r="C2388" s="3" t="s">
        <v>25</v>
      </c>
      <c r="D2388" s="2">
        <v>8629</v>
      </c>
      <c r="E2388" s="2">
        <v>1030</v>
      </c>
      <c r="F2388" s="2">
        <f t="shared" si="122"/>
        <v>12</v>
      </c>
      <c r="G2388" s="2">
        <f t="shared" si="121"/>
        <v>0</v>
      </c>
      <c r="H2388" s="2">
        <f t="shared" si="123"/>
        <v>0</v>
      </c>
    </row>
    <row r="2389" spans="2:9" x14ac:dyDescent="0.2">
      <c r="B2389" s="3"/>
      <c r="C2389" s="3" t="s">
        <v>28</v>
      </c>
      <c r="D2389" s="2">
        <v>6955</v>
      </c>
      <c r="E2389" s="2">
        <v>860</v>
      </c>
      <c r="F2389" s="2">
        <f t="shared" si="122"/>
        <v>12</v>
      </c>
      <c r="G2389" s="2">
        <f t="shared" si="121"/>
        <v>0</v>
      </c>
      <c r="H2389" s="2">
        <f t="shared" si="123"/>
        <v>0</v>
      </c>
    </row>
    <row r="2390" spans="2:9" x14ac:dyDescent="0.2">
      <c r="B2390" s="3"/>
      <c r="C2390" s="3" t="s">
        <v>38</v>
      </c>
      <c r="D2390" s="2">
        <v>2111</v>
      </c>
      <c r="E2390" s="2">
        <v>258</v>
      </c>
      <c r="F2390" s="2">
        <f t="shared" si="122"/>
        <v>9</v>
      </c>
      <c r="G2390" s="2">
        <f t="shared" si="121"/>
        <v>0</v>
      </c>
      <c r="H2390" s="2">
        <f t="shared" si="123"/>
        <v>0</v>
      </c>
    </row>
    <row r="2391" spans="2:9" x14ac:dyDescent="0.2">
      <c r="B2391" s="3"/>
      <c r="C2391" s="3" t="s">
        <v>39</v>
      </c>
      <c r="D2391" s="2">
        <v>1397</v>
      </c>
      <c r="E2391" s="2">
        <v>103</v>
      </c>
      <c r="F2391" s="2">
        <f t="shared" si="122"/>
        <v>3</v>
      </c>
      <c r="G2391" s="2">
        <f t="shared" si="121"/>
        <v>0</v>
      </c>
      <c r="H2391" s="2">
        <f t="shared" si="123"/>
        <v>0</v>
      </c>
    </row>
    <row r="2392" spans="2:9" x14ac:dyDescent="0.2">
      <c r="B2392" s="3" t="s">
        <v>16</v>
      </c>
      <c r="C2392" s="3" t="s">
        <v>17</v>
      </c>
      <c r="D2392" s="2">
        <v>20404</v>
      </c>
      <c r="E2392" s="2">
        <v>1550</v>
      </c>
      <c r="F2392" s="2">
        <f t="shared" si="122"/>
        <v>128</v>
      </c>
      <c r="G2392" s="2">
        <f t="shared" si="121"/>
        <v>10</v>
      </c>
      <c r="H2392" s="2">
        <f t="shared" si="123"/>
        <v>13150</v>
      </c>
      <c r="I2392" s="2">
        <f>SUM(80762+556456)</f>
        <v>637218</v>
      </c>
    </row>
    <row r="2393" spans="2:9" x14ac:dyDescent="0.2">
      <c r="B2393" s="3"/>
      <c r="C2393" s="3" t="s">
        <v>18</v>
      </c>
      <c r="D2393" s="2">
        <v>8046</v>
      </c>
      <c r="E2393" s="2">
        <v>780</v>
      </c>
      <c r="F2393" s="2">
        <f t="shared" si="122"/>
        <v>32</v>
      </c>
      <c r="G2393" s="2">
        <f t="shared" si="121"/>
        <v>0</v>
      </c>
      <c r="H2393" s="2">
        <f t="shared" si="123"/>
        <v>0</v>
      </c>
    </row>
    <row r="2394" spans="2:9" x14ac:dyDescent="0.2">
      <c r="B2394" s="3"/>
      <c r="C2394" s="3" t="s">
        <v>19</v>
      </c>
      <c r="D2394" s="2">
        <v>7003</v>
      </c>
      <c r="E2394" s="2">
        <v>681</v>
      </c>
      <c r="F2394" s="2">
        <f t="shared" si="122"/>
        <v>22</v>
      </c>
      <c r="G2394" s="2">
        <f t="shared" si="121"/>
        <v>1</v>
      </c>
      <c r="H2394" s="2">
        <f t="shared" si="123"/>
        <v>0</v>
      </c>
    </row>
    <row r="2395" spans="2:9" x14ac:dyDescent="0.2">
      <c r="B2395" s="3"/>
      <c r="C2395" s="3" t="s">
        <v>40</v>
      </c>
      <c r="D2395" s="2">
        <v>4024</v>
      </c>
      <c r="E2395" s="2">
        <v>277</v>
      </c>
      <c r="F2395" s="2">
        <f t="shared" si="122"/>
        <v>27</v>
      </c>
      <c r="G2395" s="2">
        <f t="shared" si="121"/>
        <v>1</v>
      </c>
      <c r="H2395" s="2">
        <f t="shared" si="123"/>
        <v>0</v>
      </c>
    </row>
    <row r="2396" spans="2:9" x14ac:dyDescent="0.2">
      <c r="B2396" s="3"/>
      <c r="C2396" s="3" t="s">
        <v>41</v>
      </c>
      <c r="D2396" s="2">
        <v>4374</v>
      </c>
      <c r="E2396" s="2">
        <v>343</v>
      </c>
      <c r="F2396" s="2">
        <f t="shared" si="122"/>
        <v>15</v>
      </c>
      <c r="G2396" s="2">
        <f t="shared" si="121"/>
        <v>1</v>
      </c>
      <c r="H2396" s="2">
        <f t="shared" si="123"/>
        <v>0</v>
      </c>
    </row>
    <row r="2397" spans="2:9" x14ac:dyDescent="0.2">
      <c r="B2397" s="3" t="s">
        <v>20</v>
      </c>
      <c r="C2397" s="3" t="s">
        <v>22</v>
      </c>
      <c r="D2397" s="2">
        <v>79572</v>
      </c>
      <c r="E2397" s="2">
        <v>3063</v>
      </c>
      <c r="F2397" s="2">
        <f t="shared" si="122"/>
        <v>1328</v>
      </c>
      <c r="G2397" s="2">
        <f t="shared" si="121"/>
        <v>36</v>
      </c>
      <c r="H2397" s="2">
        <f t="shared" si="123"/>
        <v>78710</v>
      </c>
      <c r="I2397" s="2">
        <v>3234412</v>
      </c>
    </row>
    <row r="2398" spans="2:9" x14ac:dyDescent="0.2">
      <c r="B2398" s="3"/>
      <c r="C2398" s="3" t="s">
        <v>26</v>
      </c>
      <c r="D2398" s="2">
        <v>10352</v>
      </c>
      <c r="E2398" s="2">
        <v>332</v>
      </c>
      <c r="F2398" s="2">
        <f t="shared" si="122"/>
        <v>258</v>
      </c>
      <c r="G2398" s="2">
        <f t="shared" si="121"/>
        <v>1</v>
      </c>
      <c r="H2398" s="2">
        <f t="shared" si="123"/>
        <v>0</v>
      </c>
    </row>
    <row r="2399" spans="2:9" x14ac:dyDescent="0.2">
      <c r="B2399" s="3"/>
      <c r="C2399" s="3" t="s">
        <v>27</v>
      </c>
      <c r="D2399" s="2">
        <v>12710</v>
      </c>
      <c r="E2399" s="2">
        <v>410</v>
      </c>
      <c r="F2399" s="2">
        <f t="shared" si="122"/>
        <v>300</v>
      </c>
      <c r="G2399" s="2">
        <f t="shared" si="121"/>
        <v>2</v>
      </c>
      <c r="H2399" s="2">
        <f t="shared" si="123"/>
        <v>0</v>
      </c>
    </row>
    <row r="2400" spans="2:9" x14ac:dyDescent="0.2">
      <c r="C2400" s="3" t="s">
        <v>42</v>
      </c>
      <c r="D2400" s="2">
        <v>3376</v>
      </c>
      <c r="E2400" s="2">
        <v>152</v>
      </c>
      <c r="F2400" s="2">
        <f t="shared" si="122"/>
        <v>38</v>
      </c>
      <c r="G2400" s="2">
        <f t="shared" si="121"/>
        <v>0</v>
      </c>
      <c r="H2400" s="2">
        <f t="shared" si="123"/>
        <v>0</v>
      </c>
    </row>
    <row r="2401" spans="1:9" x14ac:dyDescent="0.2">
      <c r="C2401" s="3" t="s">
        <v>43</v>
      </c>
      <c r="D2401" s="2">
        <v>9972</v>
      </c>
      <c r="E2401" s="2">
        <v>257</v>
      </c>
      <c r="F2401" s="2">
        <f t="shared" si="122"/>
        <v>375</v>
      </c>
      <c r="G2401" s="2">
        <f t="shared" si="121"/>
        <v>7</v>
      </c>
      <c r="H2401" s="2">
        <f t="shared" si="123"/>
        <v>0</v>
      </c>
    </row>
    <row r="2402" spans="1:9" x14ac:dyDescent="0.2">
      <c r="A2402" s="1">
        <v>44002</v>
      </c>
      <c r="B2402" s="3" t="s">
        <v>5</v>
      </c>
      <c r="C2402" s="3" t="s">
        <v>6</v>
      </c>
      <c r="D2402" s="2">
        <v>64486</v>
      </c>
      <c r="E2402" s="2">
        <v>4009</v>
      </c>
      <c r="F2402" s="2">
        <f t="shared" si="122"/>
        <v>106</v>
      </c>
      <c r="G2402" s="2">
        <f t="shared" si="121"/>
        <v>2</v>
      </c>
      <c r="H2402" s="2">
        <f t="shared" si="123"/>
        <v>68830</v>
      </c>
      <c r="I2402" s="2">
        <v>3327793</v>
      </c>
    </row>
    <row r="2403" spans="1:9" x14ac:dyDescent="0.2">
      <c r="B2403" s="3"/>
      <c r="C2403" s="3" t="s">
        <v>7</v>
      </c>
      <c r="D2403" s="2">
        <v>58761</v>
      </c>
      <c r="E2403" s="2">
        <v>4508</v>
      </c>
      <c r="F2403" s="2">
        <f t="shared" si="122"/>
        <v>127</v>
      </c>
      <c r="G2403" s="2">
        <f t="shared" si="121"/>
        <v>2</v>
      </c>
      <c r="H2403" s="2">
        <f t="shared" si="123"/>
        <v>0</v>
      </c>
    </row>
    <row r="2404" spans="1:9" x14ac:dyDescent="0.2">
      <c r="B2404" s="3"/>
      <c r="C2404" s="3" t="s">
        <v>8</v>
      </c>
      <c r="D2404" s="2">
        <v>41443</v>
      </c>
      <c r="E2404" s="2">
        <v>2680</v>
      </c>
      <c r="F2404" s="2">
        <f t="shared" si="122"/>
        <v>56</v>
      </c>
      <c r="G2404" s="2">
        <f t="shared" si="121"/>
        <v>0</v>
      </c>
      <c r="H2404" s="2">
        <f t="shared" si="123"/>
        <v>0</v>
      </c>
    </row>
    <row r="2405" spans="1:9" x14ac:dyDescent="0.2">
      <c r="B2405" s="3"/>
      <c r="C2405" s="3" t="s">
        <v>35</v>
      </c>
      <c r="D2405" s="2">
        <v>46979</v>
      </c>
      <c r="E2405" s="2">
        <v>3028</v>
      </c>
      <c r="F2405" s="2">
        <f t="shared" si="122"/>
        <v>64</v>
      </c>
      <c r="G2405" s="2">
        <f t="shared" si="121"/>
        <v>1</v>
      </c>
      <c r="H2405" s="2">
        <f t="shared" si="123"/>
        <v>0</v>
      </c>
    </row>
    <row r="2406" spans="1:9" x14ac:dyDescent="0.2">
      <c r="B2406" s="3"/>
      <c r="C2406" s="3" t="s">
        <v>14</v>
      </c>
      <c r="D2406" s="2">
        <v>40908</v>
      </c>
      <c r="E2406" s="2">
        <v>2012</v>
      </c>
      <c r="F2406" s="2">
        <f t="shared" si="122"/>
        <v>44</v>
      </c>
      <c r="G2406" s="2">
        <f t="shared" si="121"/>
        <v>1</v>
      </c>
      <c r="H2406" s="2">
        <f t="shared" si="123"/>
        <v>0</v>
      </c>
    </row>
    <row r="2407" spans="1:9" x14ac:dyDescent="0.2">
      <c r="B2407" s="3" t="s">
        <v>9</v>
      </c>
      <c r="C2407" s="3" t="s">
        <v>10</v>
      </c>
      <c r="D2407" s="2">
        <v>18996</v>
      </c>
      <c r="E2407" s="2">
        <v>1693</v>
      </c>
      <c r="F2407" s="2">
        <f t="shared" si="122"/>
        <v>29</v>
      </c>
      <c r="G2407" s="2">
        <f t="shared" si="121"/>
        <v>2</v>
      </c>
      <c r="H2407" s="2">
        <f t="shared" si="123"/>
        <v>24530</v>
      </c>
      <c r="I2407" s="2">
        <v>1218873</v>
      </c>
    </row>
    <row r="2408" spans="1:9" x14ac:dyDescent="0.2">
      <c r="B2408" s="3"/>
      <c r="C2408" s="3" t="s">
        <v>11</v>
      </c>
      <c r="D2408" s="2">
        <v>18775</v>
      </c>
      <c r="E2408" s="2">
        <v>1261</v>
      </c>
      <c r="F2408" s="2">
        <f t="shared" si="122"/>
        <v>14</v>
      </c>
      <c r="G2408" s="2">
        <f t="shared" si="121"/>
        <v>0</v>
      </c>
      <c r="H2408" s="2">
        <f t="shared" si="123"/>
        <v>0</v>
      </c>
    </row>
    <row r="2409" spans="1:9" x14ac:dyDescent="0.2">
      <c r="B2409" s="3"/>
      <c r="C2409" s="3" t="s">
        <v>12</v>
      </c>
      <c r="D2409" s="2">
        <v>18515</v>
      </c>
      <c r="E2409" s="2">
        <v>1759</v>
      </c>
      <c r="F2409" s="2">
        <f t="shared" si="122"/>
        <v>-18</v>
      </c>
      <c r="G2409" s="2">
        <f t="shared" si="121"/>
        <v>1</v>
      </c>
      <c r="H2409" s="2">
        <f t="shared" si="123"/>
        <v>0</v>
      </c>
    </row>
    <row r="2410" spans="1:9" x14ac:dyDescent="0.2">
      <c r="B2410" s="3"/>
      <c r="C2410" s="3" t="s">
        <v>36</v>
      </c>
      <c r="D2410" s="2">
        <v>16298</v>
      </c>
      <c r="E2410" s="2">
        <v>1135</v>
      </c>
      <c r="F2410" s="2">
        <f t="shared" si="122"/>
        <v>7</v>
      </c>
      <c r="G2410" s="2">
        <f t="shared" si="121"/>
        <v>4</v>
      </c>
      <c r="H2410" s="2">
        <f t="shared" si="123"/>
        <v>0</v>
      </c>
    </row>
    <row r="2411" spans="1:9" x14ac:dyDescent="0.2">
      <c r="B2411" s="3"/>
      <c r="C2411" s="3" t="s">
        <v>37</v>
      </c>
      <c r="D2411" s="2">
        <v>16735</v>
      </c>
      <c r="E2411" s="2">
        <v>1013</v>
      </c>
      <c r="F2411" s="2">
        <f t="shared" si="122"/>
        <v>10</v>
      </c>
      <c r="G2411" s="2">
        <f t="shared" si="121"/>
        <v>0</v>
      </c>
      <c r="H2411" s="2">
        <f t="shared" si="123"/>
        <v>0</v>
      </c>
    </row>
    <row r="2412" spans="1:9" x14ac:dyDescent="0.2">
      <c r="B2412" s="3" t="s">
        <v>13</v>
      </c>
      <c r="C2412" s="3" t="s">
        <v>14</v>
      </c>
      <c r="D2412" s="2">
        <v>19528</v>
      </c>
      <c r="E2412" s="2">
        <v>973</v>
      </c>
      <c r="F2412" s="2">
        <f t="shared" si="122"/>
        <v>35</v>
      </c>
      <c r="G2412" s="2">
        <f t="shared" si="121"/>
        <v>2</v>
      </c>
      <c r="H2412" s="2">
        <f t="shared" si="123"/>
        <v>14067</v>
      </c>
      <c r="I2412" s="2">
        <v>760229</v>
      </c>
    </row>
    <row r="2413" spans="1:9" x14ac:dyDescent="0.2">
      <c r="B2413" s="3"/>
      <c r="C2413" s="3" t="s">
        <v>15</v>
      </c>
      <c r="D2413" s="2">
        <v>23544</v>
      </c>
      <c r="E2413" s="2">
        <v>1801</v>
      </c>
      <c r="F2413" s="2">
        <f t="shared" si="122"/>
        <v>80</v>
      </c>
      <c r="G2413" s="2">
        <f t="shared" si="121"/>
        <v>10</v>
      </c>
      <c r="H2413" s="2">
        <f t="shared" si="123"/>
        <v>0</v>
      </c>
    </row>
    <row r="2414" spans="1:9" x14ac:dyDescent="0.2">
      <c r="B2414" s="3"/>
      <c r="C2414" s="3" t="s">
        <v>12</v>
      </c>
      <c r="D2414" s="2">
        <v>15817</v>
      </c>
      <c r="E2414" s="2">
        <v>1071</v>
      </c>
      <c r="F2414" s="2">
        <f t="shared" si="122"/>
        <v>39</v>
      </c>
      <c r="G2414" s="2">
        <f t="shared" si="121"/>
        <v>6</v>
      </c>
      <c r="H2414" s="2">
        <f t="shared" si="123"/>
        <v>0</v>
      </c>
    </row>
    <row r="2415" spans="1:9" x14ac:dyDescent="0.2">
      <c r="B2415" s="3"/>
      <c r="C2415" s="3" t="s">
        <v>33</v>
      </c>
      <c r="D2415" s="2">
        <v>8983</v>
      </c>
      <c r="E2415" s="2">
        <v>908</v>
      </c>
      <c r="F2415" s="2">
        <f t="shared" si="122"/>
        <v>21</v>
      </c>
      <c r="G2415" s="2">
        <f t="shared" si="121"/>
        <v>1</v>
      </c>
      <c r="H2415" s="2">
        <f t="shared" si="123"/>
        <v>0</v>
      </c>
    </row>
    <row r="2416" spans="1:9" x14ac:dyDescent="0.2">
      <c r="B2416" s="3"/>
      <c r="C2416" s="3" t="s">
        <v>34</v>
      </c>
      <c r="D2416" s="2">
        <v>12122</v>
      </c>
      <c r="E2416" s="2">
        <v>897</v>
      </c>
      <c r="F2416" s="2">
        <f t="shared" si="122"/>
        <v>37</v>
      </c>
      <c r="G2416" s="2">
        <f t="shared" si="121"/>
        <v>4</v>
      </c>
      <c r="H2416" s="2">
        <f t="shared" si="123"/>
        <v>0</v>
      </c>
    </row>
    <row r="2417" spans="1:9" x14ac:dyDescent="0.2">
      <c r="B2417" s="3" t="s">
        <v>23</v>
      </c>
      <c r="C2417" s="3" t="s">
        <v>24</v>
      </c>
      <c r="D2417" s="2">
        <v>21286</v>
      </c>
      <c r="E2417" s="2">
        <v>2569</v>
      </c>
      <c r="F2417" s="2">
        <f t="shared" si="122"/>
        <v>75</v>
      </c>
      <c r="G2417" s="2">
        <f t="shared" si="121"/>
        <v>6</v>
      </c>
      <c r="H2417" s="2">
        <f t="shared" si="123"/>
        <v>14706</v>
      </c>
      <c r="I2417" s="2">
        <v>894634</v>
      </c>
    </row>
    <row r="2418" spans="1:9" x14ac:dyDescent="0.2">
      <c r="B2418" s="3"/>
      <c r="C2418" s="3" t="s">
        <v>25</v>
      </c>
      <c r="D2418" s="2">
        <v>8648</v>
      </c>
      <c r="E2418" s="2">
        <v>1035</v>
      </c>
      <c r="F2418" s="2">
        <f t="shared" si="122"/>
        <v>19</v>
      </c>
      <c r="G2418" s="2">
        <f t="shared" si="121"/>
        <v>5</v>
      </c>
      <c r="H2418" s="2">
        <f t="shared" si="123"/>
        <v>0</v>
      </c>
    </row>
    <row r="2419" spans="1:9" x14ac:dyDescent="0.2">
      <c r="B2419" s="3"/>
      <c r="C2419" s="3" t="s">
        <v>28</v>
      </c>
      <c r="D2419" s="2">
        <v>6972</v>
      </c>
      <c r="E2419" s="2">
        <v>862</v>
      </c>
      <c r="F2419" s="2">
        <f t="shared" si="122"/>
        <v>17</v>
      </c>
      <c r="G2419" s="2">
        <f t="shared" si="121"/>
        <v>2</v>
      </c>
      <c r="H2419" s="2">
        <f t="shared" si="123"/>
        <v>0</v>
      </c>
    </row>
    <row r="2420" spans="1:9" x14ac:dyDescent="0.2">
      <c r="B2420" s="3"/>
      <c r="C2420" s="3" t="s">
        <v>38</v>
      </c>
      <c r="D2420" s="2">
        <v>2115</v>
      </c>
      <c r="E2420" s="2">
        <v>259</v>
      </c>
      <c r="F2420" s="2">
        <f t="shared" si="122"/>
        <v>4</v>
      </c>
      <c r="G2420" s="2">
        <f t="shared" si="121"/>
        <v>1</v>
      </c>
      <c r="H2420" s="2">
        <f t="shared" si="123"/>
        <v>0</v>
      </c>
    </row>
    <row r="2421" spans="1:9" x14ac:dyDescent="0.2">
      <c r="B2421" s="3"/>
      <c r="C2421" s="3" t="s">
        <v>39</v>
      </c>
      <c r="D2421" s="2">
        <v>1404</v>
      </c>
      <c r="E2421" s="2">
        <v>103</v>
      </c>
      <c r="F2421" s="2">
        <f t="shared" si="122"/>
        <v>7</v>
      </c>
      <c r="G2421" s="2">
        <f t="shared" si="121"/>
        <v>0</v>
      </c>
      <c r="H2421" s="2">
        <f t="shared" si="123"/>
        <v>0</v>
      </c>
    </row>
    <row r="2422" spans="1:9" x14ac:dyDescent="0.2">
      <c r="B2422" s="3" t="s">
        <v>16</v>
      </c>
      <c r="C2422" s="3" t="s">
        <v>17</v>
      </c>
      <c r="D2422" s="2">
        <v>20517</v>
      </c>
      <c r="E2422" s="2">
        <v>1552</v>
      </c>
      <c r="F2422" s="2">
        <f t="shared" si="122"/>
        <v>113</v>
      </c>
      <c r="G2422" s="2">
        <f t="shared" si="121"/>
        <v>2</v>
      </c>
      <c r="H2422" s="2">
        <f t="shared" si="123"/>
        <v>509</v>
      </c>
      <c r="I2422" s="2">
        <f>SUM(81266+556461)</f>
        <v>637727</v>
      </c>
    </row>
    <row r="2423" spans="1:9" x14ac:dyDescent="0.2">
      <c r="B2423" s="3"/>
      <c r="C2423" s="3" t="s">
        <v>18</v>
      </c>
      <c r="D2423" s="2">
        <v>8076</v>
      </c>
      <c r="E2423" s="2">
        <v>783</v>
      </c>
      <c r="F2423" s="2">
        <f t="shared" si="122"/>
        <v>30</v>
      </c>
      <c r="G2423" s="2">
        <f t="shared" si="121"/>
        <v>3</v>
      </c>
      <c r="H2423" s="2">
        <f t="shared" si="123"/>
        <v>0</v>
      </c>
    </row>
    <row r="2424" spans="1:9" x14ac:dyDescent="0.2">
      <c r="B2424" s="3"/>
      <c r="C2424" s="3" t="s">
        <v>19</v>
      </c>
      <c r="D2424" s="2">
        <v>7023</v>
      </c>
      <c r="E2424" s="2">
        <v>683</v>
      </c>
      <c r="F2424" s="2">
        <f t="shared" si="122"/>
        <v>20</v>
      </c>
      <c r="G2424" s="2">
        <f t="shared" si="121"/>
        <v>2</v>
      </c>
      <c r="H2424" s="2">
        <f t="shared" si="123"/>
        <v>0</v>
      </c>
    </row>
    <row r="2425" spans="1:9" x14ac:dyDescent="0.2">
      <c r="B2425" s="3"/>
      <c r="C2425" s="3" t="s">
        <v>40</v>
      </c>
      <c r="D2425" s="2">
        <v>4072</v>
      </c>
      <c r="E2425" s="2">
        <v>278</v>
      </c>
      <c r="F2425" s="2">
        <f t="shared" si="122"/>
        <v>48</v>
      </c>
      <c r="G2425" s="2">
        <f t="shared" si="121"/>
        <v>1</v>
      </c>
      <c r="H2425" s="2">
        <f t="shared" si="123"/>
        <v>0</v>
      </c>
    </row>
    <row r="2426" spans="1:9" x14ac:dyDescent="0.2">
      <c r="B2426" s="3"/>
      <c r="C2426" s="3" t="s">
        <v>41</v>
      </c>
      <c r="D2426" s="2">
        <v>4388</v>
      </c>
      <c r="E2426" s="2">
        <v>344</v>
      </c>
      <c r="F2426" s="2">
        <f t="shared" si="122"/>
        <v>14</v>
      </c>
      <c r="G2426" s="2">
        <f t="shared" ref="G2426:G2489" si="124">SUM(E2426-E2396)</f>
        <v>1</v>
      </c>
      <c r="H2426" s="2">
        <f t="shared" si="123"/>
        <v>0</v>
      </c>
    </row>
    <row r="2427" spans="1:9" x14ac:dyDescent="0.2">
      <c r="B2427" s="3" t="s">
        <v>20</v>
      </c>
      <c r="C2427" s="3" t="s">
        <v>22</v>
      </c>
      <c r="D2427" s="2">
        <v>81604</v>
      </c>
      <c r="E2427" s="2">
        <v>3110</v>
      </c>
      <c r="F2427" s="2">
        <f t="shared" si="122"/>
        <v>2032</v>
      </c>
      <c r="G2427" s="2">
        <f t="shared" si="124"/>
        <v>47</v>
      </c>
      <c r="H2427" s="2">
        <f t="shared" si="123"/>
        <v>84844</v>
      </c>
      <c r="I2427" s="2">
        <v>3319256</v>
      </c>
    </row>
    <row r="2428" spans="1:9" x14ac:dyDescent="0.2">
      <c r="B2428" s="3"/>
      <c r="C2428" s="3" t="s">
        <v>26</v>
      </c>
      <c r="D2428" s="2">
        <v>10486</v>
      </c>
      <c r="E2428" s="2">
        <v>338</v>
      </c>
      <c r="F2428" s="2">
        <f t="shared" si="122"/>
        <v>134</v>
      </c>
      <c r="G2428" s="2">
        <f t="shared" si="124"/>
        <v>6</v>
      </c>
      <c r="H2428" s="2">
        <f t="shared" si="123"/>
        <v>0</v>
      </c>
    </row>
    <row r="2429" spans="1:9" x14ac:dyDescent="0.2">
      <c r="B2429" s="3"/>
      <c r="C2429" s="3" t="s">
        <v>27</v>
      </c>
      <c r="D2429" s="2">
        <v>13021</v>
      </c>
      <c r="E2429" s="2">
        <v>410</v>
      </c>
      <c r="F2429" s="2">
        <f t="shared" si="122"/>
        <v>311</v>
      </c>
      <c r="G2429" s="2">
        <f t="shared" si="124"/>
        <v>0</v>
      </c>
      <c r="H2429" s="2">
        <f t="shared" si="123"/>
        <v>0</v>
      </c>
    </row>
    <row r="2430" spans="1:9" x14ac:dyDescent="0.2">
      <c r="C2430" s="3" t="s">
        <v>42</v>
      </c>
      <c r="D2430" s="2">
        <v>3435</v>
      </c>
      <c r="E2430" s="2">
        <v>154</v>
      </c>
      <c r="F2430" s="2">
        <f t="shared" si="122"/>
        <v>59</v>
      </c>
      <c r="G2430" s="2">
        <f t="shared" si="124"/>
        <v>2</v>
      </c>
      <c r="H2430" s="2">
        <f t="shared" si="123"/>
        <v>0</v>
      </c>
    </row>
    <row r="2431" spans="1:9" x14ac:dyDescent="0.2">
      <c r="C2431" s="3" t="s">
        <v>43</v>
      </c>
      <c r="D2431" s="2">
        <v>10284</v>
      </c>
      <c r="E2431" s="2">
        <v>267</v>
      </c>
      <c r="F2431" s="2">
        <f t="shared" si="122"/>
        <v>312</v>
      </c>
      <c r="G2431" s="2">
        <f t="shared" si="124"/>
        <v>10</v>
      </c>
      <c r="H2431" s="2">
        <f t="shared" si="123"/>
        <v>0</v>
      </c>
    </row>
    <row r="2432" spans="1:9" x14ac:dyDescent="0.2">
      <c r="A2432" s="1">
        <v>44003</v>
      </c>
      <c r="B2432" s="3" t="s">
        <v>5</v>
      </c>
      <c r="C2432" s="3" t="s">
        <v>6</v>
      </c>
      <c r="D2432" s="2">
        <v>64621</v>
      </c>
      <c r="E2432" s="2">
        <v>4011</v>
      </c>
      <c r="F2432" s="2">
        <f t="shared" si="122"/>
        <v>135</v>
      </c>
      <c r="G2432" s="2">
        <f t="shared" si="124"/>
        <v>2</v>
      </c>
      <c r="H2432" s="2">
        <f t="shared" si="123"/>
        <v>67526</v>
      </c>
      <c r="I2432" s="2">
        <v>3395319</v>
      </c>
    </row>
    <row r="2433" spans="2:9" x14ac:dyDescent="0.2">
      <c r="B2433" s="3"/>
      <c r="C2433" s="3" t="s">
        <v>7</v>
      </c>
      <c r="D2433" s="2">
        <v>58874</v>
      </c>
      <c r="E2433" s="2">
        <v>4508</v>
      </c>
      <c r="F2433" s="2">
        <f t="shared" si="122"/>
        <v>113</v>
      </c>
      <c r="G2433" s="2">
        <f t="shared" si="124"/>
        <v>0</v>
      </c>
      <c r="H2433" s="2">
        <f t="shared" si="123"/>
        <v>0</v>
      </c>
    </row>
    <row r="2434" spans="2:9" x14ac:dyDescent="0.2">
      <c r="B2434" s="3"/>
      <c r="C2434" s="3" t="s">
        <v>8</v>
      </c>
      <c r="D2434" s="2">
        <v>41479</v>
      </c>
      <c r="E2434" s="2">
        <v>2683</v>
      </c>
      <c r="F2434" s="2">
        <f t="shared" si="122"/>
        <v>36</v>
      </c>
      <c r="G2434" s="2">
        <f t="shared" si="124"/>
        <v>3</v>
      </c>
      <c r="H2434" s="2">
        <f t="shared" si="123"/>
        <v>0</v>
      </c>
    </row>
    <row r="2435" spans="2:9" x14ac:dyDescent="0.2">
      <c r="B2435" s="3"/>
      <c r="C2435" s="3" t="s">
        <v>35</v>
      </c>
      <c r="D2435" s="2">
        <v>47027</v>
      </c>
      <c r="E2435" s="2">
        <v>3029</v>
      </c>
      <c r="F2435" s="2">
        <f t="shared" si="122"/>
        <v>48</v>
      </c>
      <c r="G2435" s="2">
        <f t="shared" si="124"/>
        <v>1</v>
      </c>
      <c r="H2435" s="2">
        <f t="shared" si="123"/>
        <v>0</v>
      </c>
    </row>
    <row r="2436" spans="2:9" x14ac:dyDescent="0.2">
      <c r="B2436" s="3"/>
      <c r="C2436" s="3" t="s">
        <v>14</v>
      </c>
      <c r="D2436" s="2">
        <v>40972</v>
      </c>
      <c r="E2436" s="2">
        <v>2013</v>
      </c>
      <c r="F2436" s="2">
        <f t="shared" si="122"/>
        <v>64</v>
      </c>
      <c r="G2436" s="2">
        <f t="shared" si="124"/>
        <v>1</v>
      </c>
      <c r="H2436" s="2">
        <f t="shared" si="123"/>
        <v>0</v>
      </c>
    </row>
    <row r="2437" spans="2:9" x14ac:dyDescent="0.2">
      <c r="B2437" s="3" t="s">
        <v>9</v>
      </c>
      <c r="C2437" s="3" t="s">
        <v>10</v>
      </c>
      <c r="D2437" s="2">
        <v>19019</v>
      </c>
      <c r="E2437" s="2">
        <v>1696</v>
      </c>
      <c r="F2437" s="2">
        <f t="shared" ref="F2437:F2500" si="125">SUM(D2437-D2407)</f>
        <v>23</v>
      </c>
      <c r="G2437" s="2">
        <f t="shared" si="124"/>
        <v>3</v>
      </c>
      <c r="H2437" s="2">
        <f t="shared" ref="H2437:H2500" si="126">SUM(I2437-I2407)</f>
        <v>26094</v>
      </c>
      <c r="I2437" s="2">
        <v>1244967</v>
      </c>
    </row>
    <row r="2438" spans="2:9" x14ac:dyDescent="0.2">
      <c r="B2438" s="3"/>
      <c r="C2438" s="3" t="s">
        <v>11</v>
      </c>
      <c r="D2438" s="2">
        <v>18744</v>
      </c>
      <c r="E2438" s="2">
        <v>1262</v>
      </c>
      <c r="F2438" s="2">
        <f t="shared" si="125"/>
        <v>-31</v>
      </c>
      <c r="G2438" s="2">
        <f t="shared" si="124"/>
        <v>1</v>
      </c>
      <c r="H2438" s="2">
        <f t="shared" si="126"/>
        <v>0</v>
      </c>
    </row>
    <row r="2439" spans="2:9" x14ac:dyDescent="0.2">
      <c r="B2439" s="3"/>
      <c r="C2439" s="3" t="s">
        <v>12</v>
      </c>
      <c r="D2439" s="2">
        <v>18551</v>
      </c>
      <c r="E2439" s="2">
        <v>1760</v>
      </c>
      <c r="F2439" s="2">
        <f t="shared" si="125"/>
        <v>36</v>
      </c>
      <c r="G2439" s="2">
        <f t="shared" si="124"/>
        <v>1</v>
      </c>
      <c r="H2439" s="2">
        <f t="shared" si="126"/>
        <v>0</v>
      </c>
    </row>
    <row r="2440" spans="2:9" x14ac:dyDescent="0.2">
      <c r="B2440" s="3"/>
      <c r="C2440" s="3" t="s">
        <v>36</v>
      </c>
      <c r="D2440" s="2">
        <v>16322</v>
      </c>
      <c r="E2440" s="2">
        <v>1135</v>
      </c>
      <c r="F2440" s="2">
        <f t="shared" si="125"/>
        <v>24</v>
      </c>
      <c r="G2440" s="2">
        <f t="shared" si="124"/>
        <v>0</v>
      </c>
      <c r="H2440" s="2">
        <f t="shared" si="126"/>
        <v>0</v>
      </c>
    </row>
    <row r="2441" spans="2:9" x14ac:dyDescent="0.2">
      <c r="B2441" s="3"/>
      <c r="C2441" s="3" t="s">
        <v>37</v>
      </c>
      <c r="D2441" s="2">
        <v>16769</v>
      </c>
      <c r="E2441" s="2">
        <v>1014</v>
      </c>
      <c r="F2441" s="2">
        <f t="shared" si="125"/>
        <v>34</v>
      </c>
      <c r="G2441" s="2">
        <f t="shared" si="124"/>
        <v>1</v>
      </c>
      <c r="H2441" s="2">
        <f t="shared" si="126"/>
        <v>0</v>
      </c>
    </row>
    <row r="2442" spans="2:9" x14ac:dyDescent="0.2">
      <c r="B2442" s="3" t="s">
        <v>13</v>
      </c>
      <c r="C2442" s="3" t="s">
        <v>14</v>
      </c>
      <c r="D2442" s="2">
        <v>19551</v>
      </c>
      <c r="E2442" s="2">
        <v>978</v>
      </c>
      <c r="F2442" s="2">
        <f t="shared" si="125"/>
        <v>23</v>
      </c>
      <c r="G2442" s="2">
        <f t="shared" si="124"/>
        <v>5</v>
      </c>
      <c r="H2442" s="2">
        <f t="shared" si="126"/>
        <v>8363</v>
      </c>
      <c r="I2442" s="2">
        <v>768592</v>
      </c>
    </row>
    <row r="2443" spans="2:9" x14ac:dyDescent="0.2">
      <c r="B2443" s="3"/>
      <c r="C2443" s="3" t="s">
        <v>15</v>
      </c>
      <c r="D2443" s="2">
        <v>23574</v>
      </c>
      <c r="E2443" s="2">
        <v>1807</v>
      </c>
      <c r="F2443" s="2">
        <f t="shared" si="125"/>
        <v>30</v>
      </c>
      <c r="G2443" s="2">
        <f t="shared" si="124"/>
        <v>6</v>
      </c>
      <c r="H2443" s="2">
        <f t="shared" si="126"/>
        <v>0</v>
      </c>
    </row>
    <row r="2444" spans="2:9" x14ac:dyDescent="0.2">
      <c r="B2444" s="3"/>
      <c r="C2444" s="3" t="s">
        <v>12</v>
      </c>
      <c r="D2444" s="2">
        <v>15829</v>
      </c>
      <c r="E2444" s="2">
        <v>1076</v>
      </c>
      <c r="F2444" s="2">
        <f t="shared" si="125"/>
        <v>12</v>
      </c>
      <c r="G2444" s="2">
        <f t="shared" si="124"/>
        <v>5</v>
      </c>
      <c r="H2444" s="2">
        <f t="shared" si="126"/>
        <v>0</v>
      </c>
    </row>
    <row r="2445" spans="2:9" x14ac:dyDescent="0.2">
      <c r="B2445" s="3"/>
      <c r="C2445" s="3" t="s">
        <v>33</v>
      </c>
      <c r="D2445" s="2">
        <v>8994</v>
      </c>
      <c r="E2445" s="2">
        <v>912</v>
      </c>
      <c r="F2445" s="2">
        <f t="shared" si="125"/>
        <v>11</v>
      </c>
      <c r="G2445" s="2">
        <f t="shared" si="124"/>
        <v>4</v>
      </c>
      <c r="H2445" s="2">
        <f t="shared" si="126"/>
        <v>0</v>
      </c>
    </row>
    <row r="2446" spans="2:9" x14ac:dyDescent="0.2">
      <c r="B2446" s="3"/>
      <c r="C2446" s="3" t="s">
        <v>34</v>
      </c>
      <c r="D2446" s="2">
        <v>12130</v>
      </c>
      <c r="E2446" s="2">
        <v>900</v>
      </c>
      <c r="F2446" s="2">
        <f t="shared" si="125"/>
        <v>8</v>
      </c>
      <c r="G2446" s="2">
        <f t="shared" si="124"/>
        <v>3</v>
      </c>
      <c r="H2446" s="2">
        <f t="shared" si="126"/>
        <v>0</v>
      </c>
    </row>
    <row r="2447" spans="2:9" x14ac:dyDescent="0.2">
      <c r="B2447" s="3" t="s">
        <v>23</v>
      </c>
      <c r="C2447" s="3" t="s">
        <v>24</v>
      </c>
      <c r="D2447" s="2">
        <v>21329</v>
      </c>
      <c r="E2447" s="2">
        <v>2569</v>
      </c>
      <c r="F2447" s="2">
        <f t="shared" si="125"/>
        <v>43</v>
      </c>
      <c r="G2447" s="2">
        <f t="shared" si="124"/>
        <v>0</v>
      </c>
      <c r="H2447" s="2">
        <f t="shared" si="126"/>
        <v>12792</v>
      </c>
      <c r="I2447" s="2">
        <v>907426</v>
      </c>
    </row>
    <row r="2448" spans="2:9" x14ac:dyDescent="0.2">
      <c r="B2448" s="3"/>
      <c r="C2448" s="3" t="s">
        <v>25</v>
      </c>
      <c r="D2448" s="2">
        <v>8667</v>
      </c>
      <c r="E2448" s="2">
        <v>1036</v>
      </c>
      <c r="F2448" s="2">
        <f t="shared" si="125"/>
        <v>19</v>
      </c>
      <c r="G2448" s="2">
        <f t="shared" si="124"/>
        <v>1</v>
      </c>
      <c r="H2448" s="2">
        <f t="shared" si="126"/>
        <v>0</v>
      </c>
    </row>
    <row r="2449" spans="1:9" x14ac:dyDescent="0.2">
      <c r="B2449" s="3"/>
      <c r="C2449" s="3" t="s">
        <v>28</v>
      </c>
      <c r="D2449" s="2">
        <v>6978</v>
      </c>
      <c r="E2449" s="2">
        <v>862</v>
      </c>
      <c r="F2449" s="2">
        <f t="shared" si="125"/>
        <v>6</v>
      </c>
      <c r="G2449" s="2">
        <f t="shared" si="124"/>
        <v>0</v>
      </c>
      <c r="H2449" s="2">
        <f t="shared" si="126"/>
        <v>0</v>
      </c>
    </row>
    <row r="2450" spans="1:9" x14ac:dyDescent="0.2">
      <c r="B2450" s="3"/>
      <c r="C2450" s="3" t="s">
        <v>38</v>
      </c>
      <c r="D2450" s="2">
        <v>2117</v>
      </c>
      <c r="E2450" s="2">
        <v>259</v>
      </c>
      <c r="F2450" s="2">
        <f t="shared" si="125"/>
        <v>2</v>
      </c>
      <c r="G2450" s="2">
        <f t="shared" si="124"/>
        <v>0</v>
      </c>
      <c r="H2450" s="2">
        <f t="shared" si="126"/>
        <v>0</v>
      </c>
    </row>
    <row r="2451" spans="1:9" x14ac:dyDescent="0.2">
      <c r="B2451" s="3"/>
      <c r="C2451" s="3" t="s">
        <v>39</v>
      </c>
      <c r="D2451" s="2">
        <v>1408</v>
      </c>
      <c r="E2451" s="2">
        <v>103</v>
      </c>
      <c r="F2451" s="2">
        <f t="shared" si="125"/>
        <v>4</v>
      </c>
      <c r="G2451" s="2">
        <f t="shared" si="124"/>
        <v>0</v>
      </c>
      <c r="H2451" s="2">
        <f t="shared" si="126"/>
        <v>637727</v>
      </c>
      <c r="I2451" s="2">
        <f>SUM(81266+556461)</f>
        <v>637727</v>
      </c>
    </row>
    <row r="2452" spans="1:9" x14ac:dyDescent="0.2">
      <c r="B2452" s="3" t="s">
        <v>16</v>
      </c>
      <c r="C2452" s="3" t="s">
        <v>17</v>
      </c>
      <c r="D2452" s="2">
        <v>20636</v>
      </c>
      <c r="E2452" s="2">
        <v>1553</v>
      </c>
      <c r="F2452" s="2">
        <f t="shared" si="125"/>
        <v>119</v>
      </c>
      <c r="G2452" s="2">
        <f t="shared" si="124"/>
        <v>1</v>
      </c>
      <c r="H2452" s="2">
        <f t="shared" si="126"/>
        <v>-637727</v>
      </c>
    </row>
    <row r="2453" spans="1:9" x14ac:dyDescent="0.2">
      <c r="B2453" s="3"/>
      <c r="C2453" s="3" t="s">
        <v>18</v>
      </c>
      <c r="D2453" s="2">
        <v>8103</v>
      </c>
      <c r="E2453" s="2">
        <v>784</v>
      </c>
      <c r="F2453" s="2">
        <f t="shared" si="125"/>
        <v>27</v>
      </c>
      <c r="G2453" s="2">
        <f t="shared" si="124"/>
        <v>1</v>
      </c>
      <c r="H2453" s="2">
        <f t="shared" si="126"/>
        <v>0</v>
      </c>
    </row>
    <row r="2454" spans="1:9" x14ac:dyDescent="0.2">
      <c r="B2454" s="3"/>
      <c r="C2454" s="3" t="s">
        <v>19</v>
      </c>
      <c r="D2454" s="2">
        <v>7038</v>
      </c>
      <c r="E2454" s="2">
        <v>684</v>
      </c>
      <c r="F2454" s="2">
        <f t="shared" si="125"/>
        <v>15</v>
      </c>
      <c r="G2454" s="2">
        <f t="shared" si="124"/>
        <v>1</v>
      </c>
      <c r="H2454" s="2">
        <f t="shared" si="126"/>
        <v>0</v>
      </c>
    </row>
    <row r="2455" spans="1:9" x14ac:dyDescent="0.2">
      <c r="B2455" s="3"/>
      <c r="C2455" s="3" t="s">
        <v>40</v>
      </c>
      <c r="D2455" s="2">
        <v>4085</v>
      </c>
      <c r="E2455" s="2">
        <v>278</v>
      </c>
      <c r="F2455" s="2">
        <f t="shared" si="125"/>
        <v>13</v>
      </c>
      <c r="G2455" s="2">
        <f t="shared" si="124"/>
        <v>0</v>
      </c>
      <c r="H2455" s="2">
        <f t="shared" si="126"/>
        <v>0</v>
      </c>
    </row>
    <row r="2456" spans="1:9" x14ac:dyDescent="0.2">
      <c r="B2456" s="3"/>
      <c r="C2456" s="3" t="s">
        <v>41</v>
      </c>
      <c r="D2456" s="2">
        <v>4407</v>
      </c>
      <c r="E2456" s="2">
        <v>344</v>
      </c>
      <c r="F2456" s="2">
        <f t="shared" si="125"/>
        <v>19</v>
      </c>
      <c r="G2456" s="2">
        <f t="shared" si="124"/>
        <v>0</v>
      </c>
      <c r="H2456" s="2">
        <f t="shared" si="126"/>
        <v>0</v>
      </c>
    </row>
    <row r="2457" spans="1:9" x14ac:dyDescent="0.2">
      <c r="B2457" s="3" t="s">
        <v>20</v>
      </c>
      <c r="C2457" s="3" t="s">
        <v>22</v>
      </c>
      <c r="D2457" s="2">
        <v>83383</v>
      </c>
      <c r="E2457" s="2">
        <v>3120</v>
      </c>
      <c r="F2457" s="2">
        <f t="shared" si="125"/>
        <v>1779</v>
      </c>
      <c r="G2457" s="2">
        <f t="shared" si="124"/>
        <v>10</v>
      </c>
      <c r="H2457" s="2">
        <f t="shared" si="126"/>
        <v>92430</v>
      </c>
      <c r="I2457" s="2">
        <v>3411686</v>
      </c>
    </row>
    <row r="2458" spans="1:9" x14ac:dyDescent="0.2">
      <c r="B2458" s="3"/>
      <c r="C2458" s="3" t="s">
        <v>26</v>
      </c>
      <c r="D2458" s="2">
        <v>10796</v>
      </c>
      <c r="E2458" s="2">
        <v>338</v>
      </c>
      <c r="F2458" s="2">
        <f t="shared" si="125"/>
        <v>310</v>
      </c>
      <c r="G2458" s="2">
        <f t="shared" si="124"/>
        <v>0</v>
      </c>
      <c r="H2458" s="2">
        <f t="shared" si="126"/>
        <v>0</v>
      </c>
    </row>
    <row r="2459" spans="1:9" x14ac:dyDescent="0.2">
      <c r="B2459" s="3"/>
      <c r="C2459" s="3" t="s">
        <v>27</v>
      </c>
      <c r="D2459" s="2">
        <v>13528</v>
      </c>
      <c r="E2459" s="2">
        <v>410</v>
      </c>
      <c r="F2459" s="2">
        <f t="shared" si="125"/>
        <v>507</v>
      </c>
      <c r="G2459" s="2">
        <f t="shared" si="124"/>
        <v>0</v>
      </c>
      <c r="H2459" s="2">
        <f t="shared" si="126"/>
        <v>0</v>
      </c>
    </row>
    <row r="2460" spans="1:9" x14ac:dyDescent="0.2">
      <c r="C2460" s="3" t="s">
        <v>42</v>
      </c>
      <c r="D2460" s="2">
        <v>3514</v>
      </c>
      <c r="E2460" s="2">
        <v>154</v>
      </c>
      <c r="F2460" s="2">
        <f t="shared" si="125"/>
        <v>79</v>
      </c>
      <c r="G2460" s="2">
        <f t="shared" si="124"/>
        <v>0</v>
      </c>
      <c r="H2460" s="2">
        <f t="shared" si="126"/>
        <v>0</v>
      </c>
    </row>
    <row r="2461" spans="1:9" x14ac:dyDescent="0.2">
      <c r="C2461" s="3" t="s">
        <v>43</v>
      </c>
      <c r="D2461" s="2">
        <v>10563</v>
      </c>
      <c r="E2461" s="2">
        <v>269</v>
      </c>
      <c r="F2461" s="2">
        <f t="shared" si="125"/>
        <v>279</v>
      </c>
      <c r="G2461" s="2">
        <f t="shared" si="124"/>
        <v>2</v>
      </c>
      <c r="H2461" s="2">
        <f t="shared" si="126"/>
        <v>0</v>
      </c>
    </row>
    <row r="2462" spans="1:9" x14ac:dyDescent="0.2">
      <c r="A2462" s="1">
        <v>44004</v>
      </c>
      <c r="B2462" s="3" t="s">
        <v>5</v>
      </c>
      <c r="C2462" s="3" t="s">
        <v>6</v>
      </c>
      <c r="D2462" s="2">
        <v>64712</v>
      </c>
      <c r="E2462" s="2">
        <v>4011</v>
      </c>
      <c r="F2462" s="2">
        <f t="shared" si="125"/>
        <v>91</v>
      </c>
      <c r="G2462" s="2">
        <f t="shared" si="124"/>
        <v>0</v>
      </c>
      <c r="H2462" s="2">
        <f t="shared" si="126"/>
        <v>56780</v>
      </c>
      <c r="I2462" s="2">
        <v>3452099</v>
      </c>
    </row>
    <row r="2463" spans="1:9" x14ac:dyDescent="0.2">
      <c r="B2463" s="3"/>
      <c r="C2463" s="3" t="s">
        <v>7</v>
      </c>
      <c r="D2463" s="2">
        <v>58949</v>
      </c>
      <c r="E2463" s="2">
        <v>4513</v>
      </c>
      <c r="F2463" s="2">
        <f t="shared" si="125"/>
        <v>75</v>
      </c>
      <c r="G2463" s="2">
        <f t="shared" si="124"/>
        <v>5</v>
      </c>
      <c r="H2463" s="2">
        <f t="shared" si="126"/>
        <v>0</v>
      </c>
    </row>
    <row r="2464" spans="1:9" x14ac:dyDescent="0.2">
      <c r="B2464" s="3"/>
      <c r="C2464" s="3" t="s">
        <v>8</v>
      </c>
      <c r="D2464" s="2">
        <v>41513</v>
      </c>
      <c r="E2464" s="2">
        <v>2683</v>
      </c>
      <c r="F2464" s="2">
        <f t="shared" si="125"/>
        <v>34</v>
      </c>
      <c r="G2464" s="2">
        <f t="shared" si="124"/>
        <v>0</v>
      </c>
      <c r="H2464" s="2">
        <f t="shared" si="126"/>
        <v>0</v>
      </c>
    </row>
    <row r="2465" spans="2:9" x14ac:dyDescent="0.2">
      <c r="B2465" s="3"/>
      <c r="C2465" s="3" t="s">
        <v>35</v>
      </c>
      <c r="D2465" s="2">
        <v>47092</v>
      </c>
      <c r="E2465" s="2">
        <v>3030</v>
      </c>
      <c r="F2465" s="2">
        <f t="shared" si="125"/>
        <v>65</v>
      </c>
      <c r="G2465" s="2">
        <f t="shared" si="124"/>
        <v>1</v>
      </c>
      <c r="H2465" s="2">
        <f t="shared" si="126"/>
        <v>0</v>
      </c>
    </row>
    <row r="2466" spans="2:9" x14ac:dyDescent="0.2">
      <c r="B2466" s="3"/>
      <c r="C2466" s="3" t="s">
        <v>14</v>
      </c>
      <c r="D2466" s="2">
        <v>41010</v>
      </c>
      <c r="E2466" s="2">
        <v>2014</v>
      </c>
      <c r="F2466" s="2">
        <f t="shared" si="125"/>
        <v>38</v>
      </c>
      <c r="G2466" s="2">
        <f t="shared" si="124"/>
        <v>1</v>
      </c>
      <c r="H2466" s="2">
        <f t="shared" si="126"/>
        <v>0</v>
      </c>
    </row>
    <row r="2467" spans="2:9" x14ac:dyDescent="0.2">
      <c r="B2467" s="3" t="s">
        <v>9</v>
      </c>
      <c r="C2467" s="3" t="s">
        <v>10</v>
      </c>
      <c r="D2467" s="2">
        <v>19037</v>
      </c>
      <c r="E2467" s="2">
        <v>1701</v>
      </c>
      <c r="F2467" s="2">
        <f t="shared" si="125"/>
        <v>18</v>
      </c>
      <c r="G2467" s="2">
        <f t="shared" si="124"/>
        <v>5</v>
      </c>
      <c r="H2467" s="2">
        <f t="shared" si="126"/>
        <v>22432</v>
      </c>
      <c r="I2467" s="2">
        <v>1267399</v>
      </c>
    </row>
    <row r="2468" spans="2:9" x14ac:dyDescent="0.2">
      <c r="B2468" s="3"/>
      <c r="C2468" s="3" t="s">
        <v>11</v>
      </c>
      <c r="D2468" s="2">
        <v>18755</v>
      </c>
      <c r="E2468" s="2">
        <v>1266</v>
      </c>
      <c r="F2468" s="2">
        <f t="shared" si="125"/>
        <v>11</v>
      </c>
      <c r="G2468" s="2">
        <f t="shared" si="124"/>
        <v>4</v>
      </c>
      <c r="H2468" s="2">
        <f t="shared" si="126"/>
        <v>0</v>
      </c>
    </row>
    <row r="2469" spans="2:9" x14ac:dyDescent="0.2">
      <c r="B2469" s="3"/>
      <c r="C2469" s="3" t="s">
        <v>12</v>
      </c>
      <c r="D2469" s="2">
        <v>18578</v>
      </c>
      <c r="E2469" s="2">
        <v>1761</v>
      </c>
      <c r="F2469" s="2">
        <f t="shared" si="125"/>
        <v>27</v>
      </c>
      <c r="G2469" s="2">
        <f t="shared" si="124"/>
        <v>1</v>
      </c>
      <c r="H2469" s="2">
        <f t="shared" si="126"/>
        <v>0</v>
      </c>
    </row>
    <row r="2470" spans="2:9" x14ac:dyDescent="0.2">
      <c r="B2470" s="3"/>
      <c r="C2470" s="3" t="s">
        <v>36</v>
      </c>
      <c r="D2470" s="2">
        <v>16340</v>
      </c>
      <c r="E2470" s="2">
        <v>1138</v>
      </c>
      <c r="F2470" s="2">
        <f t="shared" si="125"/>
        <v>18</v>
      </c>
      <c r="G2470" s="2">
        <f t="shared" si="124"/>
        <v>3</v>
      </c>
      <c r="H2470" s="2">
        <f t="shared" si="126"/>
        <v>0</v>
      </c>
    </row>
    <row r="2471" spans="2:9" x14ac:dyDescent="0.2">
      <c r="B2471" s="3"/>
      <c r="C2471" s="3" t="s">
        <v>37</v>
      </c>
      <c r="D2471" s="2">
        <v>16772</v>
      </c>
      <c r="E2471" s="2">
        <v>1015</v>
      </c>
      <c r="F2471" s="2">
        <f t="shared" si="125"/>
        <v>3</v>
      </c>
      <c r="G2471" s="2">
        <f t="shared" si="124"/>
        <v>1</v>
      </c>
      <c r="H2471" s="2">
        <f t="shared" si="126"/>
        <v>0</v>
      </c>
    </row>
    <row r="2472" spans="2:9" x14ac:dyDescent="0.2">
      <c r="B2472" s="3" t="s">
        <v>13</v>
      </c>
      <c r="C2472" s="3" t="s">
        <v>14</v>
      </c>
      <c r="D2472" s="2">
        <v>19567</v>
      </c>
      <c r="E2472" s="2">
        <v>979</v>
      </c>
      <c r="F2472" s="2">
        <f t="shared" si="125"/>
        <v>16</v>
      </c>
      <c r="G2472" s="2">
        <f t="shared" si="124"/>
        <v>1</v>
      </c>
      <c r="H2472" s="2">
        <f t="shared" si="126"/>
        <v>6730</v>
      </c>
      <c r="I2472" s="2">
        <v>775322</v>
      </c>
    </row>
    <row r="2473" spans="2:9" x14ac:dyDescent="0.2">
      <c r="B2473" s="3"/>
      <c r="C2473" s="3" t="s">
        <v>15</v>
      </c>
      <c r="D2473" s="2">
        <v>23609</v>
      </c>
      <c r="E2473" s="2">
        <v>1809</v>
      </c>
      <c r="F2473" s="2">
        <f t="shared" si="125"/>
        <v>35</v>
      </c>
      <c r="G2473" s="2">
        <f t="shared" si="124"/>
        <v>2</v>
      </c>
      <c r="H2473" s="2">
        <f t="shared" si="126"/>
        <v>0</v>
      </c>
    </row>
    <row r="2474" spans="2:9" x14ac:dyDescent="0.2">
      <c r="B2474" s="3"/>
      <c r="C2474" s="3" t="s">
        <v>12</v>
      </c>
      <c r="D2474" s="2">
        <v>15851</v>
      </c>
      <c r="E2474" s="2">
        <v>1077</v>
      </c>
      <c r="F2474" s="2">
        <f t="shared" si="125"/>
        <v>22</v>
      </c>
      <c r="G2474" s="2">
        <f t="shared" si="124"/>
        <v>1</v>
      </c>
      <c r="H2474" s="2">
        <f t="shared" si="126"/>
        <v>0</v>
      </c>
    </row>
    <row r="2475" spans="2:9" x14ac:dyDescent="0.2">
      <c r="B2475" s="3"/>
      <c r="C2475" s="3" t="s">
        <v>33</v>
      </c>
      <c r="D2475" s="2">
        <v>9010</v>
      </c>
      <c r="E2475" s="2">
        <v>914</v>
      </c>
      <c r="F2475" s="2">
        <f t="shared" si="125"/>
        <v>16</v>
      </c>
      <c r="G2475" s="2">
        <f t="shared" si="124"/>
        <v>2</v>
      </c>
      <c r="H2475" s="2">
        <f t="shared" si="126"/>
        <v>0</v>
      </c>
    </row>
    <row r="2476" spans="2:9" x14ac:dyDescent="0.2">
      <c r="B2476" s="3"/>
      <c r="C2476" s="3" t="s">
        <v>34</v>
      </c>
      <c r="D2476" s="2">
        <v>12143</v>
      </c>
      <c r="E2476" s="2">
        <v>903</v>
      </c>
      <c r="F2476" s="2">
        <f t="shared" si="125"/>
        <v>13</v>
      </c>
      <c r="G2476" s="2">
        <f t="shared" si="124"/>
        <v>3</v>
      </c>
      <c r="H2476" s="2">
        <f t="shared" si="126"/>
        <v>0</v>
      </c>
    </row>
    <row r="2477" spans="2:9" x14ac:dyDescent="0.2">
      <c r="B2477" s="3" t="s">
        <v>23</v>
      </c>
      <c r="C2477" s="3" t="s">
        <v>24</v>
      </c>
      <c r="D2477" s="2">
        <v>21365</v>
      </c>
      <c r="E2477" s="2">
        <v>2571</v>
      </c>
      <c r="F2477" s="2">
        <f t="shared" si="125"/>
        <v>36</v>
      </c>
      <c r="G2477" s="2">
        <f t="shared" si="124"/>
        <v>2</v>
      </c>
      <c r="H2477" s="2">
        <f t="shared" si="126"/>
        <v>10591</v>
      </c>
      <c r="I2477" s="2">
        <v>918017</v>
      </c>
    </row>
    <row r="2478" spans="2:9" x14ac:dyDescent="0.2">
      <c r="B2478" s="3"/>
      <c r="C2478" s="3" t="s">
        <v>25</v>
      </c>
      <c r="D2478" s="2">
        <v>8674</v>
      </c>
      <c r="E2478" s="2">
        <v>1037</v>
      </c>
      <c r="F2478" s="2">
        <f t="shared" si="125"/>
        <v>7</v>
      </c>
      <c r="G2478" s="2">
        <f t="shared" si="124"/>
        <v>1</v>
      </c>
      <c r="H2478" s="2">
        <f t="shared" si="126"/>
        <v>0</v>
      </c>
    </row>
    <row r="2479" spans="2:9" x14ac:dyDescent="0.2">
      <c r="B2479" s="3"/>
      <c r="C2479" s="3" t="s">
        <v>28</v>
      </c>
      <c r="D2479" s="2">
        <v>6983</v>
      </c>
      <c r="E2479" s="2">
        <v>862</v>
      </c>
      <c r="F2479" s="2">
        <f t="shared" si="125"/>
        <v>5</v>
      </c>
      <c r="G2479" s="2">
        <f t="shared" si="124"/>
        <v>0</v>
      </c>
      <c r="H2479" s="2">
        <f t="shared" si="126"/>
        <v>0</v>
      </c>
    </row>
    <row r="2480" spans="2:9" x14ac:dyDescent="0.2">
      <c r="B2480" s="3"/>
      <c r="C2480" s="3" t="s">
        <v>38</v>
      </c>
      <c r="D2480" s="2">
        <v>2121</v>
      </c>
      <c r="E2480" s="2">
        <v>259</v>
      </c>
      <c r="F2480" s="2">
        <f t="shared" si="125"/>
        <v>4</v>
      </c>
      <c r="G2480" s="2">
        <f t="shared" si="124"/>
        <v>0</v>
      </c>
      <c r="H2480" s="2">
        <f t="shared" si="126"/>
        <v>0</v>
      </c>
    </row>
    <row r="2481" spans="1:9" x14ac:dyDescent="0.2">
      <c r="B2481" s="3"/>
      <c r="C2481" s="3" t="s">
        <v>39</v>
      </c>
      <c r="D2481" s="2">
        <v>1414</v>
      </c>
      <c r="E2481" s="2">
        <v>103</v>
      </c>
      <c r="F2481" s="2">
        <f t="shared" si="125"/>
        <v>6</v>
      </c>
      <c r="G2481" s="2">
        <f t="shared" si="124"/>
        <v>0</v>
      </c>
      <c r="H2481" s="2">
        <f t="shared" si="126"/>
        <v>-637727</v>
      </c>
    </row>
    <row r="2482" spans="1:9" x14ac:dyDescent="0.2">
      <c r="B2482" s="3" t="s">
        <v>16</v>
      </c>
      <c r="C2482" s="3" t="s">
        <v>17</v>
      </c>
      <c r="D2482" s="2">
        <v>20726</v>
      </c>
      <c r="E2482" s="2">
        <v>1553</v>
      </c>
      <c r="F2482" s="2">
        <f t="shared" si="125"/>
        <v>90</v>
      </c>
      <c r="G2482" s="2">
        <f t="shared" si="124"/>
        <v>0</v>
      </c>
      <c r="H2482" s="2">
        <f t="shared" si="126"/>
        <v>667848</v>
      </c>
      <c r="I2482" s="2">
        <f>SUM(82186+585662)</f>
        <v>667848</v>
      </c>
    </row>
    <row r="2483" spans="1:9" x14ac:dyDescent="0.2">
      <c r="B2483" s="3"/>
      <c r="C2483" s="3" t="s">
        <v>18</v>
      </c>
      <c r="D2483" s="2">
        <v>8123</v>
      </c>
      <c r="E2483" s="2">
        <v>784</v>
      </c>
      <c r="F2483" s="2">
        <f t="shared" si="125"/>
        <v>20</v>
      </c>
      <c r="G2483" s="2">
        <f t="shared" si="124"/>
        <v>0</v>
      </c>
      <c r="H2483" s="2">
        <f t="shared" si="126"/>
        <v>0</v>
      </c>
    </row>
    <row r="2484" spans="1:9" x14ac:dyDescent="0.2">
      <c r="B2484" s="3"/>
      <c r="C2484" s="3" t="s">
        <v>19</v>
      </c>
      <c r="D2484" s="2">
        <v>7051</v>
      </c>
      <c r="E2484" s="2">
        <v>684</v>
      </c>
      <c r="F2484" s="2">
        <f t="shared" si="125"/>
        <v>13</v>
      </c>
      <c r="G2484" s="2">
        <f t="shared" si="124"/>
        <v>0</v>
      </c>
      <c r="H2484" s="2">
        <f t="shared" si="126"/>
        <v>0</v>
      </c>
    </row>
    <row r="2485" spans="1:9" x14ac:dyDescent="0.2">
      <c r="B2485" s="3"/>
      <c r="C2485" s="3" t="s">
        <v>40</v>
      </c>
      <c r="D2485" s="2">
        <v>4091</v>
      </c>
      <c r="E2485" s="2">
        <v>279</v>
      </c>
      <c r="F2485" s="2">
        <f t="shared" si="125"/>
        <v>6</v>
      </c>
      <c r="G2485" s="2">
        <f t="shared" si="124"/>
        <v>1</v>
      </c>
      <c r="H2485" s="2">
        <f t="shared" si="126"/>
        <v>0</v>
      </c>
    </row>
    <row r="2486" spans="1:9" x14ac:dyDescent="0.2">
      <c r="B2486" s="3"/>
      <c r="C2486" s="3" t="s">
        <v>41</v>
      </c>
      <c r="D2486" s="2">
        <v>4419</v>
      </c>
      <c r="E2486" s="2">
        <v>345</v>
      </c>
      <c r="F2486" s="2">
        <f t="shared" si="125"/>
        <v>12</v>
      </c>
      <c r="G2486" s="2">
        <f t="shared" si="124"/>
        <v>1</v>
      </c>
      <c r="H2486" s="2">
        <f t="shared" si="126"/>
        <v>0</v>
      </c>
    </row>
    <row r="2487" spans="1:9" x14ac:dyDescent="0.2">
      <c r="B2487" s="3" t="s">
        <v>20</v>
      </c>
      <c r="C2487" s="3" t="s">
        <v>22</v>
      </c>
      <c r="D2487" s="2">
        <v>85925</v>
      </c>
      <c r="E2487" s="2">
        <v>3138</v>
      </c>
      <c r="F2487" s="2">
        <f t="shared" si="125"/>
        <v>2542</v>
      </c>
      <c r="G2487" s="2">
        <f t="shared" si="124"/>
        <v>18</v>
      </c>
      <c r="H2487" s="2">
        <f t="shared" si="126"/>
        <v>85243</v>
      </c>
      <c r="I2487" s="2">
        <v>3496929</v>
      </c>
    </row>
    <row r="2488" spans="1:9" x14ac:dyDescent="0.2">
      <c r="B2488" s="3"/>
      <c r="C2488" s="3" t="s">
        <v>26</v>
      </c>
      <c r="D2488" s="2">
        <v>11098</v>
      </c>
      <c r="E2488" s="2">
        <v>338</v>
      </c>
      <c r="F2488" s="2">
        <f t="shared" si="125"/>
        <v>302</v>
      </c>
      <c r="G2488" s="2">
        <f t="shared" si="124"/>
        <v>0</v>
      </c>
      <c r="H2488" s="2">
        <f t="shared" si="126"/>
        <v>0</v>
      </c>
    </row>
    <row r="2489" spans="1:9" x14ac:dyDescent="0.2">
      <c r="B2489" s="3"/>
      <c r="C2489" s="3" t="s">
        <v>27</v>
      </c>
      <c r="D2489" s="2">
        <v>13948</v>
      </c>
      <c r="E2489" s="2">
        <v>424</v>
      </c>
      <c r="F2489" s="2">
        <f t="shared" si="125"/>
        <v>420</v>
      </c>
      <c r="G2489" s="2">
        <f t="shared" si="124"/>
        <v>14</v>
      </c>
      <c r="H2489" s="2">
        <f t="shared" si="126"/>
        <v>0</v>
      </c>
    </row>
    <row r="2490" spans="1:9" x14ac:dyDescent="0.2">
      <c r="C2490" s="3" t="s">
        <v>42</v>
      </c>
      <c r="D2490" s="2">
        <v>3580</v>
      </c>
      <c r="E2490" s="2">
        <v>154</v>
      </c>
      <c r="F2490" s="2">
        <f t="shared" si="125"/>
        <v>66</v>
      </c>
      <c r="G2490" s="2">
        <f t="shared" ref="G2490:G2553" si="127">SUM(E2490-E2460)</f>
        <v>0</v>
      </c>
      <c r="H2490" s="2">
        <f t="shared" si="126"/>
        <v>0</v>
      </c>
    </row>
    <row r="2491" spans="1:9" x14ac:dyDescent="0.2">
      <c r="C2491" s="3" t="s">
        <v>43</v>
      </c>
      <c r="D2491" s="2">
        <v>10711</v>
      </c>
      <c r="E2491" s="2">
        <v>275</v>
      </c>
      <c r="F2491" s="2">
        <f t="shared" si="125"/>
        <v>148</v>
      </c>
      <c r="G2491" s="2">
        <f t="shared" si="127"/>
        <v>6</v>
      </c>
      <c r="H2491" s="2">
        <f t="shared" si="126"/>
        <v>0</v>
      </c>
    </row>
    <row r="2492" spans="1:9" x14ac:dyDescent="0.2">
      <c r="A2492" s="1">
        <v>44005</v>
      </c>
      <c r="B2492" s="3" t="s">
        <v>5</v>
      </c>
      <c r="C2492" s="3" t="s">
        <v>6</v>
      </c>
      <c r="D2492" s="2">
        <v>64797</v>
      </c>
      <c r="E2492" s="2">
        <v>4015</v>
      </c>
      <c r="F2492" s="2">
        <f t="shared" si="125"/>
        <v>85</v>
      </c>
      <c r="G2492" s="2">
        <f t="shared" si="127"/>
        <v>4</v>
      </c>
      <c r="H2492" s="2">
        <f t="shared" si="126"/>
        <v>48709</v>
      </c>
      <c r="I2492" s="2">
        <v>3500808</v>
      </c>
    </row>
    <row r="2493" spans="1:9" x14ac:dyDescent="0.2">
      <c r="B2493" s="3"/>
      <c r="C2493" s="3" t="s">
        <v>7</v>
      </c>
      <c r="D2493" s="2">
        <v>59047</v>
      </c>
      <c r="E2493" s="2">
        <v>4514</v>
      </c>
      <c r="F2493" s="2">
        <f t="shared" si="125"/>
        <v>98</v>
      </c>
      <c r="G2493" s="2">
        <f t="shared" si="127"/>
        <v>1</v>
      </c>
      <c r="H2493" s="2">
        <f t="shared" si="126"/>
        <v>0</v>
      </c>
    </row>
    <row r="2494" spans="1:9" x14ac:dyDescent="0.2">
      <c r="B2494" s="3"/>
      <c r="C2494" s="3" t="s">
        <v>8</v>
      </c>
      <c r="D2494" s="2">
        <v>41544</v>
      </c>
      <c r="E2494" s="2">
        <v>2686</v>
      </c>
      <c r="F2494" s="2">
        <f t="shared" si="125"/>
        <v>31</v>
      </c>
      <c r="G2494" s="2">
        <f t="shared" si="127"/>
        <v>3</v>
      </c>
      <c r="H2494" s="2">
        <f t="shared" si="126"/>
        <v>0</v>
      </c>
    </row>
    <row r="2495" spans="1:9" x14ac:dyDescent="0.2">
      <c r="B2495" s="3"/>
      <c r="C2495" s="3" t="s">
        <v>35</v>
      </c>
      <c r="D2495" s="2">
        <v>47154</v>
      </c>
      <c r="E2495" s="2">
        <v>3033</v>
      </c>
      <c r="F2495" s="2">
        <f t="shared" si="125"/>
        <v>62</v>
      </c>
      <c r="G2495" s="2">
        <f t="shared" si="127"/>
        <v>3</v>
      </c>
      <c r="H2495" s="2">
        <f t="shared" si="126"/>
        <v>0</v>
      </c>
    </row>
    <row r="2496" spans="1:9" x14ac:dyDescent="0.2">
      <c r="B2496" s="3"/>
      <c r="C2496" s="3" t="s">
        <v>14</v>
      </c>
      <c r="D2496" s="2">
        <v>41056</v>
      </c>
      <c r="E2496" s="2">
        <v>2018</v>
      </c>
      <c r="F2496" s="2">
        <f t="shared" si="125"/>
        <v>46</v>
      </c>
      <c r="G2496" s="2">
        <f t="shared" si="127"/>
        <v>4</v>
      </c>
      <c r="H2496" s="2">
        <f t="shared" si="126"/>
        <v>0</v>
      </c>
    </row>
    <row r="2497" spans="2:9" x14ac:dyDescent="0.2">
      <c r="B2497" s="3" t="s">
        <v>9</v>
      </c>
      <c r="C2497" s="3" t="s">
        <v>10</v>
      </c>
      <c r="D2497" s="2">
        <v>19069</v>
      </c>
      <c r="E2497" s="2">
        <v>1706</v>
      </c>
      <c r="F2497" s="2">
        <f t="shared" si="125"/>
        <v>32</v>
      </c>
      <c r="G2497" s="2">
        <f t="shared" si="127"/>
        <v>5</v>
      </c>
      <c r="H2497" s="2">
        <f t="shared" si="126"/>
        <v>16052</v>
      </c>
      <c r="I2497" s="2">
        <v>1283451</v>
      </c>
    </row>
    <row r="2498" spans="2:9" x14ac:dyDescent="0.2">
      <c r="B2498" s="3"/>
      <c r="C2498" s="3" t="s">
        <v>11</v>
      </c>
      <c r="D2498" s="2">
        <v>18773</v>
      </c>
      <c r="E2498" s="2">
        <v>1268</v>
      </c>
      <c r="F2498" s="2">
        <f t="shared" si="125"/>
        <v>18</v>
      </c>
      <c r="G2498" s="2">
        <f t="shared" si="127"/>
        <v>2</v>
      </c>
      <c r="H2498" s="2">
        <f t="shared" si="126"/>
        <v>0</v>
      </c>
    </row>
    <row r="2499" spans="2:9" x14ac:dyDescent="0.2">
      <c r="B2499" s="3"/>
      <c r="C2499" s="3" t="s">
        <v>12</v>
      </c>
      <c r="D2499" s="2">
        <v>18592</v>
      </c>
      <c r="E2499" s="2">
        <v>1765</v>
      </c>
      <c r="F2499" s="2">
        <f t="shared" si="125"/>
        <v>14</v>
      </c>
      <c r="G2499" s="2">
        <f t="shared" si="127"/>
        <v>4</v>
      </c>
      <c r="H2499" s="2">
        <f t="shared" si="126"/>
        <v>0</v>
      </c>
    </row>
    <row r="2500" spans="2:9" x14ac:dyDescent="0.2">
      <c r="B2500" s="3"/>
      <c r="C2500" s="3" t="s">
        <v>36</v>
      </c>
      <c r="D2500" s="2">
        <v>16341</v>
      </c>
      <c r="E2500" s="2">
        <v>1139</v>
      </c>
      <c r="F2500" s="2">
        <f t="shared" si="125"/>
        <v>1</v>
      </c>
      <c r="G2500" s="2">
        <f t="shared" si="127"/>
        <v>1</v>
      </c>
      <c r="H2500" s="2">
        <f t="shared" si="126"/>
        <v>0</v>
      </c>
    </row>
    <row r="2501" spans="2:9" x14ac:dyDescent="0.2">
      <c r="B2501" s="3"/>
      <c r="C2501" s="3" t="s">
        <v>37</v>
      </c>
      <c r="D2501" s="2">
        <v>16794</v>
      </c>
      <c r="E2501" s="2">
        <v>1019</v>
      </c>
      <c r="F2501" s="2">
        <f t="shared" ref="F2501:F2564" si="128">SUM(D2501-D2471)</f>
        <v>22</v>
      </c>
      <c r="G2501" s="2">
        <f t="shared" si="127"/>
        <v>4</v>
      </c>
      <c r="H2501" s="2">
        <f t="shared" ref="H2501:H2564" si="129">SUM(I2501-I2471)</f>
        <v>0</v>
      </c>
    </row>
    <row r="2502" spans="2:9" x14ac:dyDescent="0.2">
      <c r="B2502" s="3" t="s">
        <v>13</v>
      </c>
      <c r="C2502" s="3" t="s">
        <v>14</v>
      </c>
      <c r="D2502" s="2">
        <v>19601</v>
      </c>
      <c r="E2502" s="2">
        <v>976</v>
      </c>
      <c r="F2502" s="2">
        <f t="shared" si="128"/>
        <v>34</v>
      </c>
      <c r="G2502" s="2">
        <f t="shared" si="127"/>
        <v>-3</v>
      </c>
      <c r="H2502" s="2">
        <f t="shared" si="129"/>
        <v>7532</v>
      </c>
      <c r="I2502" s="2">
        <v>782854</v>
      </c>
    </row>
    <row r="2503" spans="2:9" x14ac:dyDescent="0.2">
      <c r="B2503" s="3"/>
      <c r="C2503" s="3" t="s">
        <v>15</v>
      </c>
      <c r="D2503" s="2">
        <v>23647</v>
      </c>
      <c r="E2503" s="2">
        <v>1812</v>
      </c>
      <c r="F2503" s="2">
        <f t="shared" si="128"/>
        <v>38</v>
      </c>
      <c r="G2503" s="2">
        <f t="shared" si="127"/>
        <v>3</v>
      </c>
      <c r="H2503" s="2">
        <f t="shared" si="129"/>
        <v>0</v>
      </c>
    </row>
    <row r="2504" spans="2:9" x14ac:dyDescent="0.2">
      <c r="B2504" s="3"/>
      <c r="C2504" s="3" t="s">
        <v>12</v>
      </c>
      <c r="D2504" s="2">
        <v>15885</v>
      </c>
      <c r="E2504" s="2">
        <v>1081</v>
      </c>
      <c r="F2504" s="2">
        <f t="shared" si="128"/>
        <v>34</v>
      </c>
      <c r="G2504" s="2">
        <f t="shared" si="127"/>
        <v>4</v>
      </c>
      <c r="H2504" s="2">
        <f t="shared" si="129"/>
        <v>0</v>
      </c>
    </row>
    <row r="2505" spans="2:9" x14ac:dyDescent="0.2">
      <c r="B2505" s="3"/>
      <c r="C2505" s="3" t="s">
        <v>33</v>
      </c>
      <c r="D2505" s="2">
        <v>9042</v>
      </c>
      <c r="E2505" s="2">
        <v>919</v>
      </c>
      <c r="F2505" s="2">
        <f t="shared" si="128"/>
        <v>32</v>
      </c>
      <c r="G2505" s="2">
        <f t="shared" si="127"/>
        <v>5</v>
      </c>
      <c r="H2505" s="2">
        <f t="shared" si="129"/>
        <v>0</v>
      </c>
    </row>
    <row r="2506" spans="2:9" x14ac:dyDescent="0.2">
      <c r="B2506" s="3"/>
      <c r="C2506" s="3" t="s">
        <v>34</v>
      </c>
      <c r="D2506" s="2">
        <v>12192</v>
      </c>
      <c r="E2506" s="2">
        <v>905</v>
      </c>
      <c r="F2506" s="2">
        <f t="shared" si="128"/>
        <v>49</v>
      </c>
      <c r="G2506" s="2">
        <f t="shared" si="127"/>
        <v>2</v>
      </c>
      <c r="H2506" s="2">
        <f t="shared" si="129"/>
        <v>0</v>
      </c>
    </row>
    <row r="2507" spans="2:9" x14ac:dyDescent="0.2">
      <c r="B2507" s="3" t="s">
        <v>23</v>
      </c>
      <c r="C2507" s="3" t="s">
        <v>24</v>
      </c>
      <c r="D2507" s="2">
        <v>21427</v>
      </c>
      <c r="E2507" s="2">
        <v>2572</v>
      </c>
      <c r="F2507" s="2">
        <f t="shared" si="128"/>
        <v>62</v>
      </c>
      <c r="G2507" s="2">
        <f t="shared" si="127"/>
        <v>1</v>
      </c>
      <c r="H2507" s="2">
        <f t="shared" si="129"/>
        <v>10651</v>
      </c>
      <c r="I2507" s="2">
        <v>928668</v>
      </c>
    </row>
    <row r="2508" spans="2:9" x14ac:dyDescent="0.2">
      <c r="B2508" s="3"/>
      <c r="C2508" s="3" t="s">
        <v>25</v>
      </c>
      <c r="D2508" s="2">
        <v>8683</v>
      </c>
      <c r="E2508" s="2">
        <v>1040</v>
      </c>
      <c r="F2508" s="2">
        <f t="shared" si="128"/>
        <v>9</v>
      </c>
      <c r="G2508" s="2">
        <f t="shared" si="127"/>
        <v>3</v>
      </c>
      <c r="H2508" s="2">
        <f t="shared" si="129"/>
        <v>0</v>
      </c>
    </row>
    <row r="2509" spans="2:9" x14ac:dyDescent="0.2">
      <c r="B2509" s="3"/>
      <c r="C2509" s="3" t="s">
        <v>28</v>
      </c>
      <c r="D2509" s="2">
        <v>6996</v>
      </c>
      <c r="E2509" s="2">
        <v>861</v>
      </c>
      <c r="F2509" s="2">
        <f t="shared" si="128"/>
        <v>13</v>
      </c>
      <c r="G2509" s="2">
        <f t="shared" si="127"/>
        <v>-1</v>
      </c>
      <c r="H2509" s="2">
        <f t="shared" si="129"/>
        <v>0</v>
      </c>
    </row>
    <row r="2510" spans="2:9" x14ac:dyDescent="0.2">
      <c r="B2510" s="3"/>
      <c r="C2510" s="3" t="s">
        <v>38</v>
      </c>
      <c r="D2510" s="2">
        <v>2126</v>
      </c>
      <c r="E2510" s="2">
        <v>260</v>
      </c>
      <c r="F2510" s="2">
        <f t="shared" si="128"/>
        <v>5</v>
      </c>
      <c r="G2510" s="2">
        <f t="shared" si="127"/>
        <v>1</v>
      </c>
      <c r="H2510" s="2">
        <f t="shared" si="129"/>
        <v>0</v>
      </c>
    </row>
    <row r="2511" spans="2:9" x14ac:dyDescent="0.2">
      <c r="B2511" s="3"/>
      <c r="C2511" s="3" t="s">
        <v>39</v>
      </c>
      <c r="D2511" s="2">
        <v>1419</v>
      </c>
      <c r="E2511" s="2">
        <v>103</v>
      </c>
      <c r="F2511" s="2">
        <f t="shared" si="128"/>
        <v>5</v>
      </c>
      <c r="G2511" s="2">
        <f t="shared" si="127"/>
        <v>0</v>
      </c>
      <c r="H2511" s="2">
        <f t="shared" si="129"/>
        <v>0</v>
      </c>
    </row>
    <row r="2512" spans="2:9" x14ac:dyDescent="0.2">
      <c r="B2512" s="3" t="s">
        <v>16</v>
      </c>
      <c r="C2512" s="3" t="s">
        <v>17</v>
      </c>
      <c r="D2512" s="2">
        <v>20823</v>
      </c>
      <c r="E2512" s="2">
        <v>1564</v>
      </c>
      <c r="F2512" s="2">
        <f t="shared" si="128"/>
        <v>97</v>
      </c>
      <c r="G2512" s="2">
        <f t="shared" si="127"/>
        <v>11</v>
      </c>
      <c r="H2512" s="2">
        <f t="shared" si="129"/>
        <v>11255</v>
      </c>
      <c r="I2512" s="2">
        <f>SUM(82696+596407)</f>
        <v>679103</v>
      </c>
    </row>
    <row r="2513" spans="1:9" x14ac:dyDescent="0.2">
      <c r="B2513" s="3"/>
      <c r="C2513" s="3" t="s">
        <v>18</v>
      </c>
      <c r="D2513" s="2">
        <v>8159</v>
      </c>
      <c r="E2513" s="2">
        <v>787</v>
      </c>
      <c r="F2513" s="2">
        <f t="shared" si="128"/>
        <v>36</v>
      </c>
      <c r="G2513" s="2">
        <f t="shared" si="127"/>
        <v>3</v>
      </c>
      <c r="H2513" s="2">
        <f t="shared" si="129"/>
        <v>0</v>
      </c>
    </row>
    <row r="2514" spans="1:9" x14ac:dyDescent="0.2">
      <c r="B2514" s="3"/>
      <c r="C2514" s="3" t="s">
        <v>19</v>
      </c>
      <c r="D2514" s="2">
        <v>7065</v>
      </c>
      <c r="E2514" s="2">
        <v>684</v>
      </c>
      <c r="F2514" s="2">
        <f t="shared" si="128"/>
        <v>14</v>
      </c>
      <c r="G2514" s="2">
        <f t="shared" si="127"/>
        <v>0</v>
      </c>
      <c r="H2514" s="2">
        <f t="shared" si="129"/>
        <v>0</v>
      </c>
    </row>
    <row r="2515" spans="1:9" x14ac:dyDescent="0.2">
      <c r="B2515" s="3"/>
      <c r="C2515" s="3" t="s">
        <v>40</v>
      </c>
      <c r="D2515" s="2">
        <v>4109</v>
      </c>
      <c r="E2515" s="2">
        <v>281</v>
      </c>
      <c r="F2515" s="2">
        <f t="shared" si="128"/>
        <v>18</v>
      </c>
      <c r="G2515" s="2">
        <f t="shared" si="127"/>
        <v>2</v>
      </c>
      <c r="H2515" s="2">
        <f t="shared" si="129"/>
        <v>0</v>
      </c>
    </row>
    <row r="2516" spans="1:9" x14ac:dyDescent="0.2">
      <c r="B2516" s="3"/>
      <c r="C2516" s="3" t="s">
        <v>41</v>
      </c>
      <c r="D2516" s="2">
        <v>4444</v>
      </c>
      <c r="E2516" s="2">
        <v>345</v>
      </c>
      <c r="F2516" s="2">
        <f t="shared" si="128"/>
        <v>25</v>
      </c>
      <c r="G2516" s="2">
        <f t="shared" si="127"/>
        <v>0</v>
      </c>
      <c r="H2516" s="2">
        <f t="shared" si="129"/>
        <v>0</v>
      </c>
    </row>
    <row r="2517" spans="1:9" x14ac:dyDescent="0.2">
      <c r="B2517" s="3" t="s">
        <v>20</v>
      </c>
      <c r="C2517" s="3" t="s">
        <v>22</v>
      </c>
      <c r="D2517" s="2">
        <v>88433</v>
      </c>
      <c r="E2517" s="2">
        <v>3171</v>
      </c>
      <c r="F2517" s="2">
        <f t="shared" si="128"/>
        <v>2508</v>
      </c>
      <c r="G2517" s="2">
        <f t="shared" si="127"/>
        <v>33</v>
      </c>
      <c r="H2517" s="2">
        <f t="shared" si="129"/>
        <v>95970</v>
      </c>
      <c r="I2517" s="2">
        <v>3592899</v>
      </c>
    </row>
    <row r="2518" spans="1:9" x14ac:dyDescent="0.2">
      <c r="B2518" s="3"/>
      <c r="C2518" s="3" t="s">
        <v>26</v>
      </c>
      <c r="D2518" s="2">
        <v>11296</v>
      </c>
      <c r="E2518" s="2">
        <v>338</v>
      </c>
      <c r="F2518" s="2">
        <f t="shared" si="128"/>
        <v>198</v>
      </c>
      <c r="G2518" s="2">
        <f t="shared" si="127"/>
        <v>0</v>
      </c>
      <c r="H2518" s="2">
        <f t="shared" si="129"/>
        <v>0</v>
      </c>
    </row>
    <row r="2519" spans="1:9" x14ac:dyDescent="0.2">
      <c r="B2519" s="3"/>
      <c r="C2519" s="3" t="s">
        <v>27</v>
      </c>
      <c r="D2519" s="2">
        <v>14469</v>
      </c>
      <c r="E2519" s="2">
        <v>431</v>
      </c>
      <c r="F2519" s="2">
        <f t="shared" si="128"/>
        <v>521</v>
      </c>
      <c r="G2519" s="2">
        <f t="shared" si="127"/>
        <v>7</v>
      </c>
      <c r="H2519" s="2">
        <f t="shared" si="129"/>
        <v>0</v>
      </c>
    </row>
    <row r="2520" spans="1:9" x14ac:dyDescent="0.2">
      <c r="C2520" s="3" t="s">
        <v>42</v>
      </c>
      <c r="D2520" s="2">
        <v>3700</v>
      </c>
      <c r="E2520" s="2">
        <v>155</v>
      </c>
      <c r="F2520" s="2">
        <f t="shared" si="128"/>
        <v>120</v>
      </c>
      <c r="G2520" s="2">
        <f t="shared" si="127"/>
        <v>1</v>
      </c>
      <c r="H2520" s="2">
        <f t="shared" si="129"/>
        <v>0</v>
      </c>
    </row>
    <row r="2521" spans="1:9" x14ac:dyDescent="0.2">
      <c r="C2521" s="3" t="s">
        <v>43</v>
      </c>
      <c r="D2521" s="2">
        <v>11071</v>
      </c>
      <c r="E2521" s="2">
        <v>275</v>
      </c>
      <c r="F2521" s="2">
        <f t="shared" si="128"/>
        <v>360</v>
      </c>
      <c r="G2521" s="2">
        <f t="shared" si="127"/>
        <v>0</v>
      </c>
      <c r="H2521" s="2">
        <f t="shared" si="129"/>
        <v>0</v>
      </c>
    </row>
    <row r="2522" spans="1:9" x14ac:dyDescent="0.2">
      <c r="A2522" s="1">
        <v>44006</v>
      </c>
      <c r="B2522" s="3" t="s">
        <v>5</v>
      </c>
      <c r="C2522" s="3" t="s">
        <v>6</v>
      </c>
      <c r="D2522" s="2">
        <v>64881</v>
      </c>
      <c r="E2522" s="2">
        <v>4018</v>
      </c>
      <c r="F2522" s="2">
        <f t="shared" si="128"/>
        <v>84</v>
      </c>
      <c r="G2522" s="2">
        <f t="shared" si="127"/>
        <v>3</v>
      </c>
      <c r="H2522" s="2">
        <f t="shared" si="129"/>
        <v>51144</v>
      </c>
      <c r="I2522" s="2">
        <v>3551952</v>
      </c>
    </row>
    <row r="2523" spans="1:9" x14ac:dyDescent="0.2">
      <c r="B2523" s="3"/>
      <c r="C2523" s="3" t="s">
        <v>7</v>
      </c>
      <c r="D2523" s="2">
        <v>59111</v>
      </c>
      <c r="E2523" s="2">
        <v>4516</v>
      </c>
      <c r="F2523" s="2">
        <f t="shared" si="128"/>
        <v>64</v>
      </c>
      <c r="G2523" s="2">
        <f t="shared" si="127"/>
        <v>2</v>
      </c>
      <c r="H2523" s="2">
        <f t="shared" si="129"/>
        <v>0</v>
      </c>
    </row>
    <row r="2524" spans="1:9" x14ac:dyDescent="0.2">
      <c r="B2524" s="3"/>
      <c r="C2524" s="3" t="s">
        <v>8</v>
      </c>
      <c r="D2524" s="2">
        <v>41585</v>
      </c>
      <c r="E2524" s="2">
        <v>2687</v>
      </c>
      <c r="F2524" s="2">
        <f t="shared" si="128"/>
        <v>41</v>
      </c>
      <c r="G2524" s="2">
        <f t="shared" si="127"/>
        <v>1</v>
      </c>
      <c r="H2524" s="2">
        <f t="shared" si="129"/>
        <v>0</v>
      </c>
    </row>
    <row r="2525" spans="1:9" x14ac:dyDescent="0.2">
      <c r="B2525" s="3"/>
      <c r="C2525" s="3" t="s">
        <v>35</v>
      </c>
      <c r="D2525" s="2">
        <v>47230</v>
      </c>
      <c r="E2525" s="2">
        <v>3033</v>
      </c>
      <c r="F2525" s="2">
        <f t="shared" si="128"/>
        <v>76</v>
      </c>
      <c r="G2525" s="2">
        <f t="shared" si="127"/>
        <v>0</v>
      </c>
      <c r="H2525" s="2">
        <f t="shared" si="129"/>
        <v>0</v>
      </c>
    </row>
    <row r="2526" spans="1:9" x14ac:dyDescent="0.2">
      <c r="B2526" s="3"/>
      <c r="C2526" s="3" t="s">
        <v>14</v>
      </c>
      <c r="D2526" s="2">
        <v>41101</v>
      </c>
      <c r="E2526" s="2">
        <v>2020</v>
      </c>
      <c r="F2526" s="2">
        <f t="shared" si="128"/>
        <v>45</v>
      </c>
      <c r="G2526" s="2">
        <f t="shared" si="127"/>
        <v>2</v>
      </c>
      <c r="H2526" s="2">
        <f t="shared" si="129"/>
        <v>0</v>
      </c>
    </row>
    <row r="2527" spans="1:9" x14ac:dyDescent="0.2">
      <c r="B2527" s="3" t="s">
        <v>9</v>
      </c>
      <c r="C2527" s="3" t="s">
        <v>10</v>
      </c>
      <c r="D2527" s="2">
        <v>19097</v>
      </c>
      <c r="E2527" s="2">
        <v>1714</v>
      </c>
      <c r="F2527" s="2">
        <f t="shared" si="128"/>
        <v>28</v>
      </c>
      <c r="G2527" s="2">
        <f t="shared" si="127"/>
        <v>8</v>
      </c>
      <c r="H2527" s="2">
        <f t="shared" si="129"/>
        <v>16194</v>
      </c>
      <c r="I2527" s="2">
        <v>1299645</v>
      </c>
    </row>
    <row r="2528" spans="1:9" x14ac:dyDescent="0.2">
      <c r="B2528" s="3"/>
      <c r="C2528" s="3" t="s">
        <v>11</v>
      </c>
      <c r="D2528" s="2">
        <v>18771</v>
      </c>
      <c r="E2528" s="2">
        <v>1272</v>
      </c>
      <c r="F2528" s="2">
        <f t="shared" si="128"/>
        <v>-2</v>
      </c>
      <c r="G2528" s="2">
        <f t="shared" si="127"/>
        <v>4</v>
      </c>
      <c r="H2528" s="2">
        <f t="shared" si="129"/>
        <v>0</v>
      </c>
    </row>
    <row r="2529" spans="2:9" x14ac:dyDescent="0.2">
      <c r="B2529" s="3"/>
      <c r="C2529" s="3" t="s">
        <v>12</v>
      </c>
      <c r="D2529" s="2">
        <v>18617</v>
      </c>
      <c r="E2529" s="2">
        <v>1764</v>
      </c>
      <c r="F2529" s="2">
        <f t="shared" si="128"/>
        <v>25</v>
      </c>
      <c r="G2529" s="2">
        <f t="shared" si="127"/>
        <v>-1</v>
      </c>
      <c r="H2529" s="2">
        <f t="shared" si="129"/>
        <v>0</v>
      </c>
    </row>
    <row r="2530" spans="2:9" x14ac:dyDescent="0.2">
      <c r="B2530" s="3"/>
      <c r="C2530" s="3" t="s">
        <v>36</v>
      </c>
      <c r="D2530" s="2">
        <v>16330</v>
      </c>
      <c r="E2530" s="2">
        <v>1140</v>
      </c>
      <c r="F2530" s="2">
        <f t="shared" si="128"/>
        <v>-11</v>
      </c>
      <c r="G2530" s="2">
        <f t="shared" si="127"/>
        <v>1</v>
      </c>
      <c r="H2530" s="2">
        <f t="shared" si="129"/>
        <v>0</v>
      </c>
    </row>
    <row r="2531" spans="2:9" x14ac:dyDescent="0.2">
      <c r="B2531" s="3"/>
      <c r="C2531" s="3" t="s">
        <v>37</v>
      </c>
      <c r="D2531" s="2">
        <v>16788</v>
      </c>
      <c r="E2531" s="2">
        <v>1025</v>
      </c>
      <c r="F2531" s="2">
        <f t="shared" si="128"/>
        <v>-6</v>
      </c>
      <c r="G2531" s="2">
        <f t="shared" si="127"/>
        <v>6</v>
      </c>
      <c r="H2531" s="2">
        <f t="shared" si="129"/>
        <v>0</v>
      </c>
    </row>
    <row r="2532" spans="2:9" x14ac:dyDescent="0.2">
      <c r="B2532" s="3" t="s">
        <v>13</v>
      </c>
      <c r="C2532" s="3" t="s">
        <v>14</v>
      </c>
      <c r="D2532" s="2">
        <v>19628</v>
      </c>
      <c r="E2532" s="2">
        <v>984</v>
      </c>
      <c r="F2532" s="2">
        <f t="shared" si="128"/>
        <v>27</v>
      </c>
      <c r="G2532" s="2">
        <f t="shared" si="127"/>
        <v>8</v>
      </c>
      <c r="H2532" s="2">
        <f t="shared" si="129"/>
        <v>7369</v>
      </c>
      <c r="I2532" s="2">
        <v>790223</v>
      </c>
    </row>
    <row r="2533" spans="2:9" x14ac:dyDescent="0.2">
      <c r="B2533" s="3"/>
      <c r="C2533" s="3" t="s">
        <v>15</v>
      </c>
      <c r="D2533" s="2">
        <v>23697</v>
      </c>
      <c r="E2533" s="2">
        <v>1820</v>
      </c>
      <c r="F2533" s="2">
        <f t="shared" si="128"/>
        <v>50</v>
      </c>
      <c r="G2533" s="2">
        <f t="shared" si="127"/>
        <v>8</v>
      </c>
      <c r="H2533" s="2">
        <f t="shared" si="129"/>
        <v>0</v>
      </c>
    </row>
    <row r="2534" spans="2:9" x14ac:dyDescent="0.2">
      <c r="B2534" s="3"/>
      <c r="C2534" s="3" t="s">
        <v>12</v>
      </c>
      <c r="D2534" s="2">
        <v>15920</v>
      </c>
      <c r="E2534" s="2">
        <v>1083</v>
      </c>
      <c r="F2534" s="2">
        <f t="shared" si="128"/>
        <v>35</v>
      </c>
      <c r="G2534" s="2">
        <f t="shared" si="127"/>
        <v>2</v>
      </c>
      <c r="H2534" s="2">
        <f t="shared" si="129"/>
        <v>0</v>
      </c>
    </row>
    <row r="2535" spans="2:9" x14ac:dyDescent="0.2">
      <c r="B2535" s="3"/>
      <c r="C2535" s="3" t="s">
        <v>33</v>
      </c>
      <c r="D2535" s="2">
        <v>9056</v>
      </c>
      <c r="E2535" s="2">
        <v>923</v>
      </c>
      <c r="F2535" s="2">
        <f t="shared" si="128"/>
        <v>14</v>
      </c>
      <c r="G2535" s="2">
        <f t="shared" si="127"/>
        <v>4</v>
      </c>
      <c r="H2535" s="2">
        <f t="shared" si="129"/>
        <v>0</v>
      </c>
    </row>
    <row r="2536" spans="2:9" x14ac:dyDescent="0.2">
      <c r="B2536" s="3"/>
      <c r="C2536" s="3" t="s">
        <v>34</v>
      </c>
      <c r="D2536" s="2">
        <v>12207</v>
      </c>
      <c r="E2536" s="2">
        <v>914</v>
      </c>
      <c r="F2536" s="2">
        <f t="shared" si="128"/>
        <v>15</v>
      </c>
      <c r="G2536" s="2">
        <f t="shared" si="127"/>
        <v>9</v>
      </c>
      <c r="H2536" s="2">
        <f t="shared" si="129"/>
        <v>0</v>
      </c>
    </row>
    <row r="2537" spans="2:9" x14ac:dyDescent="0.2">
      <c r="B2537" s="3" t="s">
        <v>23</v>
      </c>
      <c r="C2537" s="3" t="s">
        <v>24</v>
      </c>
      <c r="D2537" s="2">
        <v>21505</v>
      </c>
      <c r="E2537" s="2">
        <v>2574</v>
      </c>
      <c r="F2537" s="2">
        <f t="shared" si="128"/>
        <v>78</v>
      </c>
      <c r="G2537" s="2">
        <f t="shared" si="127"/>
        <v>2</v>
      </c>
      <c r="H2537" s="2">
        <f t="shared" si="129"/>
        <v>16137</v>
      </c>
      <c r="I2537" s="2">
        <v>944805</v>
      </c>
    </row>
    <row r="2538" spans="2:9" x14ac:dyDescent="0.2">
      <c r="B2538" s="3"/>
      <c r="C2538" s="3" t="s">
        <v>25</v>
      </c>
      <c r="D2538" s="2">
        <v>8705</v>
      </c>
      <c r="E2538" s="2">
        <v>1040</v>
      </c>
      <c r="F2538" s="2">
        <f t="shared" si="128"/>
        <v>22</v>
      </c>
      <c r="G2538" s="2">
        <f t="shared" si="127"/>
        <v>0</v>
      </c>
      <c r="H2538" s="2">
        <f t="shared" si="129"/>
        <v>0</v>
      </c>
    </row>
    <row r="2539" spans="2:9" x14ac:dyDescent="0.2">
      <c r="B2539" s="3"/>
      <c r="C2539" s="3" t="s">
        <v>28</v>
      </c>
      <c r="D2539" s="2">
        <v>7017</v>
      </c>
      <c r="E2539" s="2">
        <v>861</v>
      </c>
      <c r="F2539" s="2">
        <f t="shared" si="128"/>
        <v>21</v>
      </c>
      <c r="G2539" s="2">
        <f t="shared" si="127"/>
        <v>0</v>
      </c>
      <c r="H2539" s="2">
        <f t="shared" si="129"/>
        <v>0</v>
      </c>
    </row>
    <row r="2540" spans="2:9" x14ac:dyDescent="0.2">
      <c r="B2540" s="3"/>
      <c r="C2540" s="3" t="s">
        <v>38</v>
      </c>
      <c r="D2540" s="2">
        <v>2133</v>
      </c>
      <c r="E2540" s="2">
        <v>260</v>
      </c>
      <c r="F2540" s="2">
        <f t="shared" si="128"/>
        <v>7</v>
      </c>
      <c r="G2540" s="2">
        <f t="shared" si="127"/>
        <v>0</v>
      </c>
      <c r="H2540" s="2">
        <f t="shared" si="129"/>
        <v>0</v>
      </c>
    </row>
    <row r="2541" spans="2:9" x14ac:dyDescent="0.2">
      <c r="B2541" s="3"/>
      <c r="C2541" s="3" t="s">
        <v>39</v>
      </c>
      <c r="D2541" s="2">
        <v>1425</v>
      </c>
      <c r="E2541" s="2">
        <v>103</v>
      </c>
      <c r="F2541" s="2">
        <f t="shared" si="128"/>
        <v>6</v>
      </c>
      <c r="G2541" s="2">
        <f t="shared" si="127"/>
        <v>0</v>
      </c>
      <c r="H2541" s="2">
        <f t="shared" si="129"/>
        <v>0</v>
      </c>
    </row>
    <row r="2542" spans="2:9" x14ac:dyDescent="0.2">
      <c r="B2542" s="3" t="s">
        <v>16</v>
      </c>
      <c r="C2542" s="3" t="s">
        <v>17</v>
      </c>
      <c r="D2542" s="2">
        <v>20949</v>
      </c>
      <c r="E2542" s="2">
        <v>1576</v>
      </c>
      <c r="F2542" s="2">
        <f t="shared" si="128"/>
        <v>126</v>
      </c>
      <c r="G2542" s="2">
        <f t="shared" si="127"/>
        <v>12</v>
      </c>
      <c r="H2542" s="2">
        <f t="shared" si="129"/>
        <v>12305</v>
      </c>
      <c r="I2542" s="2">
        <f>SUM(83191+608217)</f>
        <v>691408</v>
      </c>
    </row>
    <row r="2543" spans="2:9" x14ac:dyDescent="0.2">
      <c r="B2543" s="3"/>
      <c r="C2543" s="3" t="s">
        <v>18</v>
      </c>
      <c r="D2543" s="2">
        <v>8188</v>
      </c>
      <c r="E2543" s="2">
        <v>791</v>
      </c>
      <c r="F2543" s="2">
        <f t="shared" si="128"/>
        <v>29</v>
      </c>
      <c r="G2543" s="2">
        <f t="shared" si="127"/>
        <v>4</v>
      </c>
      <c r="H2543" s="2">
        <f t="shared" si="129"/>
        <v>0</v>
      </c>
    </row>
    <row r="2544" spans="2:9" x14ac:dyDescent="0.2">
      <c r="B2544" s="3"/>
      <c r="C2544" s="3" t="s">
        <v>19</v>
      </c>
      <c r="D2544" s="2">
        <v>7079</v>
      </c>
      <c r="E2544" s="2">
        <v>693</v>
      </c>
      <c r="F2544" s="2">
        <f t="shared" si="128"/>
        <v>14</v>
      </c>
      <c r="G2544" s="2">
        <f t="shared" si="127"/>
        <v>9</v>
      </c>
      <c r="H2544" s="2">
        <f t="shared" si="129"/>
        <v>0</v>
      </c>
    </row>
    <row r="2545" spans="1:9" x14ac:dyDescent="0.2">
      <c r="B2545" s="3"/>
      <c r="C2545" s="3" t="s">
        <v>40</v>
      </c>
      <c r="D2545" s="2">
        <v>4130</v>
      </c>
      <c r="E2545" s="2">
        <v>284</v>
      </c>
      <c r="F2545" s="2">
        <f t="shared" si="128"/>
        <v>21</v>
      </c>
      <c r="G2545" s="2">
        <f t="shared" si="127"/>
        <v>3</v>
      </c>
      <c r="H2545" s="2">
        <f t="shared" si="129"/>
        <v>0</v>
      </c>
    </row>
    <row r="2546" spans="1:9" x14ac:dyDescent="0.2">
      <c r="B2546" s="3"/>
      <c r="C2546" s="3" t="s">
        <v>41</v>
      </c>
      <c r="D2546" s="2">
        <v>4453</v>
      </c>
      <c r="E2546" s="2">
        <v>347</v>
      </c>
      <c r="F2546" s="2">
        <f t="shared" si="128"/>
        <v>9</v>
      </c>
      <c r="G2546" s="2">
        <f t="shared" si="127"/>
        <v>2</v>
      </c>
      <c r="H2546" s="2">
        <f t="shared" si="129"/>
        <v>0</v>
      </c>
    </row>
    <row r="2547" spans="1:9" x14ac:dyDescent="0.2">
      <c r="B2547" s="3" t="s">
        <v>20</v>
      </c>
      <c r="C2547" s="3" t="s">
        <v>22</v>
      </c>
      <c r="D2547" s="2">
        <v>89566</v>
      </c>
      <c r="E2547" s="2">
        <v>3205</v>
      </c>
      <c r="F2547" s="2">
        <f t="shared" si="128"/>
        <v>1133</v>
      </c>
      <c r="G2547" s="2">
        <f t="shared" si="127"/>
        <v>34</v>
      </c>
      <c r="H2547" s="2">
        <f t="shared" si="129"/>
        <v>101446</v>
      </c>
      <c r="I2547" s="2">
        <v>3694345</v>
      </c>
    </row>
    <row r="2548" spans="1:9" x14ac:dyDescent="0.2">
      <c r="B2548" s="3"/>
      <c r="C2548" s="3" t="s">
        <v>26</v>
      </c>
      <c r="D2548" s="2">
        <v>11628</v>
      </c>
      <c r="E2548" s="2">
        <v>347</v>
      </c>
      <c r="F2548" s="2">
        <f t="shared" si="128"/>
        <v>332</v>
      </c>
      <c r="G2548" s="2">
        <f t="shared" si="127"/>
        <v>9</v>
      </c>
      <c r="H2548" s="2">
        <f t="shared" si="129"/>
        <v>0</v>
      </c>
    </row>
    <row r="2549" spans="1:9" x14ac:dyDescent="0.2">
      <c r="B2549" s="3"/>
      <c r="C2549" s="3" t="s">
        <v>27</v>
      </c>
      <c r="D2549" s="2">
        <v>14946</v>
      </c>
      <c r="E2549" s="2">
        <v>432</v>
      </c>
      <c r="F2549" s="2">
        <f t="shared" si="128"/>
        <v>477</v>
      </c>
      <c r="G2549" s="2">
        <f t="shared" si="127"/>
        <v>1</v>
      </c>
      <c r="H2549" s="2">
        <f t="shared" si="129"/>
        <v>0</v>
      </c>
    </row>
    <row r="2550" spans="1:9" x14ac:dyDescent="0.2">
      <c r="C2550" s="3" t="s">
        <v>42</v>
      </c>
      <c r="D2550" s="2">
        <v>3812</v>
      </c>
      <c r="E2550" s="2">
        <v>155</v>
      </c>
      <c r="F2550" s="2">
        <f t="shared" si="128"/>
        <v>112</v>
      </c>
      <c r="G2550" s="2">
        <f t="shared" si="127"/>
        <v>0</v>
      </c>
      <c r="H2550" s="2">
        <f t="shared" si="129"/>
        <v>0</v>
      </c>
    </row>
    <row r="2551" spans="1:9" x14ac:dyDescent="0.2">
      <c r="C2551" s="3" t="s">
        <v>43</v>
      </c>
      <c r="D2551" s="2">
        <v>11804</v>
      </c>
      <c r="E2551" s="2">
        <v>299</v>
      </c>
      <c r="F2551" s="2">
        <f t="shared" si="128"/>
        <v>733</v>
      </c>
      <c r="G2551" s="2">
        <f t="shared" si="127"/>
        <v>24</v>
      </c>
      <c r="H2551" s="2">
        <f t="shared" si="129"/>
        <v>0</v>
      </c>
    </row>
    <row r="2552" spans="1:9" x14ac:dyDescent="0.2">
      <c r="A2552" s="1">
        <v>44007</v>
      </c>
      <c r="B2552" s="3" t="s">
        <v>5</v>
      </c>
      <c r="C2552" s="3" t="s">
        <v>6</v>
      </c>
      <c r="D2552" s="2">
        <v>64987</v>
      </c>
      <c r="E2552" s="2">
        <v>4020</v>
      </c>
      <c r="F2552" s="2">
        <f t="shared" si="128"/>
        <v>106</v>
      </c>
      <c r="G2552" s="2">
        <f t="shared" si="127"/>
        <v>2</v>
      </c>
    </row>
    <row r="2553" spans="1:9" x14ac:dyDescent="0.2">
      <c r="B2553" s="3"/>
      <c r="C2553" s="3" t="s">
        <v>7</v>
      </c>
      <c r="D2553" s="2">
        <v>59206</v>
      </c>
      <c r="E2553" s="2">
        <v>4517</v>
      </c>
      <c r="F2553" s="2">
        <f t="shared" si="128"/>
        <v>95</v>
      </c>
      <c r="G2553" s="2">
        <f t="shared" si="127"/>
        <v>1</v>
      </c>
      <c r="H2553" s="2">
        <f t="shared" si="129"/>
        <v>0</v>
      </c>
    </row>
    <row r="2554" spans="1:9" x14ac:dyDescent="0.2">
      <c r="B2554" s="3"/>
      <c r="C2554" s="3" t="s">
        <v>8</v>
      </c>
      <c r="D2554" s="2">
        <v>41646</v>
      </c>
      <c r="E2554" s="2">
        <v>2688</v>
      </c>
      <c r="F2554" s="2">
        <f t="shared" si="128"/>
        <v>61</v>
      </c>
      <c r="G2554" s="2">
        <f t="shared" ref="G2554:G2581" si="130">SUM(E2554-E2524)</f>
        <v>1</v>
      </c>
      <c r="H2554" s="2">
        <f t="shared" si="129"/>
        <v>0</v>
      </c>
    </row>
    <row r="2555" spans="1:9" x14ac:dyDescent="0.2">
      <c r="B2555" s="3"/>
      <c r="C2555" s="3" t="s">
        <v>35</v>
      </c>
      <c r="D2555" s="2">
        <v>47294</v>
      </c>
      <c r="E2555" s="2">
        <v>3035</v>
      </c>
      <c r="F2555" s="2">
        <f t="shared" si="128"/>
        <v>64</v>
      </c>
      <c r="G2555" s="2">
        <f t="shared" si="130"/>
        <v>2</v>
      </c>
      <c r="H2555" s="2">
        <f t="shared" si="129"/>
        <v>0</v>
      </c>
    </row>
    <row r="2556" spans="1:9" x14ac:dyDescent="0.2">
      <c r="B2556" s="3"/>
      <c r="C2556" s="3" t="s">
        <v>14</v>
      </c>
      <c r="D2556" s="2">
        <v>41151</v>
      </c>
      <c r="E2556" s="2">
        <v>2022</v>
      </c>
      <c r="F2556" s="2">
        <f t="shared" si="128"/>
        <v>50</v>
      </c>
      <c r="G2556" s="2">
        <f t="shared" si="130"/>
        <v>2</v>
      </c>
      <c r="H2556" s="2">
        <f t="shared" si="129"/>
        <v>0</v>
      </c>
    </row>
    <row r="2557" spans="1:9" x14ac:dyDescent="0.2">
      <c r="B2557" s="3" t="s">
        <v>9</v>
      </c>
      <c r="C2557" s="3" t="s">
        <v>10</v>
      </c>
      <c r="D2557" s="2">
        <v>19167</v>
      </c>
      <c r="E2557" s="2">
        <v>1716</v>
      </c>
      <c r="F2557" s="2">
        <f t="shared" si="128"/>
        <v>70</v>
      </c>
      <c r="G2557" s="2">
        <f t="shared" si="130"/>
        <v>2</v>
      </c>
      <c r="H2557" s="2">
        <f t="shared" si="129"/>
        <v>21265</v>
      </c>
      <c r="I2557" s="2">
        <v>1320910</v>
      </c>
    </row>
    <row r="2558" spans="1:9" x14ac:dyDescent="0.2">
      <c r="B2558" s="3"/>
      <c r="C2558" s="3" t="s">
        <v>11</v>
      </c>
      <c r="D2558" s="2">
        <v>18775</v>
      </c>
      <c r="E2558" s="2">
        <v>1273</v>
      </c>
      <c r="F2558" s="2">
        <f t="shared" si="128"/>
        <v>4</v>
      </c>
      <c r="G2558" s="2">
        <f t="shared" si="130"/>
        <v>1</v>
      </c>
      <c r="H2558" s="2">
        <f t="shared" si="129"/>
        <v>0</v>
      </c>
    </row>
    <row r="2559" spans="1:9" x14ac:dyDescent="0.2">
      <c r="B2559" s="3"/>
      <c r="C2559" s="3" t="s">
        <v>12</v>
      </c>
      <c r="D2559" s="2">
        <v>18637</v>
      </c>
      <c r="E2559" s="2">
        <v>1774</v>
      </c>
      <c r="F2559" s="2">
        <f t="shared" si="128"/>
        <v>20</v>
      </c>
      <c r="G2559" s="2">
        <f t="shared" si="130"/>
        <v>10</v>
      </c>
      <c r="H2559" s="2">
        <f t="shared" si="129"/>
        <v>0</v>
      </c>
    </row>
    <row r="2560" spans="1:9" x14ac:dyDescent="0.2">
      <c r="B2560" s="3"/>
      <c r="C2560" s="3" t="s">
        <v>36</v>
      </c>
      <c r="D2560" s="2">
        <v>16334</v>
      </c>
      <c r="E2560" s="2">
        <v>1141</v>
      </c>
      <c r="F2560" s="2">
        <f t="shared" si="128"/>
        <v>4</v>
      </c>
      <c r="G2560" s="2">
        <f t="shared" si="130"/>
        <v>1</v>
      </c>
      <c r="H2560" s="2">
        <f t="shared" si="129"/>
        <v>0</v>
      </c>
    </row>
    <row r="2561" spans="2:9" x14ac:dyDescent="0.2">
      <c r="B2561" s="3"/>
      <c r="C2561" s="3" t="s">
        <v>37</v>
      </c>
      <c r="D2561" s="2">
        <v>16819</v>
      </c>
      <c r="E2561" s="2">
        <v>1025</v>
      </c>
      <c r="F2561" s="2">
        <f t="shared" si="128"/>
        <v>31</v>
      </c>
      <c r="G2561" s="2">
        <f t="shared" si="130"/>
        <v>0</v>
      </c>
      <c r="H2561" s="2">
        <f t="shared" si="129"/>
        <v>0</v>
      </c>
    </row>
    <row r="2562" spans="2:9" x14ac:dyDescent="0.2">
      <c r="B2562" s="3" t="s">
        <v>13</v>
      </c>
      <c r="C2562" s="3" t="s">
        <v>14</v>
      </c>
      <c r="D2562" s="2">
        <v>19664</v>
      </c>
      <c r="E2562" s="2">
        <v>990</v>
      </c>
      <c r="F2562" s="2">
        <f t="shared" si="128"/>
        <v>36</v>
      </c>
      <c r="G2562" s="2">
        <f t="shared" si="130"/>
        <v>6</v>
      </c>
      <c r="H2562" s="2">
        <f t="shared" si="129"/>
        <v>10318</v>
      </c>
      <c r="I2562" s="2">
        <v>800541</v>
      </c>
    </row>
    <row r="2563" spans="2:9" x14ac:dyDescent="0.2">
      <c r="B2563" s="3"/>
      <c r="C2563" s="3" t="s">
        <v>15</v>
      </c>
      <c r="D2563" s="2">
        <v>23741</v>
      </c>
      <c r="E2563" s="2">
        <v>1825</v>
      </c>
      <c r="F2563" s="2">
        <f t="shared" si="128"/>
        <v>44</v>
      </c>
      <c r="G2563" s="2">
        <f t="shared" si="130"/>
        <v>5</v>
      </c>
      <c r="H2563" s="2">
        <f t="shared" si="129"/>
        <v>0</v>
      </c>
    </row>
    <row r="2564" spans="2:9" x14ac:dyDescent="0.2">
      <c r="B2564" s="3"/>
      <c r="C2564" s="3" t="s">
        <v>12</v>
      </c>
      <c r="D2564" s="2">
        <v>15952</v>
      </c>
      <c r="E2564" s="2">
        <v>1086</v>
      </c>
      <c r="F2564" s="2">
        <f t="shared" si="128"/>
        <v>32</v>
      </c>
      <c r="G2564" s="2">
        <f t="shared" si="130"/>
        <v>3</v>
      </c>
      <c r="H2564" s="2">
        <f t="shared" si="129"/>
        <v>0</v>
      </c>
    </row>
    <row r="2565" spans="2:9" x14ac:dyDescent="0.2">
      <c r="B2565" s="3"/>
      <c r="C2565" s="3" t="s">
        <v>33</v>
      </c>
      <c r="D2565" s="2">
        <v>9082</v>
      </c>
      <c r="E2565" s="2">
        <v>924</v>
      </c>
      <c r="F2565" s="2">
        <f t="shared" ref="F2565:F2581" si="131">SUM(D2565-D2535)</f>
        <v>26</v>
      </c>
      <c r="G2565" s="2">
        <f t="shared" si="130"/>
        <v>1</v>
      </c>
      <c r="H2565" s="2">
        <f t="shared" ref="H2565:H2628" si="132">SUM(I2565-I2535)</f>
        <v>0</v>
      </c>
    </row>
    <row r="2566" spans="2:9" x14ac:dyDescent="0.2">
      <c r="B2566" s="3"/>
      <c r="C2566" s="3" t="s">
        <v>34</v>
      </c>
      <c r="D2566" s="2">
        <v>12236</v>
      </c>
      <c r="E2566" s="2">
        <v>917</v>
      </c>
      <c r="F2566" s="2">
        <f t="shared" si="131"/>
        <v>29</v>
      </c>
      <c r="G2566" s="2">
        <f t="shared" si="130"/>
        <v>3</v>
      </c>
      <c r="H2566" s="2">
        <f t="shared" si="132"/>
        <v>0</v>
      </c>
    </row>
    <row r="2567" spans="2:9" x14ac:dyDescent="0.2">
      <c r="B2567" s="3" t="s">
        <v>23</v>
      </c>
      <c r="C2567" s="3" t="s">
        <v>24</v>
      </c>
      <c r="D2567" s="2">
        <v>21573</v>
      </c>
      <c r="E2567" s="2">
        <v>2583</v>
      </c>
      <c r="F2567" s="2">
        <f t="shared" si="131"/>
        <v>68</v>
      </c>
      <c r="G2567" s="2">
        <f t="shared" si="130"/>
        <v>9</v>
      </c>
      <c r="H2567" s="2">
        <f t="shared" si="132"/>
        <v>18034</v>
      </c>
      <c r="I2567" s="2">
        <v>962839</v>
      </c>
    </row>
    <row r="2568" spans="2:9" x14ac:dyDescent="0.2">
      <c r="B2568" s="3"/>
      <c r="C2568" s="3" t="s">
        <v>25</v>
      </c>
      <c r="D2568" s="2">
        <v>8733</v>
      </c>
      <c r="E2568" s="2">
        <v>1043</v>
      </c>
      <c r="F2568" s="2">
        <f t="shared" si="131"/>
        <v>28</v>
      </c>
      <c r="G2568" s="2">
        <f t="shared" si="130"/>
        <v>3</v>
      </c>
      <c r="H2568" s="2">
        <f t="shared" si="132"/>
        <v>0</v>
      </c>
    </row>
    <row r="2569" spans="2:9" x14ac:dyDescent="0.2">
      <c r="B2569" s="3"/>
      <c r="C2569" s="3" t="s">
        <v>28</v>
      </c>
      <c r="D2569" s="2">
        <v>7047</v>
      </c>
      <c r="E2569" s="2">
        <v>863</v>
      </c>
      <c r="F2569" s="2">
        <f t="shared" si="131"/>
        <v>30</v>
      </c>
      <c r="G2569" s="2">
        <f t="shared" si="130"/>
        <v>2</v>
      </c>
      <c r="H2569" s="2">
        <f t="shared" si="132"/>
        <v>0</v>
      </c>
    </row>
    <row r="2570" spans="2:9" x14ac:dyDescent="0.2">
      <c r="B2570" s="3"/>
      <c r="C2570" s="3" t="s">
        <v>38</v>
      </c>
      <c r="D2570" s="2">
        <v>2144</v>
      </c>
      <c r="E2570" s="2">
        <v>260</v>
      </c>
      <c r="F2570" s="2">
        <f t="shared" si="131"/>
        <v>11</v>
      </c>
      <c r="G2570" s="2">
        <f t="shared" si="130"/>
        <v>0</v>
      </c>
      <c r="H2570" s="2">
        <f t="shared" si="132"/>
        <v>0</v>
      </c>
    </row>
    <row r="2571" spans="2:9" x14ac:dyDescent="0.2">
      <c r="B2571" s="3"/>
      <c r="C2571" s="3" t="s">
        <v>39</v>
      </c>
      <c r="D2571" s="2">
        <v>1431</v>
      </c>
      <c r="E2571" s="2">
        <v>103</v>
      </c>
      <c r="F2571" s="2">
        <f t="shared" si="131"/>
        <v>6</v>
      </c>
      <c r="G2571" s="2">
        <f t="shared" si="130"/>
        <v>0</v>
      </c>
      <c r="H2571" s="2">
        <f t="shared" si="132"/>
        <v>0</v>
      </c>
    </row>
    <row r="2572" spans="2:9" x14ac:dyDescent="0.2">
      <c r="B2572" s="3" t="s">
        <v>16</v>
      </c>
      <c r="C2572" s="3" t="s">
        <v>17</v>
      </c>
      <c r="D2572" s="2">
        <v>21072</v>
      </c>
      <c r="E2572" s="2">
        <v>1583</v>
      </c>
      <c r="F2572" s="2">
        <f t="shared" si="131"/>
        <v>123</v>
      </c>
      <c r="G2572" s="2">
        <f t="shared" si="130"/>
        <v>7</v>
      </c>
      <c r="H2572" s="2">
        <f t="shared" si="132"/>
        <v>13393</v>
      </c>
      <c r="I2572" s="2">
        <f>SUM(83770+621031)</f>
        <v>704801</v>
      </c>
    </row>
    <row r="2573" spans="2:9" x14ac:dyDescent="0.2">
      <c r="B2573" s="3"/>
      <c r="C2573" s="3" t="s">
        <v>18</v>
      </c>
      <c r="D2573" s="2">
        <v>8244</v>
      </c>
      <c r="E2573" s="2">
        <v>792</v>
      </c>
      <c r="F2573" s="2">
        <f t="shared" si="131"/>
        <v>56</v>
      </c>
      <c r="G2573" s="2">
        <f t="shared" si="130"/>
        <v>1</v>
      </c>
      <c r="H2573" s="2">
        <f t="shared" si="132"/>
        <v>0</v>
      </c>
    </row>
    <row r="2574" spans="2:9" x14ac:dyDescent="0.2">
      <c r="B2574" s="3"/>
      <c r="C2574" s="3" t="s">
        <v>19</v>
      </c>
      <c r="D2574" s="2">
        <v>7095</v>
      </c>
      <c r="E2574" s="2">
        <v>693</v>
      </c>
      <c r="F2574" s="2">
        <f t="shared" si="131"/>
        <v>16</v>
      </c>
      <c r="G2574" s="2">
        <f t="shared" si="130"/>
        <v>0</v>
      </c>
      <c r="H2574" s="2">
        <f t="shared" si="132"/>
        <v>0</v>
      </c>
    </row>
    <row r="2575" spans="2:9" x14ac:dyDescent="0.2">
      <c r="B2575" s="3"/>
      <c r="C2575" s="3" t="s">
        <v>40</v>
      </c>
      <c r="D2575" s="2">
        <v>4164</v>
      </c>
      <c r="E2575" s="2">
        <v>285</v>
      </c>
      <c r="F2575" s="2">
        <f t="shared" si="131"/>
        <v>34</v>
      </c>
      <c r="G2575" s="2">
        <f t="shared" si="130"/>
        <v>1</v>
      </c>
      <c r="H2575" s="2">
        <f t="shared" si="132"/>
        <v>0</v>
      </c>
    </row>
    <row r="2576" spans="2:9" x14ac:dyDescent="0.2">
      <c r="B2576" s="3"/>
      <c r="C2576" s="3" t="s">
        <v>41</v>
      </c>
      <c r="D2576" s="2">
        <v>4461</v>
      </c>
      <c r="E2576" s="2">
        <v>348</v>
      </c>
      <c r="F2576" s="2">
        <f t="shared" si="131"/>
        <v>8</v>
      </c>
      <c r="G2576" s="2">
        <f t="shared" si="130"/>
        <v>1</v>
      </c>
      <c r="H2576" s="2">
        <f t="shared" si="132"/>
        <v>0</v>
      </c>
    </row>
    <row r="2577" spans="1:9" x14ac:dyDescent="0.2">
      <c r="B2577" s="3" t="s">
        <v>20</v>
      </c>
      <c r="C2577" s="3" t="s">
        <v>22</v>
      </c>
      <c r="D2577" s="2">
        <v>91524</v>
      </c>
      <c r="E2577" s="2">
        <v>3246</v>
      </c>
      <c r="F2577" s="2">
        <f t="shared" si="131"/>
        <v>1958</v>
      </c>
      <c r="G2577" s="2">
        <f t="shared" si="130"/>
        <v>41</v>
      </c>
      <c r="H2577" s="2">
        <f t="shared" si="132"/>
        <v>76969</v>
      </c>
      <c r="I2577" s="2">
        <v>3771314</v>
      </c>
    </row>
    <row r="2578" spans="1:9" x14ac:dyDescent="0.2">
      <c r="B2578" s="3"/>
      <c r="C2578" s="3" t="s">
        <v>26</v>
      </c>
      <c r="D2578" s="2">
        <v>11963</v>
      </c>
      <c r="E2578" s="2">
        <v>352</v>
      </c>
      <c r="F2578" s="2">
        <f t="shared" si="131"/>
        <v>335</v>
      </c>
      <c r="G2578" s="2">
        <f t="shared" si="130"/>
        <v>5</v>
      </c>
      <c r="H2578" s="2">
        <f t="shared" si="132"/>
        <v>0</v>
      </c>
    </row>
    <row r="2579" spans="1:9" x14ac:dyDescent="0.2">
      <c r="B2579" s="3"/>
      <c r="C2579" s="3" t="s">
        <v>27</v>
      </c>
      <c r="D2579" s="2">
        <v>15224</v>
      </c>
      <c r="E2579" s="2">
        <v>435</v>
      </c>
      <c r="F2579" s="2">
        <f t="shared" si="131"/>
        <v>278</v>
      </c>
      <c r="G2579" s="2">
        <f t="shared" si="130"/>
        <v>3</v>
      </c>
      <c r="H2579" s="2">
        <f t="shared" si="132"/>
        <v>0</v>
      </c>
    </row>
    <row r="2580" spans="1:9" x14ac:dyDescent="0.2">
      <c r="C2580" s="3" t="s">
        <v>42</v>
      </c>
      <c r="D2580" s="2">
        <v>3871</v>
      </c>
      <c r="E2580" s="2">
        <v>155</v>
      </c>
      <c r="F2580" s="2">
        <f t="shared" si="131"/>
        <v>59</v>
      </c>
      <c r="G2580" s="2">
        <f t="shared" si="130"/>
        <v>0</v>
      </c>
      <c r="H2580" s="2">
        <f t="shared" si="132"/>
        <v>0</v>
      </c>
    </row>
    <row r="2581" spans="1:9" x14ac:dyDescent="0.2">
      <c r="C2581" s="3" t="s">
        <v>43</v>
      </c>
      <c r="D2581" s="2">
        <v>12221</v>
      </c>
      <c r="E2581" s="2">
        <v>306</v>
      </c>
      <c r="F2581" s="2">
        <f t="shared" si="131"/>
        <v>417</v>
      </c>
      <c r="G2581" s="2">
        <f t="shared" si="130"/>
        <v>7</v>
      </c>
      <c r="H2581" s="2">
        <f t="shared" si="132"/>
        <v>0</v>
      </c>
    </row>
    <row r="2582" spans="1:9" x14ac:dyDescent="0.2">
      <c r="A2582" s="1">
        <v>44008</v>
      </c>
      <c r="B2582" s="3" t="s">
        <v>5</v>
      </c>
      <c r="C2582" s="3" t="s">
        <v>6</v>
      </c>
      <c r="D2582" s="2">
        <v>65089</v>
      </c>
      <c r="E2582" s="2">
        <v>4022</v>
      </c>
      <c r="F2582" s="2">
        <f>SUM(D2582-D2552)</f>
        <v>102</v>
      </c>
      <c r="G2582" s="2">
        <f>SUM(E2582-E2552)</f>
        <v>2</v>
      </c>
      <c r="I2582" s="2">
        <v>3681317</v>
      </c>
    </row>
    <row r="2583" spans="1:9" x14ac:dyDescent="0.2">
      <c r="B2583" s="3"/>
      <c r="C2583" s="3" t="s">
        <v>7</v>
      </c>
      <c r="D2583" s="2">
        <v>59311</v>
      </c>
      <c r="E2583" s="2">
        <v>4518</v>
      </c>
      <c r="F2583" s="2">
        <f t="shared" ref="F2583:F2646" si="133">SUM(D2583-D2553)</f>
        <v>105</v>
      </c>
      <c r="G2583" s="2">
        <f t="shared" ref="G2583:G2646" si="134">SUM(E2583-E2553)</f>
        <v>1</v>
      </c>
      <c r="H2583" s="2">
        <f t="shared" si="132"/>
        <v>0</v>
      </c>
    </row>
    <row r="2584" spans="1:9" x14ac:dyDescent="0.2">
      <c r="B2584" s="3"/>
      <c r="C2584" s="3" t="s">
        <v>8</v>
      </c>
      <c r="D2584" s="2">
        <v>41684</v>
      </c>
      <c r="E2584" s="2">
        <v>2690</v>
      </c>
      <c r="F2584" s="2">
        <f t="shared" si="133"/>
        <v>38</v>
      </c>
      <c r="G2584" s="2">
        <f t="shared" si="134"/>
        <v>2</v>
      </c>
      <c r="H2584" s="2">
        <f t="shared" si="132"/>
        <v>0</v>
      </c>
    </row>
    <row r="2585" spans="1:9" x14ac:dyDescent="0.2">
      <c r="B2585" s="3"/>
      <c r="C2585" s="3" t="s">
        <v>35</v>
      </c>
      <c r="D2585" s="2">
        <v>47383</v>
      </c>
      <c r="E2585" s="2">
        <v>3036</v>
      </c>
      <c r="F2585" s="2">
        <f t="shared" si="133"/>
        <v>89</v>
      </c>
      <c r="G2585" s="2">
        <f t="shared" si="134"/>
        <v>1</v>
      </c>
      <c r="H2585" s="2">
        <f t="shared" si="132"/>
        <v>0</v>
      </c>
    </row>
    <row r="2586" spans="1:9" x14ac:dyDescent="0.2">
      <c r="B2586" s="3"/>
      <c r="C2586" s="3" t="s">
        <v>14</v>
      </c>
      <c r="D2586" s="2">
        <v>41208</v>
      </c>
      <c r="E2586" s="2">
        <v>2022</v>
      </c>
      <c r="F2586" s="2">
        <f t="shared" si="133"/>
        <v>57</v>
      </c>
      <c r="G2586" s="2">
        <f t="shared" si="134"/>
        <v>0</v>
      </c>
      <c r="H2586" s="2">
        <f t="shared" si="132"/>
        <v>0</v>
      </c>
    </row>
    <row r="2587" spans="1:9" x14ac:dyDescent="0.2">
      <c r="B2587" s="3" t="s">
        <v>9</v>
      </c>
      <c r="C2587" s="3" t="s">
        <v>10</v>
      </c>
      <c r="D2587" s="2">
        <v>19264</v>
      </c>
      <c r="E2587" s="2">
        <v>1718</v>
      </c>
      <c r="F2587" s="2">
        <f t="shared" si="133"/>
        <v>97</v>
      </c>
      <c r="G2587" s="2">
        <f t="shared" si="134"/>
        <v>2</v>
      </c>
      <c r="H2587" s="2">
        <f t="shared" si="132"/>
        <v>25762</v>
      </c>
      <c r="I2587" s="2">
        <v>1346672</v>
      </c>
    </row>
    <row r="2588" spans="1:9" x14ac:dyDescent="0.2">
      <c r="B2588" s="3"/>
      <c r="C2588" s="3" t="s">
        <v>11</v>
      </c>
      <c r="D2588" s="2">
        <v>18788</v>
      </c>
      <c r="E2588" s="2">
        <v>1274</v>
      </c>
      <c r="F2588" s="2">
        <f t="shared" si="133"/>
        <v>13</v>
      </c>
      <c r="G2588" s="2">
        <f t="shared" si="134"/>
        <v>1</v>
      </c>
      <c r="H2588" s="2">
        <f t="shared" si="132"/>
        <v>0</v>
      </c>
    </row>
    <row r="2589" spans="1:9" x14ac:dyDescent="0.2">
      <c r="B2589" s="3"/>
      <c r="C2589" s="3" t="s">
        <v>12</v>
      </c>
      <c r="D2589" s="2">
        <v>18666</v>
      </c>
      <c r="E2589" s="2">
        <v>1778</v>
      </c>
      <c r="F2589" s="2">
        <f t="shared" si="133"/>
        <v>29</v>
      </c>
      <c r="G2589" s="2">
        <f t="shared" si="134"/>
        <v>4</v>
      </c>
      <c r="H2589" s="2">
        <f t="shared" si="132"/>
        <v>0</v>
      </c>
    </row>
    <row r="2590" spans="1:9" x14ac:dyDescent="0.2">
      <c r="B2590" s="3"/>
      <c r="C2590" s="3" t="s">
        <v>36</v>
      </c>
      <c r="D2590" s="2">
        <v>16356</v>
      </c>
      <c r="E2590" s="2">
        <v>1143</v>
      </c>
      <c r="F2590" s="2">
        <f t="shared" si="133"/>
        <v>22</v>
      </c>
      <c r="G2590" s="2">
        <f t="shared" si="134"/>
        <v>2</v>
      </c>
      <c r="H2590" s="2">
        <f t="shared" si="132"/>
        <v>0</v>
      </c>
    </row>
    <row r="2591" spans="1:9" x14ac:dyDescent="0.2">
      <c r="B2591" s="3"/>
      <c r="C2591" s="3" t="s">
        <v>37</v>
      </c>
      <c r="D2591" s="2">
        <v>16843</v>
      </c>
      <c r="E2591" s="2">
        <v>1029</v>
      </c>
      <c r="F2591" s="2">
        <f t="shared" si="133"/>
        <v>24</v>
      </c>
      <c r="G2591" s="2">
        <f t="shared" si="134"/>
        <v>4</v>
      </c>
      <c r="H2591" s="2">
        <f t="shared" si="132"/>
        <v>0</v>
      </c>
    </row>
    <row r="2592" spans="1:9" x14ac:dyDescent="0.2">
      <c r="B2592" s="3" t="s">
        <v>13</v>
      </c>
      <c r="C2592" s="3" t="s">
        <v>14</v>
      </c>
      <c r="D2592" s="2">
        <v>19707</v>
      </c>
      <c r="E2592" s="2">
        <v>997</v>
      </c>
      <c r="F2592" s="2">
        <f t="shared" si="133"/>
        <v>43</v>
      </c>
      <c r="G2592" s="2">
        <f t="shared" si="134"/>
        <v>7</v>
      </c>
      <c r="H2592" s="2">
        <f t="shared" si="132"/>
        <v>8545</v>
      </c>
      <c r="I2592" s="2">
        <v>809086</v>
      </c>
    </row>
    <row r="2593" spans="2:9" x14ac:dyDescent="0.2">
      <c r="B2593" s="3"/>
      <c r="C2593" s="3" t="s">
        <v>15</v>
      </c>
      <c r="D2593" s="2">
        <v>23786</v>
      </c>
      <c r="E2593" s="2">
        <v>1839</v>
      </c>
      <c r="F2593" s="2">
        <f t="shared" si="133"/>
        <v>45</v>
      </c>
      <c r="G2593" s="2">
        <f t="shared" si="134"/>
        <v>14</v>
      </c>
      <c r="H2593" s="2">
        <f t="shared" si="132"/>
        <v>0</v>
      </c>
    </row>
    <row r="2594" spans="2:9" x14ac:dyDescent="0.2">
      <c r="B2594" s="3"/>
      <c r="C2594" s="3" t="s">
        <v>12</v>
      </c>
      <c r="D2594" s="2">
        <v>15975</v>
      </c>
      <c r="E2594" s="2">
        <v>1092</v>
      </c>
      <c r="F2594" s="2">
        <f t="shared" si="133"/>
        <v>23</v>
      </c>
      <c r="G2594" s="2">
        <f t="shared" si="134"/>
        <v>6</v>
      </c>
      <c r="H2594" s="2">
        <f t="shared" si="132"/>
        <v>0</v>
      </c>
    </row>
    <row r="2595" spans="2:9" x14ac:dyDescent="0.2">
      <c r="B2595" s="3"/>
      <c r="C2595" s="3" t="s">
        <v>33</v>
      </c>
      <c r="D2595" s="2">
        <v>9100</v>
      </c>
      <c r="E2595" s="2">
        <v>927</v>
      </c>
      <c r="F2595" s="2">
        <f t="shared" si="133"/>
        <v>18</v>
      </c>
      <c r="G2595" s="2">
        <f t="shared" si="134"/>
        <v>3</v>
      </c>
      <c r="H2595" s="2">
        <f t="shared" si="132"/>
        <v>0</v>
      </c>
    </row>
    <row r="2596" spans="2:9" x14ac:dyDescent="0.2">
      <c r="B2596" s="3"/>
      <c r="C2596" s="3" t="s">
        <v>34</v>
      </c>
      <c r="D2596" s="2">
        <v>12240</v>
      </c>
      <c r="E2596" s="2">
        <v>920</v>
      </c>
      <c r="F2596" s="2">
        <f t="shared" si="133"/>
        <v>4</v>
      </c>
      <c r="G2596" s="2">
        <f t="shared" si="134"/>
        <v>3</v>
      </c>
      <c r="H2596" s="2">
        <f t="shared" si="132"/>
        <v>0</v>
      </c>
    </row>
    <row r="2597" spans="2:9" x14ac:dyDescent="0.2">
      <c r="B2597" s="3" t="s">
        <v>23</v>
      </c>
      <c r="C2597" s="3" t="s">
        <v>24</v>
      </c>
      <c r="D2597" s="2">
        <v>21644</v>
      </c>
      <c r="E2597" s="2">
        <v>2582</v>
      </c>
      <c r="F2597" s="2">
        <f t="shared" si="133"/>
        <v>71</v>
      </c>
      <c r="G2597" s="2">
        <f t="shared" si="134"/>
        <v>-1</v>
      </c>
      <c r="H2597" s="2">
        <f t="shared" si="132"/>
        <v>18867</v>
      </c>
      <c r="I2597" s="2">
        <v>981706</v>
      </c>
    </row>
    <row r="2598" spans="2:9" x14ac:dyDescent="0.2">
      <c r="B2598" s="3"/>
      <c r="C2598" s="3" t="s">
        <v>25</v>
      </c>
      <c r="D2598" s="2">
        <v>8754</v>
      </c>
      <c r="E2598" s="2">
        <v>1042</v>
      </c>
      <c r="F2598" s="2">
        <f t="shared" si="133"/>
        <v>21</v>
      </c>
      <c r="G2598" s="2">
        <f t="shared" si="134"/>
        <v>-1</v>
      </c>
      <c r="H2598" s="2">
        <f t="shared" si="132"/>
        <v>0</v>
      </c>
    </row>
    <row r="2599" spans="2:9" x14ac:dyDescent="0.2">
      <c r="B2599" s="3"/>
      <c r="C2599" s="3" t="s">
        <v>28</v>
      </c>
      <c r="D2599" s="2">
        <v>7074</v>
      </c>
      <c r="E2599" s="2">
        <v>864</v>
      </c>
      <c r="F2599" s="2">
        <f t="shared" si="133"/>
        <v>27</v>
      </c>
      <c r="G2599" s="2">
        <f t="shared" si="134"/>
        <v>1</v>
      </c>
      <c r="H2599" s="2">
        <f t="shared" si="132"/>
        <v>0</v>
      </c>
    </row>
    <row r="2600" spans="2:9" x14ac:dyDescent="0.2">
      <c r="B2600" s="3"/>
      <c r="C2600" s="3" t="s">
        <v>38</v>
      </c>
      <c r="D2600" s="2">
        <v>2158</v>
      </c>
      <c r="E2600" s="2">
        <v>260</v>
      </c>
      <c r="F2600" s="2">
        <f t="shared" si="133"/>
        <v>14</v>
      </c>
      <c r="G2600" s="2">
        <f t="shared" si="134"/>
        <v>0</v>
      </c>
      <c r="H2600" s="2">
        <f t="shared" si="132"/>
        <v>0</v>
      </c>
    </row>
    <row r="2601" spans="2:9" x14ac:dyDescent="0.2">
      <c r="B2601" s="3"/>
      <c r="C2601" s="3" t="s">
        <v>39</v>
      </c>
      <c r="D2601" s="2">
        <v>1441</v>
      </c>
      <c r="E2601" s="2">
        <v>104</v>
      </c>
      <c r="F2601" s="2">
        <f t="shared" si="133"/>
        <v>10</v>
      </c>
      <c r="G2601" s="2">
        <f t="shared" si="134"/>
        <v>1</v>
      </c>
      <c r="H2601" s="2">
        <f t="shared" si="132"/>
        <v>0</v>
      </c>
    </row>
    <row r="2602" spans="2:9" x14ac:dyDescent="0.2">
      <c r="B2602" s="3" t="s">
        <v>16</v>
      </c>
      <c r="C2602" s="3" t="s">
        <v>17</v>
      </c>
      <c r="D2602" s="2">
        <v>21203</v>
      </c>
      <c r="E2602" s="2">
        <v>1587</v>
      </c>
      <c r="F2602" s="2">
        <f t="shared" si="133"/>
        <v>131</v>
      </c>
      <c r="G2602" s="2">
        <f t="shared" si="134"/>
        <v>4</v>
      </c>
      <c r="H2602" s="2">
        <f t="shared" si="132"/>
        <v>14280</v>
      </c>
      <c r="I2602" s="2">
        <f>SUM(84370+634711)</f>
        <v>719081</v>
      </c>
    </row>
    <row r="2603" spans="2:9" x14ac:dyDescent="0.2">
      <c r="B2603" s="3"/>
      <c r="C2603" s="3" t="s">
        <v>18</v>
      </c>
      <c r="D2603" s="2">
        <v>8301</v>
      </c>
      <c r="E2603" s="2">
        <v>794</v>
      </c>
      <c r="F2603" s="2">
        <f t="shared" si="133"/>
        <v>57</v>
      </c>
      <c r="G2603" s="2">
        <f t="shared" si="134"/>
        <v>2</v>
      </c>
      <c r="H2603" s="2">
        <f t="shared" si="132"/>
        <v>0</v>
      </c>
    </row>
    <row r="2604" spans="2:9" x14ac:dyDescent="0.2">
      <c r="B2604" s="3"/>
      <c r="C2604" s="3" t="s">
        <v>19</v>
      </c>
      <c r="D2604" s="2">
        <v>7117</v>
      </c>
      <c r="E2604" s="2">
        <v>696</v>
      </c>
      <c r="F2604" s="2">
        <f t="shared" si="133"/>
        <v>22</v>
      </c>
      <c r="G2604" s="2">
        <f t="shared" si="134"/>
        <v>3</v>
      </c>
      <c r="H2604" s="2">
        <f t="shared" si="132"/>
        <v>0</v>
      </c>
    </row>
    <row r="2605" spans="2:9" x14ac:dyDescent="0.2">
      <c r="B2605" s="3"/>
      <c r="C2605" s="3" t="s">
        <v>40</v>
      </c>
      <c r="D2605" s="2">
        <v>4187</v>
      </c>
      <c r="E2605" s="2">
        <v>288</v>
      </c>
      <c r="F2605" s="2">
        <f t="shared" si="133"/>
        <v>23</v>
      </c>
      <c r="G2605" s="2">
        <f t="shared" si="134"/>
        <v>3</v>
      </c>
      <c r="H2605" s="2">
        <f t="shared" si="132"/>
        <v>0</v>
      </c>
    </row>
    <row r="2606" spans="2:9" x14ac:dyDescent="0.2">
      <c r="B2606" s="3"/>
      <c r="C2606" s="3" t="s">
        <v>41</v>
      </c>
      <c r="D2606" s="2">
        <v>4474</v>
      </c>
      <c r="E2606" s="2">
        <v>348</v>
      </c>
      <c r="F2606" s="2">
        <f t="shared" si="133"/>
        <v>13</v>
      </c>
      <c r="G2606" s="2">
        <f t="shared" si="134"/>
        <v>0</v>
      </c>
      <c r="H2606" s="2">
        <f t="shared" si="132"/>
        <v>0</v>
      </c>
    </row>
    <row r="2607" spans="2:9" x14ac:dyDescent="0.2">
      <c r="B2607" s="3" t="s">
        <v>20</v>
      </c>
      <c r="C2607" s="3" t="s">
        <v>22</v>
      </c>
      <c r="D2607" s="2">
        <v>93328</v>
      </c>
      <c r="E2607" s="2">
        <v>3267</v>
      </c>
      <c r="F2607" s="2">
        <f t="shared" si="133"/>
        <v>1804</v>
      </c>
      <c r="G2607" s="2">
        <f t="shared" si="134"/>
        <v>21</v>
      </c>
      <c r="H2607" s="2">
        <f t="shared" si="132"/>
        <v>90996</v>
      </c>
      <c r="I2607" s="2">
        <v>3862310</v>
      </c>
    </row>
    <row r="2608" spans="2:9" x14ac:dyDescent="0.2">
      <c r="B2608" s="3"/>
      <c r="C2608" s="3" t="s">
        <v>26</v>
      </c>
      <c r="D2608" s="2">
        <v>12402</v>
      </c>
      <c r="E2608" s="2">
        <v>358</v>
      </c>
      <c r="F2608" s="2">
        <f t="shared" si="133"/>
        <v>439</v>
      </c>
      <c r="G2608" s="2">
        <f t="shared" si="134"/>
        <v>6</v>
      </c>
      <c r="H2608" s="2">
        <f t="shared" si="132"/>
        <v>0</v>
      </c>
    </row>
    <row r="2609" spans="1:9" x14ac:dyDescent="0.2">
      <c r="B2609" s="3"/>
      <c r="C2609" s="3" t="s">
        <v>27</v>
      </c>
      <c r="D2609" s="2">
        <v>15858</v>
      </c>
      <c r="E2609" s="2">
        <v>438</v>
      </c>
      <c r="F2609" s="2">
        <f t="shared" si="133"/>
        <v>634</v>
      </c>
      <c r="G2609" s="2">
        <f t="shared" si="134"/>
        <v>3</v>
      </c>
      <c r="H2609" s="2">
        <f t="shared" si="132"/>
        <v>0</v>
      </c>
    </row>
    <row r="2610" spans="1:9" x14ac:dyDescent="0.2">
      <c r="C2610" s="3" t="s">
        <v>42</v>
      </c>
      <c r="D2610" s="2">
        <v>3968</v>
      </c>
      <c r="E2610" s="2">
        <v>155</v>
      </c>
      <c r="F2610" s="2">
        <f t="shared" si="133"/>
        <v>97</v>
      </c>
      <c r="G2610" s="2">
        <f t="shared" si="134"/>
        <v>0</v>
      </c>
      <c r="H2610" s="2">
        <f t="shared" si="132"/>
        <v>0</v>
      </c>
    </row>
    <row r="2611" spans="1:9" x14ac:dyDescent="0.2">
      <c r="C2611" s="3" t="s">
        <v>43</v>
      </c>
      <c r="D2611" s="2">
        <v>12659</v>
      </c>
      <c r="E2611" s="2">
        <v>323</v>
      </c>
      <c r="F2611" s="2">
        <f t="shared" si="133"/>
        <v>438</v>
      </c>
      <c r="G2611" s="2">
        <f t="shared" si="134"/>
        <v>17</v>
      </c>
      <c r="H2611" s="2">
        <f t="shared" si="132"/>
        <v>0</v>
      </c>
    </row>
    <row r="2612" spans="1:9" x14ac:dyDescent="0.2">
      <c r="A2612" s="1">
        <v>44009</v>
      </c>
      <c r="B2612" s="3" t="s">
        <v>5</v>
      </c>
      <c r="C2612" s="3" t="s">
        <v>6</v>
      </c>
      <c r="D2612" s="2">
        <v>65175</v>
      </c>
      <c r="E2612" s="2">
        <v>4022</v>
      </c>
      <c r="F2612" s="2">
        <f t="shared" si="133"/>
        <v>86</v>
      </c>
      <c r="G2612" s="2">
        <f t="shared" si="134"/>
        <v>0</v>
      </c>
      <c r="H2612" s="2">
        <f t="shared" si="132"/>
        <v>73262</v>
      </c>
      <c r="I2612" s="2">
        <v>3754579</v>
      </c>
    </row>
    <row r="2613" spans="1:9" x14ac:dyDescent="0.2">
      <c r="B2613" s="3"/>
      <c r="C2613" s="3" t="s">
        <v>7</v>
      </c>
      <c r="D2613" s="2">
        <v>59420</v>
      </c>
      <c r="E2613" s="2">
        <v>4520</v>
      </c>
      <c r="F2613" s="2">
        <f t="shared" si="133"/>
        <v>109</v>
      </c>
      <c r="G2613" s="2">
        <f t="shared" si="134"/>
        <v>2</v>
      </c>
      <c r="H2613" s="2">
        <f t="shared" si="132"/>
        <v>0</v>
      </c>
    </row>
    <row r="2614" spans="1:9" x14ac:dyDescent="0.2">
      <c r="B2614" s="3"/>
      <c r="C2614" s="3" t="s">
        <v>8</v>
      </c>
      <c r="D2614" s="2">
        <v>41725</v>
      </c>
      <c r="E2614" s="2">
        <v>2691</v>
      </c>
      <c r="F2614" s="2">
        <f t="shared" si="133"/>
        <v>41</v>
      </c>
      <c r="G2614" s="2">
        <f t="shared" si="134"/>
        <v>1</v>
      </c>
      <c r="H2614" s="2">
        <f t="shared" si="132"/>
        <v>0</v>
      </c>
    </row>
    <row r="2615" spans="1:9" x14ac:dyDescent="0.2">
      <c r="B2615" s="3"/>
      <c r="C2615" s="3" t="s">
        <v>35</v>
      </c>
      <c r="D2615" s="2">
        <v>47456</v>
      </c>
      <c r="E2615" s="2">
        <v>3038</v>
      </c>
      <c r="F2615" s="2">
        <f t="shared" si="133"/>
        <v>73</v>
      </c>
      <c r="G2615" s="2">
        <f t="shared" si="134"/>
        <v>2</v>
      </c>
      <c r="H2615" s="2">
        <f t="shared" si="132"/>
        <v>0</v>
      </c>
    </row>
    <row r="2616" spans="1:9" x14ac:dyDescent="0.2">
      <c r="B2616" s="3"/>
      <c r="C2616" s="3" t="s">
        <v>14</v>
      </c>
      <c r="D2616" s="2">
        <v>41253</v>
      </c>
      <c r="E2616" s="2">
        <v>2025</v>
      </c>
      <c r="F2616" s="2">
        <f t="shared" si="133"/>
        <v>45</v>
      </c>
      <c r="G2616" s="2">
        <f t="shared" si="134"/>
        <v>3</v>
      </c>
      <c r="H2616" s="2">
        <f t="shared" si="132"/>
        <v>0</v>
      </c>
    </row>
    <row r="2617" spans="1:9" x14ac:dyDescent="0.2">
      <c r="B2617" s="3" t="s">
        <v>9</v>
      </c>
      <c r="C2617" s="3" t="s">
        <v>10</v>
      </c>
      <c r="D2617" s="2">
        <v>19275</v>
      </c>
      <c r="E2617" s="2">
        <v>1720</v>
      </c>
      <c r="F2617" s="2">
        <f t="shared" si="133"/>
        <v>11</v>
      </c>
      <c r="G2617" s="2">
        <f t="shared" si="134"/>
        <v>2</v>
      </c>
      <c r="H2617" s="2">
        <f t="shared" si="132"/>
        <v>20578</v>
      </c>
      <c r="I2617" s="2">
        <v>1367250</v>
      </c>
    </row>
    <row r="2618" spans="1:9" x14ac:dyDescent="0.2">
      <c r="B2618" s="3"/>
      <c r="C2618" s="3" t="s">
        <v>11</v>
      </c>
      <c r="D2618" s="2">
        <v>18814</v>
      </c>
      <c r="E2618" s="2">
        <v>1277</v>
      </c>
      <c r="F2618" s="2">
        <f t="shared" si="133"/>
        <v>26</v>
      </c>
      <c r="G2618" s="2">
        <f t="shared" si="134"/>
        <v>3</v>
      </c>
      <c r="H2618" s="2">
        <f t="shared" si="132"/>
        <v>0</v>
      </c>
    </row>
    <row r="2619" spans="1:9" x14ac:dyDescent="0.2">
      <c r="B2619" s="3"/>
      <c r="C2619" s="3" t="s">
        <v>12</v>
      </c>
      <c r="D2619" s="2">
        <v>18696</v>
      </c>
      <c r="E2619" s="2">
        <v>1781</v>
      </c>
      <c r="F2619" s="2">
        <f t="shared" si="133"/>
        <v>30</v>
      </c>
      <c r="G2619" s="2">
        <f t="shared" si="134"/>
        <v>3</v>
      </c>
      <c r="H2619" s="2">
        <f t="shared" si="132"/>
        <v>0</v>
      </c>
    </row>
    <row r="2620" spans="1:9" x14ac:dyDescent="0.2">
      <c r="B2620" s="3"/>
      <c r="C2620" s="3" t="s">
        <v>36</v>
      </c>
      <c r="D2620" s="2">
        <v>16353</v>
      </c>
      <c r="E2620" s="2">
        <v>1144</v>
      </c>
      <c r="F2620" s="2">
        <f t="shared" si="133"/>
        <v>-3</v>
      </c>
      <c r="G2620" s="2">
        <f t="shared" si="134"/>
        <v>1</v>
      </c>
      <c r="H2620" s="2">
        <f t="shared" si="132"/>
        <v>0</v>
      </c>
    </row>
    <row r="2621" spans="1:9" x14ac:dyDescent="0.2">
      <c r="B2621" s="3"/>
      <c r="C2621" s="3" t="s">
        <v>37</v>
      </c>
      <c r="D2621" s="2">
        <v>16868</v>
      </c>
      <c r="E2621" s="2">
        <v>1032</v>
      </c>
      <c r="F2621" s="2">
        <f t="shared" si="133"/>
        <v>25</v>
      </c>
      <c r="G2621" s="2">
        <f t="shared" si="134"/>
        <v>3</v>
      </c>
      <c r="H2621" s="2">
        <f t="shared" si="132"/>
        <v>0</v>
      </c>
    </row>
    <row r="2622" spans="1:9" x14ac:dyDescent="0.2">
      <c r="B2622" s="3" t="s">
        <v>13</v>
      </c>
      <c r="C2622" s="3" t="s">
        <v>14</v>
      </c>
      <c r="D2622" s="2">
        <v>19764</v>
      </c>
      <c r="E2622" s="2">
        <v>1004</v>
      </c>
      <c r="F2622" s="2">
        <f t="shared" si="133"/>
        <v>57</v>
      </c>
      <c r="G2622" s="2">
        <f t="shared" si="134"/>
        <v>7</v>
      </c>
      <c r="H2622" s="2">
        <f t="shared" si="132"/>
        <v>12189</v>
      </c>
      <c r="I2622" s="2">
        <v>821275</v>
      </c>
    </row>
    <row r="2623" spans="1:9" x14ac:dyDescent="0.2">
      <c r="B2623" s="3"/>
      <c r="C2623" s="3" t="s">
        <v>15</v>
      </c>
      <c r="D2623" s="2">
        <v>23859</v>
      </c>
      <c r="E2623" s="2">
        <v>1849</v>
      </c>
      <c r="F2623" s="2">
        <f t="shared" si="133"/>
        <v>73</v>
      </c>
      <c r="G2623" s="2">
        <f t="shared" si="134"/>
        <v>10</v>
      </c>
      <c r="H2623" s="2">
        <f t="shared" si="132"/>
        <v>0</v>
      </c>
    </row>
    <row r="2624" spans="1:9" x14ac:dyDescent="0.2">
      <c r="B2624" s="3"/>
      <c r="C2624" s="3" t="s">
        <v>12</v>
      </c>
      <c r="D2624" s="2">
        <v>16028</v>
      </c>
      <c r="E2624" s="2">
        <v>1096</v>
      </c>
      <c r="F2624" s="2">
        <f t="shared" si="133"/>
        <v>53</v>
      </c>
      <c r="G2624" s="2">
        <f t="shared" si="134"/>
        <v>4</v>
      </c>
      <c r="H2624" s="2">
        <f t="shared" si="132"/>
        <v>0</v>
      </c>
    </row>
    <row r="2625" spans="2:9" x14ac:dyDescent="0.2">
      <c r="B2625" s="3"/>
      <c r="C2625" s="3" t="s">
        <v>33</v>
      </c>
      <c r="D2625" s="2">
        <v>9125</v>
      </c>
      <c r="E2625" s="2">
        <v>927</v>
      </c>
      <c r="F2625" s="2">
        <f t="shared" si="133"/>
        <v>25</v>
      </c>
      <c r="G2625" s="2">
        <f t="shared" si="134"/>
        <v>0</v>
      </c>
      <c r="H2625" s="2">
        <f t="shared" si="132"/>
        <v>0</v>
      </c>
    </row>
    <row r="2626" spans="2:9" x14ac:dyDescent="0.2">
      <c r="B2626" s="3"/>
      <c r="C2626" s="3" t="s">
        <v>34</v>
      </c>
      <c r="D2626" s="2">
        <v>12303</v>
      </c>
      <c r="E2626" s="2">
        <v>920</v>
      </c>
      <c r="F2626" s="2">
        <f t="shared" si="133"/>
        <v>63</v>
      </c>
      <c r="G2626" s="2">
        <f t="shared" si="134"/>
        <v>0</v>
      </c>
      <c r="H2626" s="2">
        <f t="shared" si="132"/>
        <v>0</v>
      </c>
    </row>
    <row r="2627" spans="2:9" x14ac:dyDescent="0.2">
      <c r="B2627" s="3" t="s">
        <v>23</v>
      </c>
      <c r="C2627" s="3" t="s">
        <v>24</v>
      </c>
      <c r="D2627" s="2">
        <v>21730</v>
      </c>
      <c r="E2627" s="2">
        <v>2589</v>
      </c>
      <c r="F2627" s="2">
        <f t="shared" si="133"/>
        <v>86</v>
      </c>
      <c r="G2627" s="2">
        <f t="shared" si="134"/>
        <v>7</v>
      </c>
      <c r="H2627" s="2">
        <f t="shared" si="132"/>
        <v>19115</v>
      </c>
      <c r="I2627" s="2">
        <v>1000821</v>
      </c>
    </row>
    <row r="2628" spans="2:9" x14ac:dyDescent="0.2">
      <c r="B2628" s="3"/>
      <c r="C2628" s="3" t="s">
        <v>25</v>
      </c>
      <c r="D2628" s="2">
        <v>8793</v>
      </c>
      <c r="E2628" s="2">
        <v>1043</v>
      </c>
      <c r="F2628" s="2">
        <f t="shared" si="133"/>
        <v>39</v>
      </c>
      <c r="G2628" s="2">
        <f t="shared" si="134"/>
        <v>1</v>
      </c>
      <c r="H2628" s="2">
        <f t="shared" si="132"/>
        <v>0</v>
      </c>
    </row>
    <row r="2629" spans="2:9" x14ac:dyDescent="0.2">
      <c r="B2629" s="3"/>
      <c r="C2629" s="3" t="s">
        <v>28</v>
      </c>
      <c r="D2629" s="2">
        <v>7092</v>
      </c>
      <c r="E2629" s="2">
        <v>868</v>
      </c>
      <c r="F2629" s="2">
        <f t="shared" si="133"/>
        <v>18</v>
      </c>
      <c r="G2629" s="2">
        <f t="shared" si="134"/>
        <v>4</v>
      </c>
      <c r="H2629" s="2">
        <f t="shared" ref="H2629:H2692" si="135">SUM(I2629-I2599)</f>
        <v>0</v>
      </c>
    </row>
    <row r="2630" spans="2:9" x14ac:dyDescent="0.2">
      <c r="B2630" s="3"/>
      <c r="C2630" s="3" t="s">
        <v>38</v>
      </c>
      <c r="D2630" s="2">
        <v>2161</v>
      </c>
      <c r="E2630" s="2">
        <v>263</v>
      </c>
      <c r="F2630" s="2">
        <f t="shared" si="133"/>
        <v>3</v>
      </c>
      <c r="G2630" s="2">
        <f t="shared" si="134"/>
        <v>3</v>
      </c>
      <c r="H2630" s="2">
        <f t="shared" si="135"/>
        <v>0</v>
      </c>
    </row>
    <row r="2631" spans="2:9" x14ac:dyDescent="0.2">
      <c r="B2631" s="3"/>
      <c r="C2631" s="3" t="s">
        <v>39</v>
      </c>
      <c r="D2631" s="2">
        <v>1448</v>
      </c>
      <c r="E2631" s="2">
        <v>104</v>
      </c>
      <c r="F2631" s="2">
        <f t="shared" si="133"/>
        <v>7</v>
      </c>
      <c r="G2631" s="2">
        <f t="shared" si="134"/>
        <v>0</v>
      </c>
      <c r="H2631" s="2">
        <f t="shared" si="135"/>
        <v>0</v>
      </c>
    </row>
    <row r="2632" spans="2:9" x14ac:dyDescent="0.2">
      <c r="B2632" s="3" t="s">
        <v>16</v>
      </c>
      <c r="C2632" s="3" t="s">
        <v>17</v>
      </c>
      <c r="E2632" s="2">
        <v>1591</v>
      </c>
      <c r="G2632" s="2">
        <f t="shared" si="134"/>
        <v>4</v>
      </c>
      <c r="H2632" s="2">
        <f t="shared" si="135"/>
        <v>12690</v>
      </c>
      <c r="I2632" s="2">
        <f>SUM(84991+646780)</f>
        <v>731771</v>
      </c>
    </row>
    <row r="2633" spans="2:9" x14ac:dyDescent="0.2">
      <c r="B2633" s="3"/>
      <c r="C2633" s="3" t="s">
        <v>18</v>
      </c>
      <c r="E2633" s="2">
        <v>798</v>
      </c>
      <c r="G2633" s="2">
        <f t="shared" si="134"/>
        <v>4</v>
      </c>
      <c r="H2633" s="2">
        <f t="shared" si="135"/>
        <v>0</v>
      </c>
    </row>
    <row r="2634" spans="2:9" x14ac:dyDescent="0.2">
      <c r="B2634" s="3"/>
      <c r="C2634" s="3" t="s">
        <v>19</v>
      </c>
      <c r="E2634" s="2">
        <v>696</v>
      </c>
      <c r="G2634" s="2">
        <f t="shared" si="134"/>
        <v>0</v>
      </c>
      <c r="H2634" s="2">
        <f t="shared" si="135"/>
        <v>0</v>
      </c>
    </row>
    <row r="2635" spans="2:9" x14ac:dyDescent="0.2">
      <c r="B2635" s="3"/>
      <c r="C2635" s="3" t="s">
        <v>40</v>
      </c>
      <c r="E2635" s="2">
        <v>292</v>
      </c>
      <c r="G2635" s="2">
        <f t="shared" si="134"/>
        <v>4</v>
      </c>
      <c r="H2635" s="2">
        <f t="shared" si="135"/>
        <v>0</v>
      </c>
    </row>
    <row r="2636" spans="2:9" x14ac:dyDescent="0.2">
      <c r="B2636" s="3"/>
      <c r="C2636" s="3" t="s">
        <v>41</v>
      </c>
      <c r="E2636" s="2">
        <v>350</v>
      </c>
      <c r="G2636" s="2">
        <f t="shared" si="134"/>
        <v>2</v>
      </c>
      <c r="H2636" s="2">
        <f t="shared" si="135"/>
        <v>0</v>
      </c>
    </row>
    <row r="2637" spans="2:9" x14ac:dyDescent="0.2">
      <c r="B2637" s="3" t="s">
        <v>20</v>
      </c>
      <c r="C2637" s="3" t="s">
        <v>22</v>
      </c>
      <c r="D2637" s="2">
        <v>95341</v>
      </c>
      <c r="E2637" s="2">
        <v>3285</v>
      </c>
      <c r="F2637" s="2">
        <f t="shared" si="133"/>
        <v>2013</v>
      </c>
      <c r="G2637" s="2">
        <f t="shared" si="134"/>
        <v>18</v>
      </c>
      <c r="H2637" s="2">
        <f t="shared" si="135"/>
        <v>93642</v>
      </c>
      <c r="I2637" s="2">
        <v>3955952</v>
      </c>
    </row>
    <row r="2638" spans="2:9" x14ac:dyDescent="0.2">
      <c r="B2638" s="3"/>
      <c r="C2638" s="3" t="s">
        <v>26</v>
      </c>
      <c r="D2638" s="2">
        <v>12836</v>
      </c>
      <c r="E2638" s="2">
        <v>360</v>
      </c>
      <c r="F2638" s="2">
        <f t="shared" si="133"/>
        <v>434</v>
      </c>
      <c r="G2638" s="2">
        <f t="shared" si="134"/>
        <v>2</v>
      </c>
      <c r="H2638" s="2">
        <f t="shared" si="135"/>
        <v>0</v>
      </c>
    </row>
    <row r="2639" spans="2:9" x14ac:dyDescent="0.2">
      <c r="B2639" s="3"/>
      <c r="C2639" s="3" t="s">
        <v>27</v>
      </c>
      <c r="D2639" s="2">
        <v>16209</v>
      </c>
      <c r="E2639" s="2">
        <v>438</v>
      </c>
      <c r="F2639" s="2">
        <f t="shared" si="133"/>
        <v>351</v>
      </c>
      <c r="G2639" s="2">
        <f t="shared" si="134"/>
        <v>0</v>
      </c>
      <c r="H2639" s="2">
        <f t="shared" si="135"/>
        <v>0</v>
      </c>
    </row>
    <row r="2640" spans="2:9" x14ac:dyDescent="0.2">
      <c r="C2640" s="3" t="s">
        <v>42</v>
      </c>
      <c r="D2640" s="2">
        <v>4020</v>
      </c>
      <c r="E2640" s="2">
        <v>155</v>
      </c>
      <c r="F2640" s="2">
        <f t="shared" si="133"/>
        <v>52</v>
      </c>
      <c r="G2640" s="2">
        <f t="shared" si="134"/>
        <v>0</v>
      </c>
      <c r="H2640" s="2">
        <f t="shared" si="135"/>
        <v>0</v>
      </c>
    </row>
    <row r="2641" spans="1:9" x14ac:dyDescent="0.2">
      <c r="C2641" s="3" t="s">
        <v>43</v>
      </c>
      <c r="D2641" s="2">
        <v>12951</v>
      </c>
      <c r="E2641" s="2">
        <v>323</v>
      </c>
      <c r="F2641" s="2">
        <f t="shared" si="133"/>
        <v>292</v>
      </c>
      <c r="G2641" s="2">
        <f t="shared" si="134"/>
        <v>0</v>
      </c>
      <c r="H2641" s="2">
        <f t="shared" si="135"/>
        <v>0</v>
      </c>
    </row>
    <row r="2642" spans="1:9" x14ac:dyDescent="0.2">
      <c r="A2642" s="1">
        <v>44010</v>
      </c>
      <c r="B2642" s="3" t="s">
        <v>5</v>
      </c>
      <c r="C2642" s="3" t="s">
        <v>6</v>
      </c>
      <c r="D2642" s="2">
        <v>65276</v>
      </c>
      <c r="E2642" s="2">
        <v>4022</v>
      </c>
      <c r="F2642" s="2">
        <f t="shared" si="133"/>
        <v>101</v>
      </c>
      <c r="G2642" s="2">
        <f t="shared" si="134"/>
        <v>0</v>
      </c>
      <c r="H2642" s="2">
        <f t="shared" si="135"/>
        <v>61906</v>
      </c>
      <c r="I2642" s="2">
        <v>3816485</v>
      </c>
    </row>
    <row r="2643" spans="1:9" x14ac:dyDescent="0.2">
      <c r="B2643" s="3"/>
      <c r="C2643" s="3" t="s">
        <v>7</v>
      </c>
      <c r="D2643" s="2">
        <v>59507</v>
      </c>
      <c r="E2643" s="2">
        <v>4520</v>
      </c>
      <c r="F2643" s="2">
        <f t="shared" si="133"/>
        <v>87</v>
      </c>
      <c r="G2643" s="2">
        <f t="shared" si="134"/>
        <v>0</v>
      </c>
      <c r="H2643" s="2">
        <f t="shared" si="135"/>
        <v>0</v>
      </c>
    </row>
    <row r="2644" spans="1:9" x14ac:dyDescent="0.2">
      <c r="B2644" s="3"/>
      <c r="C2644" s="3" t="s">
        <v>8</v>
      </c>
      <c r="D2644" s="2">
        <v>41754</v>
      </c>
      <c r="E2644" s="2">
        <v>2692</v>
      </c>
      <c r="F2644" s="2">
        <f t="shared" si="133"/>
        <v>29</v>
      </c>
      <c r="G2644" s="2">
        <f t="shared" si="134"/>
        <v>1</v>
      </c>
      <c r="H2644" s="2">
        <f t="shared" si="135"/>
        <v>0</v>
      </c>
    </row>
    <row r="2645" spans="1:9" x14ac:dyDescent="0.2">
      <c r="B2645" s="3"/>
      <c r="C2645" s="3" t="s">
        <v>35</v>
      </c>
      <c r="D2645" s="2">
        <v>47514</v>
      </c>
      <c r="E2645" s="2">
        <v>3038</v>
      </c>
      <c r="F2645" s="2">
        <f t="shared" si="133"/>
        <v>58</v>
      </c>
      <c r="G2645" s="2">
        <f t="shared" si="134"/>
        <v>0</v>
      </c>
      <c r="H2645" s="2">
        <f t="shared" si="135"/>
        <v>0</v>
      </c>
    </row>
    <row r="2646" spans="1:9" x14ac:dyDescent="0.2">
      <c r="B2646" s="3"/>
      <c r="C2646" s="3" t="s">
        <v>14</v>
      </c>
      <c r="D2646" s="2">
        <v>41306</v>
      </c>
      <c r="E2646" s="2">
        <v>2026</v>
      </c>
      <c r="F2646" s="2">
        <f t="shared" si="133"/>
        <v>53</v>
      </c>
      <c r="G2646" s="2">
        <f t="shared" si="134"/>
        <v>1</v>
      </c>
      <c r="H2646" s="2">
        <f t="shared" si="135"/>
        <v>0</v>
      </c>
    </row>
    <row r="2647" spans="1:9" x14ac:dyDescent="0.2">
      <c r="B2647" s="3" t="s">
        <v>9</v>
      </c>
      <c r="C2647" s="3" t="s">
        <v>10</v>
      </c>
      <c r="D2647" s="2">
        <v>19354</v>
      </c>
      <c r="E2647" s="2">
        <v>1720</v>
      </c>
      <c r="F2647" s="2">
        <f t="shared" ref="F2647:G2710" si="136">SUM(D2647-D2617)</f>
        <v>79</v>
      </c>
      <c r="G2647" s="2">
        <f t="shared" si="136"/>
        <v>0</v>
      </c>
      <c r="H2647" s="2">
        <f t="shared" si="135"/>
        <v>20583</v>
      </c>
      <c r="I2647" s="2">
        <v>1387833</v>
      </c>
    </row>
    <row r="2648" spans="1:9" x14ac:dyDescent="0.2">
      <c r="B2648" s="3"/>
      <c r="C2648" s="3" t="s">
        <v>11</v>
      </c>
      <c r="D2648" s="2">
        <v>18834</v>
      </c>
      <c r="E2648" s="2">
        <v>1278</v>
      </c>
      <c r="F2648" s="2">
        <f t="shared" si="136"/>
        <v>20</v>
      </c>
      <c r="G2648" s="2">
        <f t="shared" si="136"/>
        <v>1</v>
      </c>
      <c r="H2648" s="2">
        <f t="shared" si="135"/>
        <v>0</v>
      </c>
    </row>
    <row r="2649" spans="1:9" x14ac:dyDescent="0.2">
      <c r="B2649" s="3"/>
      <c r="C2649" s="3" t="s">
        <v>12</v>
      </c>
      <c r="D2649" s="2">
        <v>18716</v>
      </c>
      <c r="E2649" s="2">
        <v>1784</v>
      </c>
      <c r="F2649" s="2">
        <f t="shared" si="136"/>
        <v>20</v>
      </c>
      <c r="G2649" s="2">
        <f t="shared" si="136"/>
        <v>3</v>
      </c>
      <c r="H2649" s="2">
        <f t="shared" si="135"/>
        <v>0</v>
      </c>
    </row>
    <row r="2650" spans="1:9" x14ac:dyDescent="0.2">
      <c r="B2650" s="3"/>
      <c r="C2650" s="3" t="s">
        <v>36</v>
      </c>
      <c r="D2650" s="2">
        <v>16368</v>
      </c>
      <c r="E2650" s="2">
        <v>1145</v>
      </c>
      <c r="F2650" s="2">
        <f t="shared" si="136"/>
        <v>15</v>
      </c>
      <c r="G2650" s="2">
        <f t="shared" si="136"/>
        <v>1</v>
      </c>
      <c r="H2650" s="2">
        <f t="shared" si="135"/>
        <v>0</v>
      </c>
    </row>
    <row r="2651" spans="1:9" x14ac:dyDescent="0.2">
      <c r="B2651" s="3"/>
      <c r="C2651" s="3" t="s">
        <v>37</v>
      </c>
      <c r="D2651" s="2">
        <v>16867</v>
      </c>
      <c r="E2651" s="2">
        <v>1033</v>
      </c>
      <c r="F2651" s="2">
        <f t="shared" si="136"/>
        <v>-1</v>
      </c>
      <c r="G2651" s="2">
        <f t="shared" si="136"/>
        <v>1</v>
      </c>
      <c r="H2651" s="2">
        <f t="shared" si="135"/>
        <v>0</v>
      </c>
    </row>
    <row r="2652" spans="1:9" x14ac:dyDescent="0.2">
      <c r="B2652" s="3" t="s">
        <v>13</v>
      </c>
      <c r="C2652" s="3" t="s">
        <v>14</v>
      </c>
      <c r="D2652" s="2">
        <v>19795</v>
      </c>
      <c r="E2652" s="2">
        <v>1004</v>
      </c>
      <c r="F2652" s="2">
        <f t="shared" si="136"/>
        <v>31</v>
      </c>
      <c r="G2652" s="2">
        <f t="shared" si="136"/>
        <v>0</v>
      </c>
      <c r="H2652" s="2">
        <f t="shared" si="135"/>
        <v>9391</v>
      </c>
      <c r="I2652" s="2">
        <v>830666</v>
      </c>
    </row>
    <row r="2653" spans="1:9" x14ac:dyDescent="0.2">
      <c r="B2653" s="3"/>
      <c r="C2653" s="3" t="s">
        <v>15</v>
      </c>
      <c r="D2653" s="2">
        <v>23915</v>
      </c>
      <c r="E2653" s="2">
        <v>1855</v>
      </c>
      <c r="F2653" s="2">
        <f t="shared" si="136"/>
        <v>56</v>
      </c>
      <c r="G2653" s="2">
        <f t="shared" si="136"/>
        <v>6</v>
      </c>
      <c r="H2653" s="2">
        <f t="shared" si="135"/>
        <v>0</v>
      </c>
    </row>
    <row r="2654" spans="1:9" x14ac:dyDescent="0.2">
      <c r="B2654" s="3"/>
      <c r="C2654" s="3" t="s">
        <v>12</v>
      </c>
      <c r="D2654" s="2">
        <v>16053</v>
      </c>
      <c r="E2654" s="2">
        <v>1099</v>
      </c>
      <c r="F2654" s="2">
        <f t="shared" si="136"/>
        <v>25</v>
      </c>
      <c r="G2654" s="2">
        <f t="shared" si="136"/>
        <v>3</v>
      </c>
      <c r="H2654" s="2">
        <f t="shared" si="135"/>
        <v>0</v>
      </c>
    </row>
    <row r="2655" spans="1:9" x14ac:dyDescent="0.2">
      <c r="B2655" s="3"/>
      <c r="C2655" s="3" t="s">
        <v>33</v>
      </c>
      <c r="D2655" s="2">
        <v>9151</v>
      </c>
      <c r="E2655" s="2">
        <v>927</v>
      </c>
      <c r="F2655" s="2">
        <f t="shared" si="136"/>
        <v>26</v>
      </c>
      <c r="G2655" s="2">
        <f t="shared" si="136"/>
        <v>0</v>
      </c>
      <c r="H2655" s="2">
        <f t="shared" si="135"/>
        <v>0</v>
      </c>
    </row>
    <row r="2656" spans="1:9" x14ac:dyDescent="0.2">
      <c r="B2656" s="3"/>
      <c r="C2656" s="3" t="s">
        <v>34</v>
      </c>
      <c r="D2656" s="2">
        <v>12324</v>
      </c>
      <c r="E2656" s="2">
        <v>921</v>
      </c>
      <c r="F2656" s="2">
        <f t="shared" si="136"/>
        <v>21</v>
      </c>
      <c r="G2656" s="2">
        <f t="shared" si="136"/>
        <v>1</v>
      </c>
      <c r="H2656" s="2">
        <f t="shared" si="135"/>
        <v>0</v>
      </c>
    </row>
    <row r="2657" spans="1:9" x14ac:dyDescent="0.2">
      <c r="B2657" s="3" t="s">
        <v>23</v>
      </c>
      <c r="C2657" s="3" t="s">
        <v>24</v>
      </c>
      <c r="D2657" s="2">
        <v>21769</v>
      </c>
      <c r="E2657" s="2">
        <v>2591</v>
      </c>
      <c r="F2657" s="2">
        <f t="shared" si="136"/>
        <v>39</v>
      </c>
      <c r="G2657" s="2">
        <f t="shared" si="136"/>
        <v>2</v>
      </c>
      <c r="H2657" s="2">
        <f t="shared" si="135"/>
        <v>15876</v>
      </c>
      <c r="I2657" s="2">
        <v>1016697</v>
      </c>
    </row>
    <row r="2658" spans="1:9" x14ac:dyDescent="0.2">
      <c r="B2658" s="3"/>
      <c r="C2658" s="3" t="s">
        <v>25</v>
      </c>
      <c r="D2658" s="2">
        <v>8823</v>
      </c>
      <c r="E2658" s="2">
        <v>1043</v>
      </c>
      <c r="F2658" s="2">
        <f t="shared" si="136"/>
        <v>30</v>
      </c>
      <c r="G2658" s="2">
        <f t="shared" si="136"/>
        <v>0</v>
      </c>
      <c r="H2658" s="2">
        <f t="shared" si="135"/>
        <v>0</v>
      </c>
    </row>
    <row r="2659" spans="1:9" x14ac:dyDescent="0.2">
      <c r="B2659" s="3"/>
      <c r="C2659" s="3" t="s">
        <v>28</v>
      </c>
      <c r="D2659" s="2">
        <v>7118</v>
      </c>
      <c r="E2659" s="2">
        <v>870</v>
      </c>
      <c r="F2659" s="2">
        <f t="shared" si="136"/>
        <v>26</v>
      </c>
      <c r="G2659" s="2">
        <f t="shared" si="136"/>
        <v>2</v>
      </c>
      <c r="H2659" s="2">
        <f t="shared" si="135"/>
        <v>0</v>
      </c>
    </row>
    <row r="2660" spans="1:9" x14ac:dyDescent="0.2">
      <c r="B2660" s="3"/>
      <c r="C2660" s="3" t="s">
        <v>38</v>
      </c>
      <c r="D2660" s="2">
        <v>2170</v>
      </c>
      <c r="E2660" s="2">
        <v>263</v>
      </c>
      <c r="F2660" s="2">
        <f t="shared" si="136"/>
        <v>9</v>
      </c>
      <c r="G2660" s="2">
        <f t="shared" si="136"/>
        <v>0</v>
      </c>
      <c r="H2660" s="2">
        <f t="shared" si="135"/>
        <v>0</v>
      </c>
    </row>
    <row r="2661" spans="1:9" x14ac:dyDescent="0.2">
      <c r="B2661" s="3"/>
      <c r="C2661" s="3" t="s">
        <v>39</v>
      </c>
      <c r="D2661" s="2">
        <v>1458</v>
      </c>
      <c r="E2661" s="2">
        <v>104</v>
      </c>
      <c r="F2661" s="2">
        <f t="shared" si="136"/>
        <v>10</v>
      </c>
      <c r="G2661" s="2">
        <f t="shared" si="136"/>
        <v>0</v>
      </c>
      <c r="H2661" s="2">
        <f t="shared" si="135"/>
        <v>0</v>
      </c>
    </row>
    <row r="2662" spans="1:9" x14ac:dyDescent="0.2">
      <c r="B2662" s="3" t="s">
        <v>16</v>
      </c>
      <c r="C2662" s="3" t="s">
        <v>17</v>
      </c>
      <c r="E2662" s="2">
        <v>1592</v>
      </c>
      <c r="F2662" s="2">
        <f t="shared" si="136"/>
        <v>0</v>
      </c>
      <c r="G2662" s="2">
        <f t="shared" si="136"/>
        <v>1</v>
      </c>
      <c r="H2662" s="2">
        <f t="shared" si="135"/>
        <v>11211</v>
      </c>
      <c r="I2662" s="2">
        <f>SUM(85496+657486)</f>
        <v>742982</v>
      </c>
    </row>
    <row r="2663" spans="1:9" x14ac:dyDescent="0.2">
      <c r="B2663" s="3"/>
      <c r="C2663" s="3" t="s">
        <v>18</v>
      </c>
      <c r="E2663" s="2">
        <v>798</v>
      </c>
      <c r="F2663" s="2">
        <f t="shared" si="136"/>
        <v>0</v>
      </c>
      <c r="G2663" s="2">
        <f t="shared" si="136"/>
        <v>0</v>
      </c>
      <c r="H2663" s="2">
        <f t="shared" si="135"/>
        <v>0</v>
      </c>
    </row>
    <row r="2664" spans="1:9" x14ac:dyDescent="0.2">
      <c r="B2664" s="3"/>
      <c r="C2664" s="3" t="s">
        <v>19</v>
      </c>
      <c r="E2664" s="2">
        <v>696</v>
      </c>
      <c r="F2664" s="2">
        <f t="shared" si="136"/>
        <v>0</v>
      </c>
      <c r="G2664" s="2">
        <f t="shared" si="136"/>
        <v>0</v>
      </c>
      <c r="H2664" s="2">
        <f t="shared" si="135"/>
        <v>0</v>
      </c>
    </row>
    <row r="2665" spans="1:9" x14ac:dyDescent="0.2">
      <c r="B2665" s="3"/>
      <c r="C2665" s="3" t="s">
        <v>40</v>
      </c>
      <c r="E2665" s="2">
        <v>292</v>
      </c>
      <c r="F2665" s="2">
        <f t="shared" si="136"/>
        <v>0</v>
      </c>
      <c r="G2665" s="2">
        <f t="shared" si="136"/>
        <v>0</v>
      </c>
      <c r="H2665" s="2">
        <f t="shared" si="135"/>
        <v>0</v>
      </c>
    </row>
    <row r="2666" spans="1:9" x14ac:dyDescent="0.2">
      <c r="B2666" s="3"/>
      <c r="C2666" s="3" t="s">
        <v>41</v>
      </c>
      <c r="E2666" s="2">
        <v>350</v>
      </c>
      <c r="F2666" s="2">
        <f t="shared" si="136"/>
        <v>0</v>
      </c>
      <c r="G2666" s="2">
        <f t="shared" si="136"/>
        <v>0</v>
      </c>
      <c r="H2666" s="2">
        <f t="shared" si="135"/>
        <v>0</v>
      </c>
    </row>
    <row r="2667" spans="1:9" x14ac:dyDescent="0.2">
      <c r="B2667" s="3" t="s">
        <v>20</v>
      </c>
      <c r="C2667" s="3" t="s">
        <v>22</v>
      </c>
      <c r="D2667" s="2">
        <v>98003</v>
      </c>
      <c r="E2667" s="2">
        <v>3305</v>
      </c>
      <c r="F2667" s="2">
        <f t="shared" si="136"/>
        <v>2662</v>
      </c>
      <c r="G2667" s="2">
        <f t="shared" si="136"/>
        <v>20</v>
      </c>
      <c r="H2667" s="2">
        <f t="shared" si="135"/>
        <v>105740</v>
      </c>
      <c r="I2667" s="2">
        <v>4061692</v>
      </c>
    </row>
    <row r="2668" spans="1:9" x14ac:dyDescent="0.2">
      <c r="B2668" s="3"/>
      <c r="C2668" s="3" t="s">
        <v>26</v>
      </c>
      <c r="D2668" s="2">
        <v>13333</v>
      </c>
      <c r="E2668" s="2">
        <v>361</v>
      </c>
      <c r="F2668" s="2">
        <f t="shared" si="136"/>
        <v>497</v>
      </c>
      <c r="G2668" s="2">
        <f t="shared" si="136"/>
        <v>1</v>
      </c>
      <c r="H2668" s="2">
        <f t="shared" si="135"/>
        <v>0</v>
      </c>
    </row>
    <row r="2669" spans="1:9" x14ac:dyDescent="0.2">
      <c r="B2669" s="3"/>
      <c r="C2669" s="3" t="s">
        <v>27</v>
      </c>
      <c r="D2669" s="2">
        <v>16848</v>
      </c>
      <c r="E2669" s="2">
        <v>438</v>
      </c>
      <c r="F2669" s="2">
        <f t="shared" si="136"/>
        <v>639</v>
      </c>
      <c r="G2669" s="2">
        <f t="shared" si="136"/>
        <v>0</v>
      </c>
      <c r="H2669" s="2">
        <f t="shared" si="135"/>
        <v>0</v>
      </c>
    </row>
    <row r="2670" spans="1:9" x14ac:dyDescent="0.2">
      <c r="C2670" s="3" t="s">
        <v>42</v>
      </c>
      <c r="D2670" s="2">
        <v>4131</v>
      </c>
      <c r="E2670" s="2">
        <v>155</v>
      </c>
      <c r="F2670" s="2">
        <f t="shared" si="136"/>
        <v>111</v>
      </c>
      <c r="G2670" s="2">
        <f t="shared" si="136"/>
        <v>0</v>
      </c>
      <c r="H2670" s="2">
        <f t="shared" si="135"/>
        <v>0</v>
      </c>
    </row>
    <row r="2671" spans="1:9" x14ac:dyDescent="0.2">
      <c r="C2671" s="3" t="s">
        <v>43</v>
      </c>
      <c r="D2671" s="2">
        <v>13213</v>
      </c>
      <c r="E2671" s="2">
        <v>326</v>
      </c>
      <c r="F2671" s="2">
        <f t="shared" si="136"/>
        <v>262</v>
      </c>
      <c r="G2671" s="2">
        <f t="shared" si="136"/>
        <v>3</v>
      </c>
      <c r="H2671" s="2">
        <f t="shared" si="135"/>
        <v>0</v>
      </c>
    </row>
    <row r="2672" spans="1:9" x14ac:dyDescent="0.2">
      <c r="A2672" s="1">
        <v>44011</v>
      </c>
      <c r="B2672" s="3" t="s">
        <v>5</v>
      </c>
      <c r="C2672" s="3" t="s">
        <v>6</v>
      </c>
      <c r="D2672" s="2">
        <v>65325</v>
      </c>
      <c r="E2672" s="2">
        <v>4022</v>
      </c>
      <c r="F2672" s="2">
        <f t="shared" si="136"/>
        <v>49</v>
      </c>
      <c r="G2672" s="2">
        <f t="shared" si="136"/>
        <v>0</v>
      </c>
      <c r="H2672" s="2">
        <f t="shared" si="135"/>
        <v>46428</v>
      </c>
      <c r="I2672" s="2">
        <v>3862913</v>
      </c>
    </row>
    <row r="2673" spans="2:9" x14ac:dyDescent="0.2">
      <c r="B2673" s="3"/>
      <c r="C2673" s="3" t="s">
        <v>7</v>
      </c>
      <c r="D2673" s="2">
        <v>59576</v>
      </c>
      <c r="E2673" s="2">
        <v>4521</v>
      </c>
      <c r="F2673" s="2">
        <f t="shared" si="136"/>
        <v>69</v>
      </c>
      <c r="G2673" s="2">
        <f t="shared" si="136"/>
        <v>1</v>
      </c>
      <c r="H2673" s="2">
        <f t="shared" si="135"/>
        <v>0</v>
      </c>
    </row>
    <row r="2674" spans="2:9" x14ac:dyDescent="0.2">
      <c r="B2674" s="3"/>
      <c r="C2674" s="3" t="s">
        <v>8</v>
      </c>
      <c r="D2674" s="2">
        <v>41780</v>
      </c>
      <c r="E2674" s="2">
        <v>2692</v>
      </c>
      <c r="F2674" s="2">
        <f t="shared" si="136"/>
        <v>26</v>
      </c>
      <c r="G2674" s="2">
        <f t="shared" si="136"/>
        <v>0</v>
      </c>
      <c r="H2674" s="2">
        <f t="shared" si="135"/>
        <v>0</v>
      </c>
    </row>
    <row r="2675" spans="2:9" x14ac:dyDescent="0.2">
      <c r="B2675" s="3"/>
      <c r="C2675" s="3" t="s">
        <v>35</v>
      </c>
      <c r="D2675" s="2">
        <v>47555</v>
      </c>
      <c r="E2675" s="2">
        <v>3038</v>
      </c>
      <c r="F2675" s="2">
        <f t="shared" si="136"/>
        <v>41</v>
      </c>
      <c r="G2675" s="2">
        <f t="shared" si="136"/>
        <v>0</v>
      </c>
      <c r="H2675" s="2">
        <f t="shared" si="135"/>
        <v>0</v>
      </c>
    </row>
    <row r="2676" spans="2:9" x14ac:dyDescent="0.2">
      <c r="B2676" s="3"/>
      <c r="C2676" s="3" t="s">
        <v>14</v>
      </c>
      <c r="D2676" s="2">
        <v>41339</v>
      </c>
      <c r="E2676" s="2">
        <v>2026</v>
      </c>
      <c r="F2676" s="2">
        <f t="shared" si="136"/>
        <v>33</v>
      </c>
      <c r="G2676" s="2">
        <f t="shared" si="136"/>
        <v>0</v>
      </c>
      <c r="H2676" s="2">
        <f t="shared" si="135"/>
        <v>0</v>
      </c>
    </row>
    <row r="2677" spans="2:9" x14ac:dyDescent="0.2">
      <c r="B2677" s="3" t="s">
        <v>9</v>
      </c>
      <c r="C2677" s="3" t="s">
        <v>10</v>
      </c>
      <c r="D2677" s="2">
        <v>19375</v>
      </c>
      <c r="E2677" s="2">
        <v>1722</v>
      </c>
      <c r="F2677" s="2">
        <f t="shared" si="136"/>
        <v>21</v>
      </c>
      <c r="G2677" s="2">
        <f t="shared" si="136"/>
        <v>2</v>
      </c>
      <c r="H2677" s="2">
        <f t="shared" si="135"/>
        <v>16151</v>
      </c>
      <c r="I2677" s="2">
        <v>1403984</v>
      </c>
    </row>
    <row r="2678" spans="2:9" x14ac:dyDescent="0.2">
      <c r="B2678" s="3"/>
      <c r="C2678" s="3" t="s">
        <v>11</v>
      </c>
      <c r="D2678" s="2">
        <v>18838</v>
      </c>
      <c r="E2678" s="2">
        <v>1278</v>
      </c>
      <c r="F2678" s="2">
        <f t="shared" si="136"/>
        <v>4</v>
      </c>
      <c r="G2678" s="2">
        <f t="shared" si="136"/>
        <v>0</v>
      </c>
      <c r="H2678" s="2">
        <f t="shared" si="135"/>
        <v>0</v>
      </c>
    </row>
    <row r="2679" spans="2:9" x14ac:dyDescent="0.2">
      <c r="B2679" s="3"/>
      <c r="C2679" s="3" t="s">
        <v>12</v>
      </c>
      <c r="D2679" s="2">
        <v>18731</v>
      </c>
      <c r="E2679" s="2">
        <v>1784</v>
      </c>
      <c r="F2679" s="2">
        <f t="shared" si="136"/>
        <v>15</v>
      </c>
      <c r="G2679" s="2">
        <f t="shared" si="136"/>
        <v>0</v>
      </c>
      <c r="H2679" s="2">
        <f t="shared" si="135"/>
        <v>0</v>
      </c>
    </row>
    <row r="2680" spans="2:9" x14ac:dyDescent="0.2">
      <c r="B2680" s="3"/>
      <c r="C2680" s="3" t="s">
        <v>36</v>
      </c>
      <c r="D2680" s="2">
        <v>16377</v>
      </c>
      <c r="E2680" s="2">
        <v>1145</v>
      </c>
      <c r="F2680" s="2">
        <f t="shared" si="136"/>
        <v>9</v>
      </c>
      <c r="G2680" s="2">
        <f t="shared" si="136"/>
        <v>0</v>
      </c>
      <c r="H2680" s="2">
        <f t="shared" si="135"/>
        <v>0</v>
      </c>
    </row>
    <row r="2681" spans="2:9" x14ac:dyDescent="0.2">
      <c r="B2681" s="3"/>
      <c r="C2681" s="3" t="s">
        <v>37</v>
      </c>
      <c r="D2681" s="2">
        <v>16876</v>
      </c>
      <c r="F2681" s="2">
        <f t="shared" si="136"/>
        <v>9</v>
      </c>
      <c r="H2681" s="2">
        <f t="shared" si="135"/>
        <v>0</v>
      </c>
    </row>
    <row r="2682" spans="2:9" x14ac:dyDescent="0.2">
      <c r="B2682" s="3" t="s">
        <v>13</v>
      </c>
      <c r="C2682" s="3" t="s">
        <v>14</v>
      </c>
      <c r="D2682" s="2">
        <v>19795</v>
      </c>
      <c r="E2682" s="2">
        <v>1007</v>
      </c>
      <c r="F2682" s="2">
        <f t="shared" si="136"/>
        <v>0</v>
      </c>
      <c r="G2682" s="2">
        <f t="shared" si="136"/>
        <v>3</v>
      </c>
      <c r="H2682" s="2">
        <f t="shared" si="135"/>
        <v>6481</v>
      </c>
      <c r="I2682" s="2">
        <v>837147</v>
      </c>
    </row>
    <row r="2683" spans="2:9" x14ac:dyDescent="0.2">
      <c r="B2683" s="3"/>
      <c r="C2683" s="3" t="s">
        <v>15</v>
      </c>
      <c r="D2683" s="2">
        <v>23946</v>
      </c>
      <c r="E2683" s="2">
        <v>1862</v>
      </c>
      <c r="F2683" s="2">
        <f t="shared" si="136"/>
        <v>31</v>
      </c>
      <c r="G2683" s="2">
        <f t="shared" si="136"/>
        <v>7</v>
      </c>
      <c r="H2683" s="2">
        <f t="shared" si="135"/>
        <v>0</v>
      </c>
    </row>
    <row r="2684" spans="2:9" x14ac:dyDescent="0.2">
      <c r="B2684" s="3"/>
      <c r="C2684" s="3" t="s">
        <v>12</v>
      </c>
      <c r="D2684" s="2">
        <v>16069</v>
      </c>
      <c r="E2684" s="2">
        <v>1106</v>
      </c>
      <c r="F2684" s="2">
        <f t="shared" si="136"/>
        <v>16</v>
      </c>
      <c r="G2684" s="2">
        <f t="shared" si="136"/>
        <v>7</v>
      </c>
      <c r="H2684" s="2">
        <f t="shared" si="135"/>
        <v>0</v>
      </c>
    </row>
    <row r="2685" spans="2:9" x14ac:dyDescent="0.2">
      <c r="B2685" s="3"/>
      <c r="C2685" s="3" t="s">
        <v>33</v>
      </c>
      <c r="D2685" s="2">
        <v>9161</v>
      </c>
      <c r="E2685" s="2">
        <v>930</v>
      </c>
      <c r="F2685" s="2">
        <f t="shared" si="136"/>
        <v>10</v>
      </c>
      <c r="G2685" s="2">
        <f t="shared" si="136"/>
        <v>3</v>
      </c>
      <c r="H2685" s="2">
        <f t="shared" si="135"/>
        <v>0</v>
      </c>
    </row>
    <row r="2686" spans="2:9" x14ac:dyDescent="0.2">
      <c r="B2686" s="3"/>
      <c r="C2686" s="3" t="s">
        <v>34</v>
      </c>
      <c r="D2686" s="2">
        <v>12342</v>
      </c>
      <c r="E2686" s="2">
        <v>924</v>
      </c>
      <c r="F2686" s="2">
        <f t="shared" si="136"/>
        <v>18</v>
      </c>
      <c r="G2686" s="2">
        <f t="shared" si="136"/>
        <v>3</v>
      </c>
      <c r="H2686" s="2">
        <f t="shared" si="135"/>
        <v>0</v>
      </c>
    </row>
    <row r="2687" spans="2:9" x14ac:dyDescent="0.2">
      <c r="B2687" s="3" t="s">
        <v>23</v>
      </c>
      <c r="C2687" s="3" t="s">
        <v>24</v>
      </c>
      <c r="D2687" s="2">
        <v>21807</v>
      </c>
      <c r="E2687" s="2">
        <v>2592</v>
      </c>
      <c r="F2687" s="2">
        <f t="shared" si="136"/>
        <v>38</v>
      </c>
      <c r="G2687" s="2">
        <f t="shared" si="136"/>
        <v>1</v>
      </c>
      <c r="H2687" s="2">
        <f t="shared" si="135"/>
        <v>12678</v>
      </c>
      <c r="I2687" s="2">
        <v>1029375</v>
      </c>
    </row>
    <row r="2688" spans="2:9" x14ac:dyDescent="0.2">
      <c r="B2688" s="3"/>
      <c r="C2688" s="3" t="s">
        <v>25</v>
      </c>
      <c r="D2688" s="2">
        <v>8848</v>
      </c>
      <c r="E2688" s="2">
        <v>1043</v>
      </c>
      <c r="F2688" s="2">
        <f t="shared" si="136"/>
        <v>25</v>
      </c>
      <c r="G2688" s="2">
        <f t="shared" si="136"/>
        <v>0</v>
      </c>
      <c r="H2688" s="2">
        <f t="shared" si="135"/>
        <v>0</v>
      </c>
    </row>
    <row r="2689" spans="1:9" x14ac:dyDescent="0.2">
      <c r="B2689" s="3"/>
      <c r="C2689" s="3" t="s">
        <v>28</v>
      </c>
      <c r="D2689" s="2">
        <v>7136</v>
      </c>
      <c r="E2689" s="2">
        <v>870</v>
      </c>
      <c r="F2689" s="2">
        <f t="shared" si="136"/>
        <v>18</v>
      </c>
      <c r="G2689" s="2">
        <f t="shared" si="136"/>
        <v>0</v>
      </c>
      <c r="H2689" s="2">
        <f t="shared" si="135"/>
        <v>0</v>
      </c>
    </row>
    <row r="2690" spans="1:9" x14ac:dyDescent="0.2">
      <c r="B2690" s="3"/>
      <c r="C2690" s="3" t="s">
        <v>38</v>
      </c>
      <c r="D2690" s="2">
        <v>2177</v>
      </c>
      <c r="E2690" s="2">
        <v>263</v>
      </c>
      <c r="F2690" s="2">
        <f t="shared" si="136"/>
        <v>7</v>
      </c>
      <c r="G2690" s="2">
        <f t="shared" si="136"/>
        <v>0</v>
      </c>
      <c r="H2690" s="2">
        <f t="shared" si="135"/>
        <v>0</v>
      </c>
    </row>
    <row r="2691" spans="1:9" x14ac:dyDescent="0.2">
      <c r="B2691" s="3"/>
      <c r="C2691" s="3" t="s">
        <v>39</v>
      </c>
      <c r="D2691" s="2">
        <v>1467</v>
      </c>
      <c r="E2691" s="2">
        <v>104</v>
      </c>
      <c r="F2691" s="2">
        <f t="shared" si="136"/>
        <v>9</v>
      </c>
      <c r="G2691" s="2">
        <f t="shared" si="136"/>
        <v>0</v>
      </c>
      <c r="H2691" s="2">
        <f t="shared" si="135"/>
        <v>0</v>
      </c>
    </row>
    <row r="2692" spans="1:9" x14ac:dyDescent="0.2">
      <c r="B2692" s="3" t="s">
        <v>16</v>
      </c>
      <c r="C2692" s="3" t="s">
        <v>17</v>
      </c>
      <c r="D2692" s="2">
        <v>21512</v>
      </c>
      <c r="E2692" s="2">
        <v>1595</v>
      </c>
      <c r="G2692" s="2">
        <f t="shared" si="136"/>
        <v>3</v>
      </c>
      <c r="H2692" s="2">
        <f t="shared" si="135"/>
        <v>9907</v>
      </c>
      <c r="I2692" s="2">
        <f>SUM(85988+666901)</f>
        <v>752889</v>
      </c>
    </row>
    <row r="2693" spans="1:9" x14ac:dyDescent="0.2">
      <c r="B2693" s="3"/>
      <c r="C2693" s="3" t="s">
        <v>18</v>
      </c>
      <c r="D2693" s="2">
        <v>8413</v>
      </c>
      <c r="E2693" s="2">
        <v>798</v>
      </c>
      <c r="G2693" s="2">
        <f t="shared" si="136"/>
        <v>0</v>
      </c>
      <c r="H2693" s="2">
        <f t="shared" ref="H2693:H2756" si="137">SUM(I2693-I2663)</f>
        <v>0</v>
      </c>
    </row>
    <row r="2694" spans="1:9" x14ac:dyDescent="0.2">
      <c r="B2694" s="3"/>
      <c r="C2694" s="3" t="s">
        <v>19</v>
      </c>
      <c r="D2694" s="2">
        <v>7170</v>
      </c>
      <c r="E2694" s="2">
        <v>696</v>
      </c>
      <c r="G2694" s="2">
        <f t="shared" si="136"/>
        <v>0</v>
      </c>
      <c r="H2694" s="2">
        <f t="shared" si="137"/>
        <v>0</v>
      </c>
    </row>
    <row r="2695" spans="1:9" x14ac:dyDescent="0.2">
      <c r="B2695" s="3"/>
      <c r="C2695" s="3" t="s">
        <v>40</v>
      </c>
      <c r="D2695" s="2">
        <v>4220</v>
      </c>
      <c r="E2695" s="2">
        <v>294</v>
      </c>
      <c r="G2695" s="2">
        <f t="shared" si="136"/>
        <v>2</v>
      </c>
      <c r="H2695" s="2">
        <f t="shared" si="137"/>
        <v>0</v>
      </c>
    </row>
    <row r="2696" spans="1:9" x14ac:dyDescent="0.2">
      <c r="B2696" s="3"/>
      <c r="C2696" s="3" t="s">
        <v>41</v>
      </c>
      <c r="D2696" s="2">
        <v>4521</v>
      </c>
      <c r="E2696" s="2">
        <v>350</v>
      </c>
      <c r="G2696" s="2">
        <f t="shared" si="136"/>
        <v>0</v>
      </c>
      <c r="H2696" s="2">
        <f t="shared" si="137"/>
        <v>0</v>
      </c>
    </row>
    <row r="2697" spans="1:9" x14ac:dyDescent="0.2">
      <c r="B2697" s="3" t="s">
        <v>20</v>
      </c>
      <c r="C2697" s="3" t="s">
        <v>22</v>
      </c>
      <c r="D2697" s="2">
        <v>100846</v>
      </c>
      <c r="E2697" s="2">
        <v>3326</v>
      </c>
      <c r="F2697" s="2">
        <f t="shared" si="136"/>
        <v>2843</v>
      </c>
      <c r="G2697" s="2">
        <f t="shared" si="136"/>
        <v>21</v>
      </c>
      <c r="H2697" s="2">
        <f t="shared" si="137"/>
        <v>105447</v>
      </c>
      <c r="I2697" s="2">
        <v>4167139</v>
      </c>
    </row>
    <row r="2698" spans="1:9" x14ac:dyDescent="0.2">
      <c r="B2698" s="3"/>
      <c r="C2698" s="3" t="s">
        <v>26</v>
      </c>
      <c r="D2698" s="2">
        <v>13834</v>
      </c>
      <c r="E2698" s="2">
        <v>361</v>
      </c>
      <c r="F2698" s="2">
        <f t="shared" si="136"/>
        <v>501</v>
      </c>
      <c r="G2698" s="2">
        <f t="shared" si="136"/>
        <v>0</v>
      </c>
      <c r="H2698" s="2">
        <f t="shared" si="137"/>
        <v>0</v>
      </c>
    </row>
    <row r="2699" spans="1:9" x14ac:dyDescent="0.2">
      <c r="B2699" s="3"/>
      <c r="C2699" s="3" t="s">
        <v>27</v>
      </c>
      <c r="D2699" s="2">
        <v>17683</v>
      </c>
      <c r="E2699" s="2">
        <v>440</v>
      </c>
      <c r="F2699" s="2">
        <f t="shared" si="136"/>
        <v>835</v>
      </c>
      <c r="G2699" s="2">
        <f t="shared" si="136"/>
        <v>2</v>
      </c>
      <c r="H2699" s="2">
        <f t="shared" si="137"/>
        <v>0</v>
      </c>
    </row>
    <row r="2700" spans="1:9" x14ac:dyDescent="0.2">
      <c r="C2700" s="3" t="s">
        <v>42</v>
      </c>
      <c r="D2700" s="2">
        <v>4231</v>
      </c>
      <c r="E2700" s="2">
        <v>156</v>
      </c>
      <c r="F2700" s="2">
        <f t="shared" si="136"/>
        <v>100</v>
      </c>
      <c r="G2700" s="2">
        <f t="shared" si="136"/>
        <v>1</v>
      </c>
      <c r="H2700" s="2">
        <f t="shared" si="137"/>
        <v>0</v>
      </c>
    </row>
    <row r="2701" spans="1:9" x14ac:dyDescent="0.2">
      <c r="C2701" s="3" t="s">
        <v>43</v>
      </c>
      <c r="D2701" s="2">
        <v>13682</v>
      </c>
      <c r="E2701" s="2">
        <v>330</v>
      </c>
      <c r="F2701" s="2">
        <f t="shared" si="136"/>
        <v>469</v>
      </c>
      <c r="G2701" s="2">
        <f t="shared" si="136"/>
        <v>4</v>
      </c>
      <c r="H2701" s="2">
        <f t="shared" si="137"/>
        <v>0</v>
      </c>
    </row>
    <row r="2702" spans="1:9" x14ac:dyDescent="0.2">
      <c r="A2702" s="1">
        <v>44012</v>
      </c>
      <c r="B2702" s="3" t="s">
        <v>5</v>
      </c>
      <c r="C2702" s="3" t="s">
        <v>6</v>
      </c>
      <c r="D2702" s="2">
        <v>65391</v>
      </c>
      <c r="E2702" s="2">
        <v>4023</v>
      </c>
      <c r="F2702" s="2">
        <f t="shared" si="136"/>
        <v>66</v>
      </c>
      <c r="G2702" s="2">
        <f t="shared" si="136"/>
        <v>1</v>
      </c>
      <c r="H2702" s="2">
        <f t="shared" si="137"/>
        <v>52025</v>
      </c>
      <c r="I2702" s="2">
        <v>3914938</v>
      </c>
    </row>
    <row r="2703" spans="1:9" x14ac:dyDescent="0.2">
      <c r="B2703" s="3"/>
      <c r="C2703" s="3" t="s">
        <v>7</v>
      </c>
      <c r="D2703" s="2">
        <v>59650</v>
      </c>
      <c r="E2703" s="2">
        <v>4522</v>
      </c>
      <c r="F2703" s="2">
        <f t="shared" si="136"/>
        <v>74</v>
      </c>
      <c r="G2703" s="2">
        <f t="shared" si="136"/>
        <v>1</v>
      </c>
      <c r="H2703" s="2">
        <f t="shared" si="137"/>
        <v>0</v>
      </c>
    </row>
    <row r="2704" spans="1:9" x14ac:dyDescent="0.2">
      <c r="B2704" s="3"/>
      <c r="C2704" s="3" t="s">
        <v>8</v>
      </c>
      <c r="D2704" s="2">
        <v>41807</v>
      </c>
      <c r="E2704" s="2">
        <v>2693</v>
      </c>
      <c r="F2704" s="2">
        <f t="shared" si="136"/>
        <v>27</v>
      </c>
      <c r="G2704" s="2">
        <f t="shared" si="136"/>
        <v>1</v>
      </c>
      <c r="H2704" s="2">
        <f t="shared" si="137"/>
        <v>0</v>
      </c>
    </row>
    <row r="2705" spans="2:9" x14ac:dyDescent="0.2">
      <c r="B2705" s="3"/>
      <c r="C2705" s="3" t="s">
        <v>35</v>
      </c>
      <c r="D2705" s="2">
        <v>47598</v>
      </c>
      <c r="E2705" s="2">
        <v>3039</v>
      </c>
      <c r="F2705" s="2">
        <f t="shared" si="136"/>
        <v>43</v>
      </c>
      <c r="G2705" s="2">
        <f t="shared" si="136"/>
        <v>1</v>
      </c>
      <c r="H2705" s="2">
        <f t="shared" si="137"/>
        <v>0</v>
      </c>
    </row>
    <row r="2706" spans="2:9" x14ac:dyDescent="0.2">
      <c r="B2706" s="3"/>
      <c r="C2706" s="3" t="s">
        <v>14</v>
      </c>
      <c r="D2706" s="2">
        <v>41385</v>
      </c>
      <c r="E2706" s="2">
        <v>2028</v>
      </c>
      <c r="F2706" s="2">
        <f t="shared" si="136"/>
        <v>46</v>
      </c>
      <c r="G2706" s="2">
        <f t="shared" si="136"/>
        <v>2</v>
      </c>
      <c r="H2706" s="2">
        <f t="shared" si="137"/>
        <v>0</v>
      </c>
    </row>
    <row r="2707" spans="2:9" x14ac:dyDescent="0.2">
      <c r="B2707" s="3" t="s">
        <v>9</v>
      </c>
      <c r="C2707" s="3" t="s">
        <v>10</v>
      </c>
      <c r="D2707" s="2">
        <v>19423</v>
      </c>
      <c r="E2707" s="2">
        <v>1726</v>
      </c>
      <c r="F2707" s="2">
        <f t="shared" si="136"/>
        <v>48</v>
      </c>
      <c r="G2707" s="2">
        <f t="shared" si="136"/>
        <v>4</v>
      </c>
      <c r="H2707" s="2">
        <f t="shared" si="137"/>
        <v>18390</v>
      </c>
      <c r="I2707" s="2">
        <v>1422374</v>
      </c>
    </row>
    <row r="2708" spans="2:9" x14ac:dyDescent="0.2">
      <c r="B2708" s="3"/>
      <c r="C2708" s="3" t="s">
        <v>11</v>
      </c>
      <c r="D2708" s="2">
        <v>18841</v>
      </c>
      <c r="E2708" s="2">
        <v>1280</v>
      </c>
      <c r="F2708" s="2">
        <f t="shared" si="136"/>
        <v>3</v>
      </c>
      <c r="G2708" s="2">
        <f t="shared" si="136"/>
        <v>2</v>
      </c>
      <c r="H2708" s="2">
        <f t="shared" si="137"/>
        <v>0</v>
      </c>
    </row>
    <row r="2709" spans="2:9" x14ac:dyDescent="0.2">
      <c r="B2709" s="3"/>
      <c r="C2709" s="3" t="s">
        <v>12</v>
      </c>
      <c r="D2709" s="2">
        <v>18758</v>
      </c>
      <c r="E2709" s="2">
        <v>1784</v>
      </c>
      <c r="F2709" s="2">
        <f t="shared" si="136"/>
        <v>27</v>
      </c>
      <c r="G2709" s="2">
        <f t="shared" si="136"/>
        <v>0</v>
      </c>
      <c r="H2709" s="2">
        <f t="shared" si="137"/>
        <v>0</v>
      </c>
    </row>
    <row r="2710" spans="2:9" x14ac:dyDescent="0.2">
      <c r="B2710" s="3"/>
      <c r="C2710" s="3" t="s">
        <v>36</v>
      </c>
      <c r="D2710" s="2">
        <v>16386</v>
      </c>
      <c r="E2710" s="2">
        <v>1146</v>
      </c>
      <c r="F2710" s="2">
        <f t="shared" si="136"/>
        <v>9</v>
      </c>
      <c r="G2710" s="2">
        <f t="shared" si="136"/>
        <v>1</v>
      </c>
      <c r="H2710" s="2">
        <f t="shared" si="137"/>
        <v>0</v>
      </c>
    </row>
    <row r="2711" spans="2:9" x14ac:dyDescent="0.2">
      <c r="B2711" s="3"/>
      <c r="C2711" s="3" t="s">
        <v>37</v>
      </c>
      <c r="D2711" s="2">
        <v>16879</v>
      </c>
      <c r="E2711" s="2">
        <v>1038</v>
      </c>
      <c r="F2711" s="2">
        <f t="shared" ref="F2711:G2774" si="138">SUM(D2711-D2681)</f>
        <v>3</v>
      </c>
      <c r="H2711" s="2">
        <f t="shared" si="137"/>
        <v>0</v>
      </c>
    </row>
    <row r="2712" spans="2:9" x14ac:dyDescent="0.2">
      <c r="B2712" s="3" t="s">
        <v>13</v>
      </c>
      <c r="C2712" s="3" t="s">
        <v>14</v>
      </c>
      <c r="D2712" s="2">
        <v>19819</v>
      </c>
      <c r="E2712" s="2">
        <v>1002</v>
      </c>
      <c r="F2712" s="2">
        <f t="shared" si="138"/>
        <v>24</v>
      </c>
      <c r="H2712" s="2">
        <f t="shared" si="137"/>
        <v>5813</v>
      </c>
      <c r="I2712" s="2">
        <v>842960</v>
      </c>
    </row>
    <row r="2713" spans="2:9" x14ac:dyDescent="0.2">
      <c r="B2713" s="3"/>
      <c r="C2713" s="3" t="s">
        <v>15</v>
      </c>
      <c r="D2713" s="2">
        <v>23962</v>
      </c>
      <c r="E2713" s="2">
        <v>1851</v>
      </c>
      <c r="F2713" s="2">
        <f t="shared" si="138"/>
        <v>16</v>
      </c>
      <c r="H2713" s="2">
        <f t="shared" si="137"/>
        <v>0</v>
      </c>
    </row>
    <row r="2714" spans="2:9" x14ac:dyDescent="0.2">
      <c r="B2714" s="3"/>
      <c r="C2714" s="3" t="s">
        <v>12</v>
      </c>
      <c r="D2714" s="2">
        <v>16088</v>
      </c>
      <c r="E2714" s="2">
        <v>1104</v>
      </c>
      <c r="F2714" s="2">
        <f t="shared" si="138"/>
        <v>19</v>
      </c>
      <c r="H2714" s="2">
        <f t="shared" si="137"/>
        <v>0</v>
      </c>
    </row>
    <row r="2715" spans="2:9" x14ac:dyDescent="0.2">
      <c r="B2715" s="3"/>
      <c r="C2715" s="3" t="s">
        <v>33</v>
      </c>
      <c r="D2715" s="2">
        <v>9166</v>
      </c>
      <c r="E2715" s="2">
        <v>923</v>
      </c>
      <c r="F2715" s="2">
        <f t="shared" si="138"/>
        <v>5</v>
      </c>
      <c r="H2715" s="2">
        <f t="shared" si="137"/>
        <v>0</v>
      </c>
    </row>
    <row r="2716" spans="2:9" x14ac:dyDescent="0.2">
      <c r="B2716" s="3"/>
      <c r="C2716" s="3" t="s">
        <v>34</v>
      </c>
      <c r="D2716" s="2">
        <v>12350</v>
      </c>
      <c r="E2716" s="2">
        <v>920</v>
      </c>
      <c r="F2716" s="2">
        <f t="shared" si="138"/>
        <v>8</v>
      </c>
      <c r="H2716" s="2">
        <f t="shared" si="137"/>
        <v>0</v>
      </c>
    </row>
    <row r="2717" spans="2:9" x14ac:dyDescent="0.2">
      <c r="B2717" s="3" t="s">
        <v>23</v>
      </c>
      <c r="C2717" s="3" t="s">
        <v>24</v>
      </c>
      <c r="D2717" s="2">
        <v>21872</v>
      </c>
      <c r="E2717" s="2">
        <v>1048</v>
      </c>
      <c r="F2717" s="2">
        <f t="shared" si="138"/>
        <v>65</v>
      </c>
      <c r="H2717" s="2">
        <f t="shared" si="137"/>
        <v>15682</v>
      </c>
      <c r="I2717" s="2">
        <v>1045057</v>
      </c>
    </row>
    <row r="2718" spans="2:9" x14ac:dyDescent="0.2">
      <c r="B2718" s="3"/>
      <c r="C2718" s="3" t="s">
        <v>25</v>
      </c>
      <c r="D2718" s="2">
        <v>8898</v>
      </c>
      <c r="E2718" s="2">
        <v>1048</v>
      </c>
      <c r="F2718" s="2">
        <f t="shared" si="138"/>
        <v>50</v>
      </c>
      <c r="G2718" s="2">
        <f t="shared" si="138"/>
        <v>5</v>
      </c>
      <c r="H2718" s="2">
        <f t="shared" si="137"/>
        <v>0</v>
      </c>
    </row>
    <row r="2719" spans="2:9" x14ac:dyDescent="0.2">
      <c r="B2719" s="3"/>
      <c r="C2719" s="3" t="s">
        <v>28</v>
      </c>
      <c r="D2719" s="2">
        <v>7168</v>
      </c>
      <c r="E2719" s="2">
        <v>879</v>
      </c>
      <c r="F2719" s="2">
        <f t="shared" si="138"/>
        <v>32</v>
      </c>
      <c r="G2719" s="2">
        <f t="shared" si="138"/>
        <v>9</v>
      </c>
      <c r="H2719" s="2">
        <f t="shared" si="137"/>
        <v>0</v>
      </c>
    </row>
    <row r="2720" spans="2:9" x14ac:dyDescent="0.2">
      <c r="B2720" s="3"/>
      <c r="C2720" s="3" t="s">
        <v>38</v>
      </c>
      <c r="D2720" s="2">
        <v>2186</v>
      </c>
      <c r="E2720" s="2">
        <v>263</v>
      </c>
      <c r="F2720" s="2">
        <f t="shared" si="138"/>
        <v>9</v>
      </c>
      <c r="G2720" s="2">
        <f t="shared" si="138"/>
        <v>0</v>
      </c>
      <c r="H2720" s="2">
        <f t="shared" si="137"/>
        <v>0</v>
      </c>
    </row>
    <row r="2721" spans="1:9" x14ac:dyDescent="0.2">
      <c r="B2721" s="3"/>
      <c r="C2721" s="3" t="s">
        <v>39</v>
      </c>
      <c r="D2721" s="2">
        <v>1480</v>
      </c>
      <c r="E2721" s="2">
        <v>105</v>
      </c>
      <c r="F2721" s="2">
        <f t="shared" si="138"/>
        <v>13</v>
      </c>
      <c r="G2721" s="2">
        <f t="shared" si="138"/>
        <v>1</v>
      </c>
      <c r="H2721" s="2">
        <f t="shared" si="137"/>
        <v>0</v>
      </c>
    </row>
    <row r="2722" spans="1:9" x14ac:dyDescent="0.2">
      <c r="B2722" s="3" t="s">
        <v>16</v>
      </c>
      <c r="C2722" s="3" t="s">
        <v>17</v>
      </c>
      <c r="D2722" s="2">
        <v>21600</v>
      </c>
      <c r="E2722" s="2">
        <v>1606</v>
      </c>
      <c r="F2722" s="2">
        <f t="shared" si="138"/>
        <v>88</v>
      </c>
      <c r="G2722" s="2">
        <f t="shared" si="138"/>
        <v>11</v>
      </c>
      <c r="H2722" s="2">
        <f t="shared" si="137"/>
        <v>11298</v>
      </c>
      <c r="I2722" s="2">
        <f>SUM(86606+677581)</f>
        <v>764187</v>
      </c>
    </row>
    <row r="2723" spans="1:9" x14ac:dyDescent="0.2">
      <c r="B2723" s="3"/>
      <c r="C2723" s="3" t="s">
        <v>18</v>
      </c>
      <c r="D2723" s="2">
        <v>8448</v>
      </c>
      <c r="E2723" s="2">
        <v>801</v>
      </c>
      <c r="F2723" s="2">
        <f t="shared" si="138"/>
        <v>35</v>
      </c>
      <c r="G2723" s="2">
        <f t="shared" si="138"/>
        <v>3</v>
      </c>
      <c r="H2723" s="2">
        <f t="shared" si="137"/>
        <v>0</v>
      </c>
    </row>
    <row r="2724" spans="1:9" x14ac:dyDescent="0.2">
      <c r="B2724" s="3"/>
      <c r="C2724" s="3" t="s">
        <v>19</v>
      </c>
      <c r="D2724" s="2">
        <v>7201</v>
      </c>
      <c r="E2724" s="2">
        <v>696</v>
      </c>
      <c r="F2724" s="2">
        <f t="shared" si="138"/>
        <v>31</v>
      </c>
      <c r="G2724" s="2">
        <f t="shared" si="138"/>
        <v>0</v>
      </c>
      <c r="H2724" s="2">
        <f t="shared" si="137"/>
        <v>0</v>
      </c>
    </row>
    <row r="2725" spans="1:9" x14ac:dyDescent="0.2">
      <c r="B2725" s="3"/>
      <c r="C2725" s="3" t="s">
        <v>40</v>
      </c>
      <c r="D2725" s="2">
        <v>4235</v>
      </c>
      <c r="E2725" s="2">
        <v>297</v>
      </c>
      <c r="F2725" s="2">
        <f t="shared" si="138"/>
        <v>15</v>
      </c>
      <c r="G2725" s="2">
        <f t="shared" si="138"/>
        <v>3</v>
      </c>
      <c r="H2725" s="2">
        <f t="shared" si="137"/>
        <v>0</v>
      </c>
    </row>
    <row r="2726" spans="1:9" x14ac:dyDescent="0.2">
      <c r="B2726" s="3"/>
      <c r="C2726" s="3" t="s">
        <v>41</v>
      </c>
      <c r="D2726" s="2">
        <v>4527</v>
      </c>
      <c r="E2726" s="2">
        <v>351</v>
      </c>
      <c r="F2726" s="2">
        <f t="shared" si="138"/>
        <v>6</v>
      </c>
      <c r="G2726" s="2">
        <f t="shared" si="138"/>
        <v>1</v>
      </c>
      <c r="H2726" s="2">
        <f t="shared" si="137"/>
        <v>0</v>
      </c>
    </row>
    <row r="2727" spans="1:9" x14ac:dyDescent="0.2">
      <c r="B2727" s="3" t="s">
        <v>20</v>
      </c>
      <c r="C2727" s="3" t="s">
        <v>22</v>
      </c>
      <c r="D2727" s="2">
        <v>103640</v>
      </c>
      <c r="E2727" s="2">
        <v>3369</v>
      </c>
      <c r="F2727" s="2">
        <f t="shared" si="138"/>
        <v>2794</v>
      </c>
      <c r="G2727" s="2">
        <f t="shared" si="138"/>
        <v>43</v>
      </c>
      <c r="H2727" s="2">
        <f t="shared" si="137"/>
        <v>87037</v>
      </c>
      <c r="I2727" s="2">
        <v>4254176</v>
      </c>
    </row>
    <row r="2728" spans="1:9" x14ac:dyDescent="0.2">
      <c r="B2728" s="3"/>
      <c r="C2728" s="3" t="s">
        <v>26</v>
      </c>
      <c r="D2728" s="2">
        <v>14150</v>
      </c>
      <c r="E2728" s="2">
        <v>365</v>
      </c>
      <c r="F2728" s="2">
        <f t="shared" si="138"/>
        <v>316</v>
      </c>
      <c r="G2728" s="2">
        <f t="shared" si="138"/>
        <v>4</v>
      </c>
      <c r="H2728" s="2">
        <f t="shared" si="137"/>
        <v>0</v>
      </c>
    </row>
    <row r="2729" spans="1:9" x14ac:dyDescent="0.2">
      <c r="B2729" s="3"/>
      <c r="C2729" s="3" t="s">
        <v>27</v>
      </c>
      <c r="D2729" s="2">
        <v>18656</v>
      </c>
      <c r="E2729" s="2">
        <v>457</v>
      </c>
      <c r="F2729" s="2">
        <f t="shared" si="138"/>
        <v>973</v>
      </c>
      <c r="G2729" s="2">
        <f t="shared" si="138"/>
        <v>17</v>
      </c>
      <c r="H2729" s="2">
        <f t="shared" si="137"/>
        <v>0</v>
      </c>
    </row>
    <row r="2730" spans="1:9" x14ac:dyDescent="0.2">
      <c r="C2730" s="3" t="s">
        <v>42</v>
      </c>
      <c r="D2730" s="2">
        <v>4346</v>
      </c>
      <c r="E2730" s="2">
        <v>157</v>
      </c>
      <c r="F2730" s="2">
        <f t="shared" si="138"/>
        <v>115</v>
      </c>
      <c r="G2730" s="2">
        <f t="shared" si="138"/>
        <v>1</v>
      </c>
      <c r="H2730" s="2">
        <f t="shared" si="137"/>
        <v>0</v>
      </c>
    </row>
    <row r="2731" spans="1:9" x14ac:dyDescent="0.2">
      <c r="C2731" s="3" t="s">
        <v>43</v>
      </c>
      <c r="D2731" s="2">
        <v>14354</v>
      </c>
      <c r="E2731" s="2">
        <v>340</v>
      </c>
      <c r="F2731" s="2">
        <f t="shared" si="138"/>
        <v>672</v>
      </c>
      <c r="G2731" s="2">
        <f t="shared" si="138"/>
        <v>10</v>
      </c>
      <c r="H2731" s="2">
        <f t="shared" si="137"/>
        <v>0</v>
      </c>
    </row>
    <row r="2732" spans="1:9" x14ac:dyDescent="0.2">
      <c r="A2732" s="1">
        <v>44013</v>
      </c>
      <c r="B2732" s="3" t="s">
        <v>5</v>
      </c>
      <c r="C2732" s="3" t="s">
        <v>6</v>
      </c>
      <c r="D2732" s="2">
        <v>65455</v>
      </c>
      <c r="E2732" s="2">
        <v>4025</v>
      </c>
      <c r="F2732" s="2">
        <f t="shared" si="138"/>
        <v>64</v>
      </c>
      <c r="G2732" s="2">
        <f t="shared" si="138"/>
        <v>2</v>
      </c>
      <c r="H2732" s="2">
        <f t="shared" si="137"/>
        <v>56710</v>
      </c>
      <c r="I2732" s="2">
        <v>3971648</v>
      </c>
    </row>
    <row r="2733" spans="1:9" x14ac:dyDescent="0.2">
      <c r="B2733" s="3"/>
      <c r="C2733" s="3" t="s">
        <v>7</v>
      </c>
      <c r="D2733" s="2">
        <v>59742</v>
      </c>
      <c r="E2733" s="2">
        <v>4522</v>
      </c>
      <c r="F2733" s="2">
        <f t="shared" si="138"/>
        <v>92</v>
      </c>
      <c r="G2733" s="2">
        <f t="shared" si="138"/>
        <v>0</v>
      </c>
      <c r="H2733" s="2">
        <f t="shared" si="137"/>
        <v>0</v>
      </c>
    </row>
    <row r="2734" spans="1:9" x14ac:dyDescent="0.2">
      <c r="B2734" s="3"/>
      <c r="C2734" s="3" t="s">
        <v>8</v>
      </c>
      <c r="D2734" s="2">
        <v>41853</v>
      </c>
      <c r="E2734" s="2">
        <v>2694</v>
      </c>
      <c r="F2734" s="2">
        <f t="shared" si="138"/>
        <v>46</v>
      </c>
      <c r="G2734" s="2">
        <f t="shared" si="138"/>
        <v>1</v>
      </c>
      <c r="H2734" s="2">
        <f t="shared" si="137"/>
        <v>0</v>
      </c>
    </row>
    <row r="2735" spans="1:9" x14ac:dyDescent="0.2">
      <c r="B2735" s="3"/>
      <c r="C2735" s="3" t="s">
        <v>35</v>
      </c>
      <c r="D2735" s="2">
        <v>47651</v>
      </c>
      <c r="E2735" s="2">
        <v>3040</v>
      </c>
      <c r="F2735" s="2">
        <f t="shared" si="138"/>
        <v>53</v>
      </c>
      <c r="G2735" s="2">
        <f t="shared" si="138"/>
        <v>1</v>
      </c>
      <c r="H2735" s="2">
        <f t="shared" si="137"/>
        <v>0</v>
      </c>
    </row>
    <row r="2736" spans="1:9" x14ac:dyDescent="0.2">
      <c r="B2736" s="3"/>
      <c r="C2736" s="3" t="s">
        <v>14</v>
      </c>
      <c r="D2736" s="2">
        <v>41427</v>
      </c>
      <c r="E2736" s="2">
        <v>2028</v>
      </c>
      <c r="F2736" s="2">
        <f t="shared" si="138"/>
        <v>42</v>
      </c>
      <c r="G2736" s="2">
        <f t="shared" si="138"/>
        <v>0</v>
      </c>
      <c r="H2736" s="2">
        <f t="shared" si="137"/>
        <v>0</v>
      </c>
    </row>
    <row r="2737" spans="2:9" x14ac:dyDescent="0.2">
      <c r="B2737" s="3" t="s">
        <v>9</v>
      </c>
      <c r="C2737" s="3" t="s">
        <v>10</v>
      </c>
      <c r="D2737" s="2">
        <v>19445</v>
      </c>
      <c r="E2737" s="2">
        <v>1733</v>
      </c>
      <c r="F2737" s="2">
        <f t="shared" si="138"/>
        <v>22</v>
      </c>
      <c r="G2737" s="2">
        <f t="shared" si="138"/>
        <v>7</v>
      </c>
      <c r="H2737" s="2">
        <f t="shared" si="137"/>
        <v>20563</v>
      </c>
      <c r="I2737" s="2">
        <v>1442937</v>
      </c>
    </row>
    <row r="2738" spans="2:9" x14ac:dyDescent="0.2">
      <c r="B2738" s="3"/>
      <c r="C2738" s="3" t="s">
        <v>11</v>
      </c>
      <c r="D2738" s="2">
        <v>18842</v>
      </c>
      <c r="E2738" s="2">
        <v>1286</v>
      </c>
      <c r="F2738" s="2">
        <f t="shared" si="138"/>
        <v>1</v>
      </c>
      <c r="G2738" s="2">
        <f t="shared" si="138"/>
        <v>6</v>
      </c>
      <c r="H2738" s="2">
        <f t="shared" si="137"/>
        <v>0</v>
      </c>
    </row>
    <row r="2739" spans="2:9" x14ac:dyDescent="0.2">
      <c r="B2739" s="3"/>
      <c r="C2739" s="3" t="s">
        <v>12</v>
      </c>
      <c r="D2739" s="2">
        <v>18771</v>
      </c>
      <c r="E2739" s="2">
        <v>1787</v>
      </c>
      <c r="F2739" s="2">
        <f t="shared" si="138"/>
        <v>13</v>
      </c>
      <c r="G2739" s="2">
        <f t="shared" si="138"/>
        <v>3</v>
      </c>
      <c r="H2739" s="2">
        <f t="shared" si="137"/>
        <v>0</v>
      </c>
    </row>
    <row r="2740" spans="2:9" x14ac:dyDescent="0.2">
      <c r="B2740" s="3"/>
      <c r="C2740" s="3" t="s">
        <v>36</v>
      </c>
      <c r="D2740" s="2">
        <v>16384</v>
      </c>
      <c r="E2740" s="2">
        <v>1149</v>
      </c>
      <c r="F2740" s="2">
        <f t="shared" si="138"/>
        <v>-2</v>
      </c>
      <c r="G2740" s="2">
        <f t="shared" si="138"/>
        <v>3</v>
      </c>
      <c r="H2740" s="2">
        <f t="shared" si="137"/>
        <v>0</v>
      </c>
    </row>
    <row r="2741" spans="2:9" x14ac:dyDescent="0.2">
      <c r="B2741" s="3"/>
      <c r="C2741" s="3" t="s">
        <v>37</v>
      </c>
      <c r="D2741" s="2">
        <v>16894</v>
      </c>
      <c r="E2741" s="2">
        <v>1039</v>
      </c>
      <c r="F2741" s="2">
        <f t="shared" si="138"/>
        <v>15</v>
      </c>
      <c r="G2741" s="2">
        <f t="shared" si="138"/>
        <v>1</v>
      </c>
      <c r="H2741" s="2">
        <f t="shared" si="137"/>
        <v>0</v>
      </c>
    </row>
    <row r="2742" spans="2:9" x14ac:dyDescent="0.2">
      <c r="B2742" s="3" t="s">
        <v>13</v>
      </c>
      <c r="C2742" s="3" t="s">
        <v>14</v>
      </c>
      <c r="D2742" s="2">
        <v>19853</v>
      </c>
      <c r="E2742" s="2">
        <v>1004</v>
      </c>
      <c r="F2742" s="2">
        <f t="shared" si="138"/>
        <v>34</v>
      </c>
      <c r="G2742" s="2">
        <f t="shared" si="138"/>
        <v>2</v>
      </c>
      <c r="H2742" s="2">
        <f t="shared" si="137"/>
        <v>10190</v>
      </c>
      <c r="I2742" s="2">
        <v>853150</v>
      </c>
    </row>
    <row r="2743" spans="2:9" x14ac:dyDescent="0.2">
      <c r="B2743" s="3"/>
      <c r="C2743" s="3" t="s">
        <v>15</v>
      </c>
      <c r="D2743" s="2">
        <v>23998</v>
      </c>
      <c r="E2743" s="2">
        <v>1858</v>
      </c>
      <c r="F2743" s="2">
        <f t="shared" si="138"/>
        <v>36</v>
      </c>
      <c r="G2743" s="2">
        <f t="shared" si="138"/>
        <v>7</v>
      </c>
      <c r="H2743" s="2">
        <f t="shared" si="137"/>
        <v>0</v>
      </c>
    </row>
    <row r="2744" spans="2:9" x14ac:dyDescent="0.2">
      <c r="B2744" s="3"/>
      <c r="C2744" s="3" t="s">
        <v>12</v>
      </c>
      <c r="D2744" s="2">
        <v>16122</v>
      </c>
      <c r="E2744" s="2">
        <v>1104</v>
      </c>
      <c r="F2744" s="2">
        <f t="shared" si="138"/>
        <v>34</v>
      </c>
      <c r="G2744" s="2">
        <f t="shared" si="138"/>
        <v>0</v>
      </c>
      <c r="H2744" s="2">
        <f t="shared" si="137"/>
        <v>0</v>
      </c>
    </row>
    <row r="2745" spans="2:9" x14ac:dyDescent="0.2">
      <c r="B2745" s="3"/>
      <c r="C2745" s="3" t="s">
        <v>33</v>
      </c>
      <c r="D2745" s="2">
        <v>9184</v>
      </c>
      <c r="E2745" s="2">
        <v>930</v>
      </c>
      <c r="F2745" s="2">
        <f t="shared" si="138"/>
        <v>18</v>
      </c>
      <c r="G2745" s="2">
        <f t="shared" si="138"/>
        <v>7</v>
      </c>
      <c r="H2745" s="2">
        <f t="shared" si="137"/>
        <v>0</v>
      </c>
    </row>
    <row r="2746" spans="2:9" x14ac:dyDescent="0.2">
      <c r="B2746" s="3"/>
      <c r="C2746" s="3" t="s">
        <v>34</v>
      </c>
      <c r="D2746" s="2">
        <v>12376</v>
      </c>
      <c r="E2746" s="2">
        <v>924</v>
      </c>
      <c r="F2746" s="2">
        <f t="shared" si="138"/>
        <v>26</v>
      </c>
      <c r="G2746" s="2">
        <f t="shared" si="138"/>
        <v>4</v>
      </c>
      <c r="H2746" s="2">
        <f t="shared" si="137"/>
        <v>0</v>
      </c>
    </row>
    <row r="2747" spans="2:9" x14ac:dyDescent="0.2">
      <c r="B2747" s="3" t="s">
        <v>23</v>
      </c>
      <c r="C2747" s="3" t="s">
        <v>24</v>
      </c>
      <c r="D2747" s="2">
        <v>21932</v>
      </c>
      <c r="E2747" s="2">
        <v>2602</v>
      </c>
      <c r="F2747" s="2">
        <f t="shared" si="138"/>
        <v>60</v>
      </c>
      <c r="H2747" s="2">
        <f t="shared" si="137"/>
        <v>16802</v>
      </c>
      <c r="I2747" s="2">
        <v>1061859</v>
      </c>
    </row>
    <row r="2748" spans="2:9" x14ac:dyDescent="0.2">
      <c r="B2748" s="3"/>
      <c r="C2748" s="3" t="s">
        <v>25</v>
      </c>
      <c r="D2748" s="2">
        <v>8922</v>
      </c>
      <c r="E2748" s="2">
        <v>1049</v>
      </c>
      <c r="F2748" s="2">
        <f t="shared" si="138"/>
        <v>24</v>
      </c>
      <c r="G2748" s="2">
        <f t="shared" si="138"/>
        <v>1</v>
      </c>
      <c r="H2748" s="2">
        <f t="shared" si="137"/>
        <v>0</v>
      </c>
    </row>
    <row r="2749" spans="2:9" x14ac:dyDescent="0.2">
      <c r="B2749" s="3"/>
      <c r="C2749" s="3" t="s">
        <v>28</v>
      </c>
      <c r="D2749" s="2">
        <v>7194</v>
      </c>
      <c r="E2749" s="2">
        <v>879</v>
      </c>
      <c r="F2749" s="2">
        <f t="shared" si="138"/>
        <v>26</v>
      </c>
      <c r="G2749" s="2">
        <f t="shared" si="138"/>
        <v>0</v>
      </c>
      <c r="H2749" s="2">
        <f t="shared" si="137"/>
        <v>0</v>
      </c>
    </row>
    <row r="2750" spans="2:9" x14ac:dyDescent="0.2">
      <c r="B2750" s="3"/>
      <c r="C2750" s="3" t="s">
        <v>38</v>
      </c>
      <c r="D2750" s="2">
        <v>2196</v>
      </c>
      <c r="E2750" s="2">
        <v>263</v>
      </c>
      <c r="F2750" s="2">
        <f t="shared" si="138"/>
        <v>10</v>
      </c>
      <c r="G2750" s="2">
        <f t="shared" si="138"/>
        <v>0</v>
      </c>
      <c r="H2750" s="2">
        <f t="shared" si="137"/>
        <v>0</v>
      </c>
    </row>
    <row r="2751" spans="2:9" x14ac:dyDescent="0.2">
      <c r="B2751" s="3"/>
      <c r="C2751" s="3" t="s">
        <v>39</v>
      </c>
      <c r="D2751" s="2">
        <v>1493</v>
      </c>
      <c r="E2751" s="2">
        <v>105</v>
      </c>
      <c r="F2751" s="2">
        <f t="shared" si="138"/>
        <v>13</v>
      </c>
      <c r="G2751" s="2">
        <f t="shared" si="138"/>
        <v>0</v>
      </c>
      <c r="H2751" s="2">
        <f t="shared" si="137"/>
        <v>0</v>
      </c>
    </row>
    <row r="2752" spans="2:9" x14ac:dyDescent="0.2">
      <c r="B2752" s="3" t="s">
        <v>16</v>
      </c>
      <c r="C2752" s="3" t="s">
        <v>17</v>
      </c>
      <c r="D2752" s="2">
        <v>21724</v>
      </c>
      <c r="E2752" s="2">
        <v>1609</v>
      </c>
      <c r="F2752" s="2">
        <f t="shared" si="138"/>
        <v>124</v>
      </c>
      <c r="G2752" s="2">
        <f t="shared" si="138"/>
        <v>3</v>
      </c>
      <c r="H2752" s="2">
        <f t="shared" si="137"/>
        <v>12617</v>
      </c>
      <c r="I2752" s="2">
        <f>SUM(87242+689562)</f>
        <v>776804</v>
      </c>
    </row>
    <row r="2753" spans="1:9" x14ac:dyDescent="0.2">
      <c r="B2753" s="3"/>
      <c r="C2753" s="3" t="s">
        <v>18</v>
      </c>
      <c r="D2753" s="2">
        <v>8483</v>
      </c>
      <c r="E2753" s="2">
        <v>801</v>
      </c>
      <c r="F2753" s="2">
        <f t="shared" si="138"/>
        <v>35</v>
      </c>
      <c r="G2753" s="2">
        <f t="shared" si="138"/>
        <v>0</v>
      </c>
      <c r="H2753" s="2">
        <f t="shared" si="137"/>
        <v>0</v>
      </c>
    </row>
    <row r="2754" spans="1:9" x14ac:dyDescent="0.2">
      <c r="B2754" s="3"/>
      <c r="C2754" s="3" t="s">
        <v>19</v>
      </c>
      <c r="D2754" s="2">
        <v>7230</v>
      </c>
      <c r="E2754" s="2">
        <v>701</v>
      </c>
      <c r="F2754" s="2">
        <f t="shared" si="138"/>
        <v>29</v>
      </c>
      <c r="G2754" s="2">
        <f t="shared" si="138"/>
        <v>5</v>
      </c>
      <c r="H2754" s="2">
        <f t="shared" si="137"/>
        <v>0</v>
      </c>
    </row>
    <row r="2755" spans="1:9" x14ac:dyDescent="0.2">
      <c r="B2755" s="3"/>
      <c r="C2755" s="3" t="s">
        <v>40</v>
      </c>
      <c r="D2755" s="2">
        <v>4258</v>
      </c>
      <c r="E2755" s="2">
        <v>297</v>
      </c>
      <c r="F2755" s="2">
        <f t="shared" si="138"/>
        <v>23</v>
      </c>
      <c r="G2755" s="2">
        <f t="shared" si="138"/>
        <v>0</v>
      </c>
      <c r="H2755" s="2">
        <f t="shared" si="137"/>
        <v>0</v>
      </c>
    </row>
    <row r="2756" spans="1:9" x14ac:dyDescent="0.2">
      <c r="B2756" s="3"/>
      <c r="C2756" s="3" t="s">
        <v>41</v>
      </c>
      <c r="D2756" s="2">
        <v>4559</v>
      </c>
      <c r="E2756" s="2">
        <v>351</v>
      </c>
      <c r="F2756" s="2">
        <f t="shared" si="138"/>
        <v>32</v>
      </c>
      <c r="G2756" s="2">
        <f t="shared" si="138"/>
        <v>0</v>
      </c>
      <c r="H2756" s="2">
        <f t="shared" si="137"/>
        <v>0</v>
      </c>
    </row>
    <row r="2757" spans="1:9" x14ac:dyDescent="0.2">
      <c r="B2757" s="3" t="s">
        <v>20</v>
      </c>
      <c r="C2757" s="3" t="s">
        <v>22</v>
      </c>
      <c r="D2757" s="2">
        <v>105325</v>
      </c>
      <c r="E2757" s="2">
        <v>3402</v>
      </c>
      <c r="F2757" s="2">
        <f t="shared" si="138"/>
        <v>1685</v>
      </c>
      <c r="G2757" s="2">
        <f t="shared" si="138"/>
        <v>33</v>
      </c>
      <c r="H2757" s="2">
        <f t="shared" ref="H2757:H2820" si="139">SUM(I2757-I2727)</f>
        <v>84542</v>
      </c>
      <c r="I2757" s="2">
        <v>4338718</v>
      </c>
    </row>
    <row r="2758" spans="1:9" x14ac:dyDescent="0.2">
      <c r="B2758" s="3"/>
      <c r="C2758" s="3" t="s">
        <v>26</v>
      </c>
      <c r="D2758" s="2">
        <v>14624</v>
      </c>
      <c r="E2758" s="2">
        <v>372</v>
      </c>
      <c r="F2758" s="2">
        <f t="shared" si="138"/>
        <v>474</v>
      </c>
      <c r="G2758" s="2">
        <f t="shared" si="138"/>
        <v>7</v>
      </c>
      <c r="H2758" s="2">
        <f t="shared" si="139"/>
        <v>0</v>
      </c>
    </row>
    <row r="2759" spans="1:9" x14ac:dyDescent="0.2">
      <c r="B2759" s="3"/>
      <c r="C2759" s="3" t="s">
        <v>27</v>
      </c>
      <c r="D2759" s="2">
        <v>19537</v>
      </c>
      <c r="E2759" s="2">
        <v>463</v>
      </c>
      <c r="F2759" s="2">
        <f t="shared" si="138"/>
        <v>881</v>
      </c>
      <c r="G2759" s="2">
        <f t="shared" si="138"/>
        <v>6</v>
      </c>
      <c r="H2759" s="2">
        <f t="shared" si="139"/>
        <v>0</v>
      </c>
    </row>
    <row r="2760" spans="1:9" x14ac:dyDescent="0.2">
      <c r="C2760" s="3" t="s">
        <v>42</v>
      </c>
      <c r="D2760" s="2">
        <v>4547</v>
      </c>
      <c r="E2760" s="2">
        <v>158</v>
      </c>
      <c r="F2760" s="2">
        <f t="shared" si="138"/>
        <v>201</v>
      </c>
      <c r="G2760" s="2">
        <f t="shared" si="138"/>
        <v>1</v>
      </c>
      <c r="H2760" s="2">
        <f t="shared" si="139"/>
        <v>0</v>
      </c>
    </row>
    <row r="2761" spans="1:9" x14ac:dyDescent="0.2">
      <c r="C2761" s="3" t="s">
        <v>43</v>
      </c>
      <c r="D2761" s="2">
        <v>15662</v>
      </c>
      <c r="E2761" s="2">
        <v>345</v>
      </c>
      <c r="F2761" s="2">
        <f t="shared" si="138"/>
        <v>1308</v>
      </c>
      <c r="G2761" s="2">
        <f t="shared" si="138"/>
        <v>5</v>
      </c>
      <c r="H2761" s="2">
        <f t="shared" si="139"/>
        <v>0</v>
      </c>
    </row>
    <row r="2762" spans="1:9" x14ac:dyDescent="0.2">
      <c r="A2762" s="1">
        <v>44014</v>
      </c>
      <c r="B2762" s="3" t="s">
        <v>5</v>
      </c>
      <c r="C2762" s="3" t="s">
        <v>6</v>
      </c>
      <c r="D2762" s="2">
        <v>65568</v>
      </c>
      <c r="E2762" s="2">
        <v>4027</v>
      </c>
      <c r="F2762" s="2">
        <f t="shared" si="138"/>
        <v>113</v>
      </c>
      <c r="G2762" s="2">
        <f t="shared" si="138"/>
        <v>2</v>
      </c>
      <c r="H2762" s="2">
        <f t="shared" si="139"/>
        <v>69945</v>
      </c>
      <c r="I2762" s="2">
        <v>4041593</v>
      </c>
    </row>
    <row r="2763" spans="1:9" x14ac:dyDescent="0.2">
      <c r="B2763" s="3"/>
      <c r="C2763" s="3" t="s">
        <v>7</v>
      </c>
      <c r="D2763" s="2">
        <v>59855</v>
      </c>
      <c r="E2763" s="2">
        <v>4524</v>
      </c>
      <c r="F2763" s="2">
        <f t="shared" si="138"/>
        <v>113</v>
      </c>
      <c r="G2763" s="2">
        <f t="shared" si="138"/>
        <v>2</v>
      </c>
      <c r="H2763" s="2">
        <f t="shared" si="139"/>
        <v>0</v>
      </c>
    </row>
    <row r="2764" spans="1:9" x14ac:dyDescent="0.2">
      <c r="B2764" s="3"/>
      <c r="C2764" s="3" t="s">
        <v>8</v>
      </c>
      <c r="D2764" s="2">
        <v>41910</v>
      </c>
      <c r="E2764" s="2">
        <v>2695</v>
      </c>
      <c r="F2764" s="2">
        <f t="shared" si="138"/>
        <v>57</v>
      </c>
      <c r="G2764" s="2">
        <f t="shared" si="138"/>
        <v>1</v>
      </c>
      <c r="H2764" s="2">
        <f t="shared" si="139"/>
        <v>0</v>
      </c>
    </row>
    <row r="2765" spans="1:9" x14ac:dyDescent="0.2">
      <c r="B2765" s="3"/>
      <c r="C2765" s="3" t="s">
        <v>35</v>
      </c>
      <c r="D2765" s="2">
        <v>47758</v>
      </c>
      <c r="E2765" s="2">
        <v>3042</v>
      </c>
      <c r="F2765" s="2">
        <f t="shared" si="138"/>
        <v>107</v>
      </c>
      <c r="G2765" s="2">
        <f t="shared" si="138"/>
        <v>2</v>
      </c>
      <c r="H2765" s="2">
        <f t="shared" si="139"/>
        <v>0</v>
      </c>
    </row>
    <row r="2766" spans="1:9" x14ac:dyDescent="0.2">
      <c r="B2766" s="3"/>
      <c r="C2766" s="3" t="s">
        <v>14</v>
      </c>
      <c r="D2766" s="2">
        <v>41491</v>
      </c>
      <c r="E2766" s="2">
        <v>2028</v>
      </c>
      <c r="F2766" s="2">
        <f t="shared" si="138"/>
        <v>64</v>
      </c>
      <c r="G2766" s="2">
        <f t="shared" si="138"/>
        <v>0</v>
      </c>
      <c r="H2766" s="2">
        <f t="shared" si="139"/>
        <v>0</v>
      </c>
    </row>
    <row r="2767" spans="1:9" x14ac:dyDescent="0.2">
      <c r="B2767" s="3" t="s">
        <v>9</v>
      </c>
      <c r="C2767" s="3" t="s">
        <v>10</v>
      </c>
      <c r="D2767" s="2">
        <v>19474</v>
      </c>
      <c r="E2767" s="2">
        <v>1733</v>
      </c>
      <c r="F2767" s="2">
        <f t="shared" si="138"/>
        <v>29</v>
      </c>
      <c r="G2767" s="2">
        <f t="shared" si="138"/>
        <v>0</v>
      </c>
      <c r="H2767" s="2">
        <f t="shared" si="139"/>
        <v>20976</v>
      </c>
      <c r="I2767" s="2">
        <v>1463913</v>
      </c>
    </row>
    <row r="2768" spans="1:9" x14ac:dyDescent="0.2">
      <c r="B2768" s="3"/>
      <c r="C2768" s="3" t="s">
        <v>11</v>
      </c>
      <c r="D2768" s="2">
        <v>18874</v>
      </c>
      <c r="E2768" s="2">
        <v>1287</v>
      </c>
      <c r="F2768" s="2">
        <f t="shared" si="138"/>
        <v>32</v>
      </c>
      <c r="G2768" s="2">
        <f t="shared" si="138"/>
        <v>1</v>
      </c>
      <c r="H2768" s="2">
        <f t="shared" si="139"/>
        <v>0</v>
      </c>
    </row>
    <row r="2769" spans="2:9" x14ac:dyDescent="0.2">
      <c r="B2769" s="3"/>
      <c r="C2769" s="3" t="s">
        <v>12</v>
      </c>
      <c r="D2769" s="2">
        <v>18804</v>
      </c>
      <c r="E2769" s="2">
        <v>1789</v>
      </c>
      <c r="F2769" s="2">
        <f t="shared" si="138"/>
        <v>33</v>
      </c>
      <c r="G2769" s="2">
        <f t="shared" si="138"/>
        <v>2</v>
      </c>
      <c r="H2769" s="2">
        <f t="shared" si="139"/>
        <v>0</v>
      </c>
    </row>
    <row r="2770" spans="2:9" x14ac:dyDescent="0.2">
      <c r="B2770" s="3"/>
      <c r="C2770" s="3" t="s">
        <v>36</v>
      </c>
      <c r="D2770" s="2">
        <v>16394</v>
      </c>
      <c r="E2770" s="2">
        <v>1150</v>
      </c>
      <c r="F2770" s="2">
        <f t="shared" si="138"/>
        <v>10</v>
      </c>
      <c r="G2770" s="2">
        <f t="shared" si="138"/>
        <v>1</v>
      </c>
      <c r="H2770" s="2">
        <f t="shared" si="139"/>
        <v>0</v>
      </c>
    </row>
    <row r="2771" spans="2:9" x14ac:dyDescent="0.2">
      <c r="B2771" s="3"/>
      <c r="C2771" s="3" t="s">
        <v>37</v>
      </c>
      <c r="D2771" s="2">
        <v>16920</v>
      </c>
      <c r="E2771" s="2">
        <v>1040</v>
      </c>
      <c r="F2771" s="2">
        <f t="shared" si="138"/>
        <v>26</v>
      </c>
      <c r="G2771" s="2">
        <f t="shared" si="138"/>
        <v>1</v>
      </c>
      <c r="H2771" s="2">
        <f t="shared" si="139"/>
        <v>0</v>
      </c>
    </row>
    <row r="2772" spans="2:9" x14ac:dyDescent="0.2">
      <c r="B2772" s="3" t="s">
        <v>13</v>
      </c>
      <c r="C2772" s="3" t="s">
        <v>14</v>
      </c>
      <c r="D2772" s="2">
        <v>19892</v>
      </c>
      <c r="E2772" s="2">
        <v>1008</v>
      </c>
      <c r="F2772" s="2">
        <f t="shared" si="138"/>
        <v>39</v>
      </c>
      <c r="G2772" s="2">
        <f t="shared" si="138"/>
        <v>4</v>
      </c>
      <c r="H2772" s="2">
        <f t="shared" si="139"/>
        <v>7786</v>
      </c>
      <c r="I2772" s="2">
        <v>860936</v>
      </c>
    </row>
    <row r="2773" spans="2:9" x14ac:dyDescent="0.2">
      <c r="B2773" s="3"/>
      <c r="C2773" s="3" t="s">
        <v>15</v>
      </c>
      <c r="D2773" s="2">
        <v>24039</v>
      </c>
      <c r="E2773" s="2">
        <v>1867</v>
      </c>
      <c r="F2773" s="2">
        <f t="shared" si="138"/>
        <v>41</v>
      </c>
      <c r="G2773" s="2">
        <f t="shared" si="138"/>
        <v>9</v>
      </c>
      <c r="H2773" s="2">
        <f t="shared" si="139"/>
        <v>0</v>
      </c>
    </row>
    <row r="2774" spans="2:9" x14ac:dyDescent="0.2">
      <c r="B2774" s="3"/>
      <c r="C2774" s="3" t="s">
        <v>12</v>
      </c>
      <c r="D2774" s="2">
        <v>16176</v>
      </c>
      <c r="E2774" s="2">
        <v>1111</v>
      </c>
      <c r="F2774" s="2">
        <f t="shared" si="138"/>
        <v>54</v>
      </c>
      <c r="G2774" s="2">
        <f t="shared" si="138"/>
        <v>7</v>
      </c>
      <c r="H2774" s="2">
        <f t="shared" si="139"/>
        <v>0</v>
      </c>
    </row>
    <row r="2775" spans="2:9" x14ac:dyDescent="0.2">
      <c r="B2775" s="3"/>
      <c r="C2775" s="3" t="s">
        <v>33</v>
      </c>
      <c r="D2775" s="2">
        <v>9200</v>
      </c>
      <c r="E2775" s="2">
        <v>933</v>
      </c>
      <c r="F2775" s="2">
        <f t="shared" ref="F2775:G2792" si="140">SUM(D2775-D2745)</f>
        <v>16</v>
      </c>
      <c r="G2775" s="2">
        <f t="shared" si="140"/>
        <v>3</v>
      </c>
      <c r="H2775" s="2">
        <f t="shared" si="139"/>
        <v>0</v>
      </c>
    </row>
    <row r="2776" spans="2:9" x14ac:dyDescent="0.2">
      <c r="B2776" s="3"/>
      <c r="C2776" s="3" t="s">
        <v>34</v>
      </c>
      <c r="D2776" s="2">
        <v>12407</v>
      </c>
      <c r="E2776" s="2">
        <v>934</v>
      </c>
      <c r="F2776" s="2">
        <f t="shared" si="140"/>
        <v>31</v>
      </c>
      <c r="G2776" s="2">
        <f t="shared" si="140"/>
        <v>10</v>
      </c>
      <c r="H2776" s="2">
        <f t="shared" si="139"/>
        <v>0</v>
      </c>
    </row>
    <row r="2777" spans="2:9" x14ac:dyDescent="0.2">
      <c r="B2777" s="3" t="s">
        <v>23</v>
      </c>
      <c r="C2777" s="3" t="s">
        <v>24</v>
      </c>
      <c r="D2777" s="2">
        <v>22047</v>
      </c>
      <c r="E2777" s="2">
        <v>2608</v>
      </c>
      <c r="F2777" s="2">
        <f t="shared" si="140"/>
        <v>115</v>
      </c>
      <c r="G2777" s="2">
        <f t="shared" si="140"/>
        <v>6</v>
      </c>
      <c r="H2777" s="2">
        <f t="shared" si="139"/>
        <v>23278</v>
      </c>
      <c r="I2777" s="2">
        <v>1085137</v>
      </c>
    </row>
    <row r="2778" spans="2:9" x14ac:dyDescent="0.2">
      <c r="B2778" s="3"/>
      <c r="C2778" s="3" t="s">
        <v>25</v>
      </c>
      <c r="D2778" s="2">
        <v>8980</v>
      </c>
      <c r="E2778" s="2">
        <v>1049</v>
      </c>
      <c r="F2778" s="2">
        <f t="shared" si="140"/>
        <v>58</v>
      </c>
      <c r="G2778" s="2">
        <f t="shared" si="140"/>
        <v>0</v>
      </c>
      <c r="H2778" s="2">
        <f t="shared" si="139"/>
        <v>0</v>
      </c>
    </row>
    <row r="2779" spans="2:9" x14ac:dyDescent="0.2">
      <c r="B2779" s="3"/>
      <c r="C2779" s="3" t="s">
        <v>28</v>
      </c>
      <c r="D2779" s="2">
        <v>7228</v>
      </c>
      <c r="E2779" s="2">
        <v>880</v>
      </c>
      <c r="F2779" s="2">
        <f t="shared" si="140"/>
        <v>34</v>
      </c>
      <c r="G2779" s="2">
        <f t="shared" si="140"/>
        <v>1</v>
      </c>
      <c r="H2779" s="2">
        <f t="shared" si="139"/>
        <v>0</v>
      </c>
    </row>
    <row r="2780" spans="2:9" x14ac:dyDescent="0.2">
      <c r="B2780" s="3"/>
      <c r="C2780" s="3" t="s">
        <v>38</v>
      </c>
      <c r="D2780" s="2">
        <v>2210</v>
      </c>
      <c r="E2780" s="2">
        <v>263</v>
      </c>
      <c r="F2780" s="2">
        <f t="shared" si="140"/>
        <v>14</v>
      </c>
      <c r="G2780" s="2">
        <f t="shared" si="140"/>
        <v>0</v>
      </c>
      <c r="H2780" s="2">
        <f t="shared" si="139"/>
        <v>0</v>
      </c>
    </row>
    <row r="2781" spans="2:9" x14ac:dyDescent="0.2">
      <c r="B2781" s="3"/>
      <c r="C2781" s="3" t="s">
        <v>39</v>
      </c>
      <c r="D2781" s="2">
        <v>1508</v>
      </c>
      <c r="E2781" s="2">
        <v>106</v>
      </c>
      <c r="F2781" s="2">
        <f t="shared" si="140"/>
        <v>15</v>
      </c>
      <c r="G2781" s="2">
        <f t="shared" si="140"/>
        <v>1</v>
      </c>
      <c r="H2781" s="2">
        <f t="shared" si="139"/>
        <v>0</v>
      </c>
    </row>
    <row r="2782" spans="2:9" x14ac:dyDescent="0.2">
      <c r="B2782" s="3" t="s">
        <v>16</v>
      </c>
      <c r="C2782" s="3" t="s">
        <v>17</v>
      </c>
      <c r="D2782" s="2">
        <v>21862</v>
      </c>
      <c r="E2782" s="2">
        <v>1615</v>
      </c>
      <c r="F2782" s="2">
        <f t="shared" si="140"/>
        <v>138</v>
      </c>
      <c r="G2782" s="2">
        <f t="shared" si="140"/>
        <v>6</v>
      </c>
      <c r="H2782" s="2">
        <f t="shared" si="139"/>
        <v>13469</v>
      </c>
      <c r="I2782" s="2">
        <f>SUM(88074+702199)</f>
        <v>790273</v>
      </c>
    </row>
    <row r="2783" spans="2:9" x14ac:dyDescent="0.2">
      <c r="B2783" s="3"/>
      <c r="C2783" s="3" t="s">
        <v>18</v>
      </c>
      <c r="D2783" s="2">
        <v>8514</v>
      </c>
      <c r="E2783" s="2">
        <v>806</v>
      </c>
      <c r="F2783" s="2">
        <f t="shared" si="140"/>
        <v>31</v>
      </c>
      <c r="G2783" s="2">
        <f t="shared" si="140"/>
        <v>5</v>
      </c>
      <c r="H2783" s="2">
        <f t="shared" si="139"/>
        <v>0</v>
      </c>
    </row>
    <row r="2784" spans="2:9" x14ac:dyDescent="0.2">
      <c r="B2784" s="3"/>
      <c r="C2784" s="3" t="s">
        <v>19</v>
      </c>
      <c r="D2784" s="2">
        <v>7253</v>
      </c>
      <c r="E2784" s="2">
        <v>702</v>
      </c>
      <c r="F2784" s="2">
        <f t="shared" si="140"/>
        <v>23</v>
      </c>
      <c r="G2784" s="2">
        <f t="shared" si="140"/>
        <v>1</v>
      </c>
      <c r="H2784" s="2">
        <f t="shared" si="139"/>
        <v>0</v>
      </c>
    </row>
    <row r="2785" spans="1:9" x14ac:dyDescent="0.2">
      <c r="B2785" s="3"/>
      <c r="C2785" s="3" t="s">
        <v>40</v>
      </c>
      <c r="D2785" s="2">
        <v>4280</v>
      </c>
      <c r="E2785" s="2">
        <v>305</v>
      </c>
      <c r="F2785" s="2">
        <f t="shared" si="140"/>
        <v>22</v>
      </c>
      <c r="G2785" s="2">
        <f t="shared" si="140"/>
        <v>8</v>
      </c>
      <c r="H2785" s="2">
        <f t="shared" si="139"/>
        <v>0</v>
      </c>
    </row>
    <row r="2786" spans="1:9" x14ac:dyDescent="0.2">
      <c r="B2786" s="3"/>
      <c r="C2786" s="3" t="s">
        <v>41</v>
      </c>
      <c r="D2786" s="2">
        <v>4563</v>
      </c>
      <c r="E2786" s="2">
        <v>351</v>
      </c>
      <c r="F2786" s="2">
        <f t="shared" si="140"/>
        <v>4</v>
      </c>
      <c r="G2786" s="2">
        <f t="shared" si="140"/>
        <v>0</v>
      </c>
      <c r="H2786" s="2">
        <f t="shared" si="139"/>
        <v>0</v>
      </c>
    </row>
    <row r="2787" spans="1:9" x14ac:dyDescent="0.2">
      <c r="B2787" s="3" t="s">
        <v>20</v>
      </c>
      <c r="C2787" s="3" t="s">
        <v>22</v>
      </c>
      <c r="D2787" s="2">
        <v>107144</v>
      </c>
      <c r="E2787" s="2">
        <v>3454</v>
      </c>
      <c r="F2787" s="2">
        <f t="shared" si="140"/>
        <v>1819</v>
      </c>
      <c r="G2787" s="2">
        <f t="shared" si="140"/>
        <v>52</v>
      </c>
      <c r="H2787" s="2">
        <f t="shared" si="139"/>
        <v>109458</v>
      </c>
      <c r="I2787" s="2">
        <v>4448176</v>
      </c>
    </row>
    <row r="2788" spans="1:9" x14ac:dyDescent="0.2">
      <c r="B2788" s="3"/>
      <c r="C2788" s="3" t="s">
        <v>26</v>
      </c>
      <c r="D2788" s="2">
        <v>15208</v>
      </c>
      <c r="E2788" s="2">
        <v>377</v>
      </c>
      <c r="F2788" s="2">
        <f t="shared" si="140"/>
        <v>584</v>
      </c>
      <c r="G2788" s="2">
        <f t="shared" si="140"/>
        <v>5</v>
      </c>
      <c r="H2788" s="2">
        <f t="shared" si="139"/>
        <v>0</v>
      </c>
    </row>
    <row r="2789" spans="1:9" x14ac:dyDescent="0.2">
      <c r="B2789" s="3"/>
      <c r="C2789" s="3" t="s">
        <v>27</v>
      </c>
      <c r="D2789" s="2">
        <v>20253</v>
      </c>
      <c r="E2789" s="2">
        <v>465</v>
      </c>
      <c r="F2789" s="2">
        <f t="shared" si="140"/>
        <v>716</v>
      </c>
      <c r="G2789" s="2">
        <f t="shared" si="140"/>
        <v>2</v>
      </c>
      <c r="H2789" s="2">
        <f t="shared" si="139"/>
        <v>0</v>
      </c>
    </row>
    <row r="2790" spans="1:9" x14ac:dyDescent="0.2">
      <c r="C2790" s="3" t="s">
        <v>42</v>
      </c>
      <c r="D2790" s="2">
        <v>4722</v>
      </c>
      <c r="E2790" s="2">
        <v>159</v>
      </c>
      <c r="F2790" s="2">
        <f t="shared" si="140"/>
        <v>175</v>
      </c>
      <c r="G2790" s="2">
        <f t="shared" si="140"/>
        <v>1</v>
      </c>
      <c r="H2790" s="2">
        <f t="shared" si="139"/>
        <v>0</v>
      </c>
    </row>
    <row r="2791" spans="1:9" x14ac:dyDescent="0.2">
      <c r="C2791" s="3" t="s">
        <v>43</v>
      </c>
      <c r="D2791" s="2">
        <v>17056</v>
      </c>
      <c r="E2791" s="2">
        <v>354</v>
      </c>
      <c r="F2791" s="2">
        <f t="shared" si="140"/>
        <v>1394</v>
      </c>
      <c r="G2791" s="2">
        <f t="shared" si="140"/>
        <v>9</v>
      </c>
      <c r="H2791" s="2">
        <f t="shared" si="139"/>
        <v>0</v>
      </c>
    </row>
    <row r="2792" spans="1:9" x14ac:dyDescent="0.2">
      <c r="A2792" s="1">
        <v>44015</v>
      </c>
      <c r="B2792" s="3" t="s">
        <v>5</v>
      </c>
      <c r="C2792" s="3" t="s">
        <v>6</v>
      </c>
      <c r="D2792" s="2">
        <v>65705</v>
      </c>
      <c r="E2792" s="2">
        <v>4027</v>
      </c>
      <c r="F2792" s="2">
        <f t="shared" si="140"/>
        <v>137</v>
      </c>
      <c r="G2792" s="2">
        <f t="shared" si="140"/>
        <v>0</v>
      </c>
      <c r="H2792" s="2">
        <f t="shared" si="139"/>
        <v>66392</v>
      </c>
      <c r="I2792" s="2">
        <v>4107985</v>
      </c>
    </row>
    <row r="2793" spans="1:9" x14ac:dyDescent="0.2">
      <c r="B2793" s="3"/>
      <c r="C2793" s="3" t="s">
        <v>7</v>
      </c>
      <c r="D2793" s="2">
        <v>59957</v>
      </c>
      <c r="E2793" s="2">
        <v>4525</v>
      </c>
      <c r="F2793" s="2">
        <f t="shared" ref="F2793:G2856" si="141">SUM(D2793-D2763)</f>
        <v>102</v>
      </c>
      <c r="G2793" s="2">
        <f t="shared" si="141"/>
        <v>1</v>
      </c>
      <c r="H2793" s="2">
        <f t="shared" si="139"/>
        <v>0</v>
      </c>
    </row>
    <row r="2794" spans="1:9" x14ac:dyDescent="0.2">
      <c r="B2794" s="3"/>
      <c r="C2794" s="3" t="s">
        <v>8</v>
      </c>
      <c r="D2794" s="2">
        <v>41947</v>
      </c>
      <c r="E2794" s="2">
        <v>2697</v>
      </c>
      <c r="F2794" s="2">
        <f t="shared" si="141"/>
        <v>37</v>
      </c>
      <c r="G2794" s="2">
        <f t="shared" si="141"/>
        <v>2</v>
      </c>
      <c r="H2794" s="2">
        <f t="shared" si="139"/>
        <v>0</v>
      </c>
    </row>
    <row r="2795" spans="1:9" x14ac:dyDescent="0.2">
      <c r="B2795" s="3"/>
      <c r="C2795" s="3" t="s">
        <v>35</v>
      </c>
      <c r="D2795" s="2">
        <v>47838</v>
      </c>
      <c r="E2795" s="2">
        <v>3042</v>
      </c>
      <c r="F2795" s="2">
        <f t="shared" si="141"/>
        <v>80</v>
      </c>
      <c r="G2795" s="2">
        <f t="shared" si="141"/>
        <v>0</v>
      </c>
      <c r="H2795" s="2">
        <f t="shared" si="139"/>
        <v>0</v>
      </c>
    </row>
    <row r="2796" spans="1:9" x14ac:dyDescent="0.2">
      <c r="B2796" s="3"/>
      <c r="C2796" s="3" t="s">
        <v>14</v>
      </c>
      <c r="D2796" s="2">
        <v>41538</v>
      </c>
      <c r="E2796" s="2">
        <v>2029</v>
      </c>
      <c r="F2796" s="2">
        <f t="shared" si="141"/>
        <v>47</v>
      </c>
      <c r="G2796" s="2">
        <f t="shared" si="141"/>
        <v>1</v>
      </c>
      <c r="H2796" s="2">
        <f t="shared" si="139"/>
        <v>0</v>
      </c>
    </row>
    <row r="2797" spans="1:9" x14ac:dyDescent="0.2">
      <c r="B2797" s="3" t="s">
        <v>9</v>
      </c>
      <c r="C2797" s="3" t="s">
        <v>10</v>
      </c>
      <c r="D2797" s="2">
        <v>19532</v>
      </c>
      <c r="E2797" s="2">
        <v>1739</v>
      </c>
      <c r="F2797" s="2">
        <f t="shared" si="141"/>
        <v>58</v>
      </c>
      <c r="G2797" s="2">
        <f t="shared" si="141"/>
        <v>6</v>
      </c>
      <c r="H2797" s="2">
        <f t="shared" si="139"/>
        <v>21588</v>
      </c>
      <c r="I2797" s="2">
        <v>1485501</v>
      </c>
    </row>
    <row r="2798" spans="1:9" x14ac:dyDescent="0.2">
      <c r="B2798" s="3"/>
      <c r="C2798" s="3" t="s">
        <v>11</v>
      </c>
      <c r="D2798" s="2">
        <v>18913</v>
      </c>
      <c r="E2798" s="2">
        <v>1287</v>
      </c>
      <c r="F2798" s="2">
        <f t="shared" si="141"/>
        <v>39</v>
      </c>
      <c r="G2798" s="2">
        <f t="shared" si="141"/>
        <v>0</v>
      </c>
      <c r="H2798" s="2">
        <f t="shared" si="139"/>
        <v>0</v>
      </c>
    </row>
    <row r="2799" spans="1:9" x14ac:dyDescent="0.2">
      <c r="B2799" s="3"/>
      <c r="C2799" s="3" t="s">
        <v>12</v>
      </c>
      <c r="D2799" s="2">
        <v>18842</v>
      </c>
      <c r="E2799" s="2">
        <v>1793</v>
      </c>
      <c r="F2799" s="2">
        <f t="shared" si="141"/>
        <v>38</v>
      </c>
      <c r="G2799" s="2">
        <f t="shared" si="141"/>
        <v>4</v>
      </c>
      <c r="H2799" s="2">
        <f t="shared" si="139"/>
        <v>0</v>
      </c>
    </row>
    <row r="2800" spans="1:9" x14ac:dyDescent="0.2">
      <c r="B2800" s="3"/>
      <c r="C2800" s="3" t="s">
        <v>36</v>
      </c>
      <c r="D2800" s="2">
        <v>16416</v>
      </c>
      <c r="E2800" s="2">
        <v>1151</v>
      </c>
      <c r="F2800" s="2">
        <f t="shared" si="141"/>
        <v>22</v>
      </c>
      <c r="G2800" s="2">
        <f t="shared" si="141"/>
        <v>1</v>
      </c>
      <c r="H2800" s="2">
        <f t="shared" si="139"/>
        <v>0</v>
      </c>
    </row>
    <row r="2801" spans="2:9" x14ac:dyDescent="0.2">
      <c r="B2801" s="3"/>
      <c r="C2801" s="3" t="s">
        <v>37</v>
      </c>
      <c r="D2801" s="2">
        <v>16927</v>
      </c>
      <c r="E2801" s="2">
        <v>1045</v>
      </c>
      <c r="F2801" s="2">
        <f t="shared" si="141"/>
        <v>7</v>
      </c>
      <c r="G2801" s="2">
        <f t="shared" si="141"/>
        <v>5</v>
      </c>
      <c r="H2801" s="2">
        <f t="shared" si="139"/>
        <v>0</v>
      </c>
    </row>
    <row r="2802" spans="2:9" x14ac:dyDescent="0.2">
      <c r="B2802" s="3" t="s">
        <v>13</v>
      </c>
      <c r="C2802" s="3" t="s">
        <v>14</v>
      </c>
      <c r="D2802" s="2">
        <v>19936</v>
      </c>
      <c r="E2802" s="2">
        <v>1009</v>
      </c>
      <c r="F2802" s="2">
        <f t="shared" si="141"/>
        <v>44</v>
      </c>
      <c r="G2802" s="2">
        <f t="shared" si="141"/>
        <v>1</v>
      </c>
      <c r="H2802" s="2">
        <f t="shared" si="139"/>
        <v>11444</v>
      </c>
      <c r="I2802" s="2">
        <v>872380</v>
      </c>
    </row>
    <row r="2803" spans="2:9" x14ac:dyDescent="0.2">
      <c r="B2803" s="3"/>
      <c r="C2803" s="3" t="s">
        <v>15</v>
      </c>
      <c r="D2803" s="2">
        <v>24083</v>
      </c>
      <c r="E2803" s="2">
        <v>1870</v>
      </c>
      <c r="F2803" s="2">
        <f t="shared" si="141"/>
        <v>44</v>
      </c>
      <c r="G2803" s="2">
        <f t="shared" si="141"/>
        <v>3</v>
      </c>
      <c r="H2803" s="2">
        <f t="shared" si="139"/>
        <v>0</v>
      </c>
    </row>
    <row r="2804" spans="2:9" x14ac:dyDescent="0.2">
      <c r="B2804" s="3"/>
      <c r="C2804" s="3" t="s">
        <v>12</v>
      </c>
      <c r="D2804" s="2">
        <v>16210</v>
      </c>
      <c r="E2804" s="2">
        <v>1116</v>
      </c>
      <c r="F2804" s="2">
        <f t="shared" si="141"/>
        <v>34</v>
      </c>
      <c r="G2804" s="2">
        <f t="shared" si="141"/>
        <v>5</v>
      </c>
      <c r="H2804" s="2">
        <f t="shared" si="139"/>
        <v>0</v>
      </c>
    </row>
    <row r="2805" spans="2:9" x14ac:dyDescent="0.2">
      <c r="B2805" s="3"/>
      <c r="C2805" s="3" t="s">
        <v>33</v>
      </c>
      <c r="D2805" s="2">
        <v>9242</v>
      </c>
      <c r="E2805" s="2">
        <v>934</v>
      </c>
      <c r="F2805" s="2">
        <f t="shared" si="141"/>
        <v>42</v>
      </c>
      <c r="G2805" s="2">
        <f t="shared" si="141"/>
        <v>1</v>
      </c>
      <c r="H2805" s="2">
        <f t="shared" si="139"/>
        <v>0</v>
      </c>
    </row>
    <row r="2806" spans="2:9" x14ac:dyDescent="0.2">
      <c r="B2806" s="3"/>
      <c r="C2806" s="3" t="s">
        <v>34</v>
      </c>
      <c r="D2806" s="2">
        <v>12443</v>
      </c>
      <c r="E2806" s="2">
        <v>935</v>
      </c>
      <c r="F2806" s="2">
        <f t="shared" si="141"/>
        <v>36</v>
      </c>
      <c r="G2806" s="2">
        <f t="shared" si="141"/>
        <v>1</v>
      </c>
      <c r="H2806" s="2">
        <f t="shared" si="139"/>
        <v>0</v>
      </c>
    </row>
    <row r="2807" spans="2:9" x14ac:dyDescent="0.2">
      <c r="B2807" s="3" t="s">
        <v>23</v>
      </c>
      <c r="C2807" s="3" t="s">
        <v>24</v>
      </c>
      <c r="D2807" s="2">
        <v>22111</v>
      </c>
      <c r="E2807" s="2">
        <v>2608</v>
      </c>
      <c r="F2807" s="2">
        <f t="shared" si="141"/>
        <v>64</v>
      </c>
      <c r="G2807" s="2">
        <f t="shared" si="141"/>
        <v>0</v>
      </c>
      <c r="H2807" s="2">
        <f t="shared" si="139"/>
        <v>23128</v>
      </c>
      <c r="I2807" s="2">
        <v>1108265</v>
      </c>
    </row>
    <row r="2808" spans="2:9" x14ac:dyDescent="0.2">
      <c r="B2808" s="3"/>
      <c r="C2808" s="3" t="s">
        <v>25</v>
      </c>
      <c r="D2808" s="2">
        <v>9033</v>
      </c>
      <c r="E2808" s="2">
        <v>1049</v>
      </c>
      <c r="F2808" s="2">
        <f t="shared" si="141"/>
        <v>53</v>
      </c>
      <c r="G2808" s="2">
        <f t="shared" si="141"/>
        <v>0</v>
      </c>
      <c r="H2808" s="2">
        <f t="shared" si="139"/>
        <v>0</v>
      </c>
    </row>
    <row r="2809" spans="2:9" x14ac:dyDescent="0.2">
      <c r="B2809" s="3"/>
      <c r="C2809" s="3" t="s">
        <v>28</v>
      </c>
      <c r="D2809" s="2">
        <v>7262</v>
      </c>
      <c r="E2809" s="2">
        <v>882</v>
      </c>
      <c r="F2809" s="2">
        <f t="shared" si="141"/>
        <v>34</v>
      </c>
      <c r="G2809" s="2">
        <f t="shared" si="141"/>
        <v>2</v>
      </c>
      <c r="H2809" s="2">
        <f t="shared" si="139"/>
        <v>0</v>
      </c>
    </row>
    <row r="2810" spans="2:9" x14ac:dyDescent="0.2">
      <c r="B2810" s="3"/>
      <c r="C2810" s="3" t="s">
        <v>38</v>
      </c>
      <c r="D2810" s="2">
        <v>2221</v>
      </c>
      <c r="E2810" s="2">
        <v>263</v>
      </c>
      <c r="F2810" s="2">
        <f t="shared" si="141"/>
        <v>11</v>
      </c>
      <c r="G2810" s="2">
        <f t="shared" si="141"/>
        <v>0</v>
      </c>
      <c r="H2810" s="2">
        <f t="shared" si="139"/>
        <v>0</v>
      </c>
    </row>
    <row r="2811" spans="2:9" x14ac:dyDescent="0.2">
      <c r="B2811" s="3"/>
      <c r="C2811" s="3" t="s">
        <v>39</v>
      </c>
      <c r="D2811" s="2">
        <v>1522</v>
      </c>
      <c r="E2811" s="2">
        <v>106</v>
      </c>
      <c r="F2811" s="2">
        <f t="shared" si="141"/>
        <v>14</v>
      </c>
      <c r="G2811" s="2">
        <f t="shared" si="141"/>
        <v>0</v>
      </c>
      <c r="H2811" s="2">
        <f t="shared" si="139"/>
        <v>0</v>
      </c>
    </row>
    <row r="2812" spans="2:9" x14ac:dyDescent="0.2">
      <c r="B2812" s="3" t="s">
        <v>16</v>
      </c>
      <c r="C2812" s="3" t="s">
        <v>17</v>
      </c>
      <c r="D2812" s="2">
        <v>21885</v>
      </c>
      <c r="E2812" s="2">
        <v>1619</v>
      </c>
      <c r="F2812" s="2">
        <f t="shared" si="141"/>
        <v>23</v>
      </c>
      <c r="G2812" s="2">
        <f t="shared" si="141"/>
        <v>4</v>
      </c>
      <c r="H2812" s="2">
        <f t="shared" si="139"/>
        <v>13871</v>
      </c>
      <c r="I2812" s="2">
        <f>SUM(88741+715403)</f>
        <v>804144</v>
      </c>
    </row>
    <row r="2813" spans="2:9" x14ac:dyDescent="0.2">
      <c r="B2813" s="3"/>
      <c r="C2813" s="3" t="s">
        <v>18</v>
      </c>
      <c r="D2813" s="2">
        <v>8562</v>
      </c>
      <c r="E2813" s="2">
        <v>810</v>
      </c>
      <c r="F2813" s="2">
        <f t="shared" si="141"/>
        <v>48</v>
      </c>
      <c r="G2813" s="2">
        <f t="shared" si="141"/>
        <v>4</v>
      </c>
      <c r="H2813" s="2">
        <f t="shared" si="139"/>
        <v>0</v>
      </c>
    </row>
    <row r="2814" spans="2:9" x14ac:dyDescent="0.2">
      <c r="B2814" s="3"/>
      <c r="C2814" s="3" t="s">
        <v>19</v>
      </c>
      <c r="D2814" s="2">
        <v>7288</v>
      </c>
      <c r="E2814" s="2">
        <v>702</v>
      </c>
      <c r="F2814" s="2">
        <f t="shared" si="141"/>
        <v>35</v>
      </c>
      <c r="G2814" s="2">
        <f t="shared" si="141"/>
        <v>0</v>
      </c>
      <c r="H2814" s="2">
        <f t="shared" si="139"/>
        <v>0</v>
      </c>
    </row>
    <row r="2815" spans="2:9" x14ac:dyDescent="0.2">
      <c r="B2815" s="3"/>
      <c r="C2815" s="3" t="s">
        <v>40</v>
      </c>
      <c r="D2815" s="2">
        <v>4292</v>
      </c>
      <c r="E2815" s="2">
        <v>307</v>
      </c>
      <c r="F2815" s="2">
        <f t="shared" si="141"/>
        <v>12</v>
      </c>
      <c r="G2815" s="2">
        <f t="shared" si="141"/>
        <v>2</v>
      </c>
      <c r="H2815" s="2">
        <f t="shared" si="139"/>
        <v>0</v>
      </c>
    </row>
    <row r="2816" spans="2:9" x14ac:dyDescent="0.2">
      <c r="B2816" s="3"/>
      <c r="C2816" s="3" t="s">
        <v>41</v>
      </c>
      <c r="D2816" s="2">
        <v>4569</v>
      </c>
      <c r="E2816" s="2">
        <v>352</v>
      </c>
      <c r="F2816" s="2">
        <f t="shared" si="141"/>
        <v>6</v>
      </c>
      <c r="G2816" s="2">
        <f t="shared" si="141"/>
        <v>1</v>
      </c>
      <c r="H2816" s="2">
        <f t="shared" si="139"/>
        <v>0</v>
      </c>
    </row>
    <row r="2817" spans="1:9" x14ac:dyDescent="0.2">
      <c r="B2817" s="3" t="s">
        <v>20</v>
      </c>
      <c r="C2817" s="3" t="s">
        <v>22</v>
      </c>
      <c r="D2817" s="2">
        <v>107236</v>
      </c>
      <c r="E2817" s="2">
        <v>3454</v>
      </c>
      <c r="F2817" s="2">
        <f t="shared" si="141"/>
        <v>92</v>
      </c>
      <c r="G2817" s="2">
        <f t="shared" si="141"/>
        <v>0</v>
      </c>
      <c r="H2817" s="2">
        <f t="shared" si="139"/>
        <v>104855</v>
      </c>
      <c r="I2817" s="2">
        <v>4553031</v>
      </c>
    </row>
    <row r="2818" spans="1:9" x14ac:dyDescent="0.2">
      <c r="B2818" s="3"/>
      <c r="C2818" s="3" t="s">
        <v>26</v>
      </c>
      <c r="D2818" s="2">
        <v>15698</v>
      </c>
      <c r="E2818" s="2">
        <v>387</v>
      </c>
      <c r="F2818" s="2">
        <f t="shared" si="141"/>
        <v>490</v>
      </c>
      <c r="G2818" s="2">
        <f t="shared" si="141"/>
        <v>10</v>
      </c>
      <c r="H2818" s="2">
        <f t="shared" si="139"/>
        <v>0</v>
      </c>
    </row>
    <row r="2819" spans="1:9" x14ac:dyDescent="0.2">
      <c r="B2819" s="3"/>
      <c r="C2819" s="3" t="s">
        <v>27</v>
      </c>
      <c r="D2819" s="2">
        <v>21171</v>
      </c>
      <c r="E2819" s="2">
        <v>479</v>
      </c>
      <c r="F2819" s="2">
        <f t="shared" si="141"/>
        <v>918</v>
      </c>
      <c r="G2819" s="2">
        <f t="shared" si="141"/>
        <v>14</v>
      </c>
      <c r="H2819" s="2">
        <f t="shared" si="139"/>
        <v>0</v>
      </c>
    </row>
    <row r="2820" spans="1:9" x14ac:dyDescent="0.2">
      <c r="C2820" s="3" t="s">
        <v>42</v>
      </c>
      <c r="D2820" s="2">
        <v>4820</v>
      </c>
      <c r="E2820" s="2">
        <v>160</v>
      </c>
      <c r="F2820" s="2">
        <f t="shared" si="141"/>
        <v>98</v>
      </c>
      <c r="G2820" s="2">
        <f t="shared" si="141"/>
        <v>1</v>
      </c>
      <c r="H2820" s="2">
        <f t="shared" si="139"/>
        <v>0</v>
      </c>
    </row>
    <row r="2821" spans="1:9" x14ac:dyDescent="0.2">
      <c r="C2821" s="3" t="s">
        <v>43</v>
      </c>
      <c r="D2821" s="2">
        <v>18819</v>
      </c>
      <c r="E2821" s="2">
        <v>360</v>
      </c>
      <c r="F2821" s="2">
        <f t="shared" si="141"/>
        <v>1763</v>
      </c>
      <c r="G2821" s="2">
        <f t="shared" si="141"/>
        <v>6</v>
      </c>
      <c r="H2821" s="2">
        <f t="shared" ref="H2821:H2884" si="142">SUM(I2821-I2791)</f>
        <v>0</v>
      </c>
    </row>
    <row r="2822" spans="1:9" x14ac:dyDescent="0.2">
      <c r="A2822" s="1">
        <v>44016</v>
      </c>
      <c r="B2822" s="3" t="s">
        <v>5</v>
      </c>
      <c r="C2822" s="3" t="s">
        <v>6</v>
      </c>
      <c r="D2822" s="2">
        <v>65800</v>
      </c>
      <c r="E2822" s="2">
        <v>4028</v>
      </c>
      <c r="F2822" s="2">
        <f t="shared" si="141"/>
        <v>95</v>
      </c>
      <c r="G2822" s="2">
        <f t="shared" si="141"/>
        <v>1</v>
      </c>
      <c r="H2822" s="2">
        <f t="shared" si="142"/>
        <v>62403</v>
      </c>
      <c r="I2822" s="2">
        <v>4170388</v>
      </c>
    </row>
    <row r="2823" spans="1:9" x14ac:dyDescent="0.2">
      <c r="B2823" s="3"/>
      <c r="C2823" s="3" t="s">
        <v>7</v>
      </c>
      <c r="D2823" s="2">
        <v>60078</v>
      </c>
      <c r="E2823" s="2">
        <v>4525</v>
      </c>
      <c r="F2823" s="2">
        <f t="shared" si="141"/>
        <v>121</v>
      </c>
      <c r="G2823" s="2">
        <f t="shared" si="141"/>
        <v>0</v>
      </c>
      <c r="H2823" s="2">
        <f t="shared" si="142"/>
        <v>0</v>
      </c>
    </row>
    <row r="2824" spans="1:9" x14ac:dyDescent="0.2">
      <c r="B2824" s="3"/>
      <c r="C2824" s="3" t="s">
        <v>8</v>
      </c>
      <c r="D2824" s="2">
        <v>41988</v>
      </c>
      <c r="E2824">
        <v>2697</v>
      </c>
      <c r="F2824" s="2">
        <f t="shared" si="141"/>
        <v>41</v>
      </c>
      <c r="G2824" s="2">
        <f t="shared" si="141"/>
        <v>0</v>
      </c>
      <c r="H2824" s="2">
        <f t="shared" si="142"/>
        <v>0</v>
      </c>
    </row>
    <row r="2825" spans="1:9" x14ac:dyDescent="0.2">
      <c r="B2825" s="3"/>
      <c r="C2825" s="3" t="s">
        <v>35</v>
      </c>
      <c r="D2825" s="2">
        <v>47902</v>
      </c>
      <c r="E2825" s="2">
        <v>3044</v>
      </c>
      <c r="F2825" s="2">
        <f t="shared" si="141"/>
        <v>64</v>
      </c>
      <c r="G2825" s="2">
        <f t="shared" si="141"/>
        <v>2</v>
      </c>
      <c r="H2825" s="2">
        <f t="shared" si="142"/>
        <v>0</v>
      </c>
    </row>
    <row r="2826" spans="1:9" x14ac:dyDescent="0.2">
      <c r="B2826" s="3"/>
      <c r="C2826" s="3" t="s">
        <v>14</v>
      </c>
      <c r="D2826" s="2">
        <v>41585</v>
      </c>
      <c r="E2826" s="2">
        <v>2029</v>
      </c>
      <c r="F2826" s="2">
        <f t="shared" si="141"/>
        <v>47</v>
      </c>
      <c r="G2826" s="2">
        <f t="shared" si="141"/>
        <v>0</v>
      </c>
      <c r="H2826" s="2">
        <f t="shared" si="142"/>
        <v>0</v>
      </c>
    </row>
    <row r="2827" spans="1:9" x14ac:dyDescent="0.2">
      <c r="B2827" s="3" t="s">
        <v>9</v>
      </c>
      <c r="C2827" s="3" t="s">
        <v>10</v>
      </c>
      <c r="D2827" s="2">
        <v>19562</v>
      </c>
      <c r="E2827" s="2">
        <v>1742</v>
      </c>
      <c r="F2827" s="2">
        <f t="shared" si="141"/>
        <v>30</v>
      </c>
      <c r="G2827" s="2">
        <f t="shared" si="141"/>
        <v>3</v>
      </c>
      <c r="H2827" s="2">
        <f t="shared" si="142"/>
        <v>23047</v>
      </c>
      <c r="I2827" s="2">
        <v>1508548</v>
      </c>
    </row>
    <row r="2828" spans="1:9" x14ac:dyDescent="0.2">
      <c r="B2828" s="3"/>
      <c r="C2828" s="3" t="s">
        <v>11</v>
      </c>
      <c r="D2828" s="2">
        <v>18945</v>
      </c>
      <c r="E2828" s="2">
        <v>1288</v>
      </c>
      <c r="F2828" s="2">
        <f t="shared" si="141"/>
        <v>32</v>
      </c>
      <c r="G2828" s="2">
        <f t="shared" si="141"/>
        <v>1</v>
      </c>
      <c r="H2828" s="2">
        <f t="shared" si="142"/>
        <v>0</v>
      </c>
    </row>
    <row r="2829" spans="1:9" x14ac:dyDescent="0.2">
      <c r="B2829" s="3"/>
      <c r="C2829" s="3" t="s">
        <v>12</v>
      </c>
      <c r="D2829" s="2">
        <v>18859</v>
      </c>
      <c r="E2829" s="2">
        <v>1797</v>
      </c>
      <c r="F2829" s="2">
        <f t="shared" si="141"/>
        <v>17</v>
      </c>
      <c r="G2829" s="2">
        <f t="shared" si="141"/>
        <v>4</v>
      </c>
      <c r="H2829" s="2">
        <f t="shared" si="142"/>
        <v>0</v>
      </c>
    </row>
    <row r="2830" spans="1:9" x14ac:dyDescent="0.2">
      <c r="B2830" s="3"/>
      <c r="C2830" s="3" t="s">
        <v>36</v>
      </c>
      <c r="D2830" s="2">
        <v>16441</v>
      </c>
      <c r="E2830" s="2">
        <v>1152</v>
      </c>
      <c r="F2830" s="2">
        <f t="shared" si="141"/>
        <v>25</v>
      </c>
      <c r="G2830" s="2">
        <f t="shared" si="141"/>
        <v>1</v>
      </c>
      <c r="H2830" s="2">
        <f t="shared" si="142"/>
        <v>0</v>
      </c>
    </row>
    <row r="2831" spans="1:9" x14ac:dyDescent="0.2">
      <c r="B2831" s="3"/>
      <c r="C2831" s="3" t="s">
        <v>37</v>
      </c>
      <c r="D2831" s="2">
        <v>16941</v>
      </c>
      <c r="E2831" s="2">
        <v>1045</v>
      </c>
      <c r="F2831" s="2">
        <f t="shared" si="141"/>
        <v>14</v>
      </c>
      <c r="G2831" s="2">
        <f t="shared" si="141"/>
        <v>0</v>
      </c>
      <c r="H2831" s="2">
        <f t="shared" si="142"/>
        <v>0</v>
      </c>
    </row>
    <row r="2832" spans="1:9" x14ac:dyDescent="0.2">
      <c r="B2832" s="3" t="s">
        <v>13</v>
      </c>
      <c r="C2832" s="3" t="s">
        <v>14</v>
      </c>
      <c r="D2832" s="2">
        <v>19972</v>
      </c>
      <c r="E2832" s="2">
        <v>1008</v>
      </c>
      <c r="F2832" s="2">
        <f t="shared" si="141"/>
        <v>36</v>
      </c>
      <c r="G2832" s="2">
        <f t="shared" si="141"/>
        <v>-1</v>
      </c>
      <c r="H2832" s="2">
        <f t="shared" si="142"/>
        <v>7940</v>
      </c>
      <c r="I2832" s="2">
        <v>880320</v>
      </c>
    </row>
    <row r="2833" spans="2:9" x14ac:dyDescent="0.2">
      <c r="B2833" s="3"/>
      <c r="C2833" s="3" t="s">
        <v>15</v>
      </c>
      <c r="D2833" s="2">
        <v>24115</v>
      </c>
      <c r="E2833" s="2">
        <v>1877</v>
      </c>
      <c r="F2833" s="2">
        <f t="shared" si="141"/>
        <v>32</v>
      </c>
      <c r="G2833" s="2">
        <f t="shared" si="141"/>
        <v>7</v>
      </c>
      <c r="H2833" s="2">
        <f t="shared" si="142"/>
        <v>0</v>
      </c>
    </row>
    <row r="2834" spans="2:9" x14ac:dyDescent="0.2">
      <c r="B2834" s="3"/>
      <c r="C2834" s="3" t="s">
        <v>12</v>
      </c>
      <c r="D2834" s="2">
        <v>16235</v>
      </c>
      <c r="E2834" s="2">
        <v>1119</v>
      </c>
      <c r="F2834" s="2">
        <f t="shared" si="141"/>
        <v>25</v>
      </c>
      <c r="G2834" s="2">
        <f t="shared" si="141"/>
        <v>3</v>
      </c>
      <c r="H2834" s="2">
        <f t="shared" si="142"/>
        <v>0</v>
      </c>
    </row>
    <row r="2835" spans="2:9" x14ac:dyDescent="0.2">
      <c r="B2835" s="3"/>
      <c r="C2835" s="3" t="s">
        <v>33</v>
      </c>
      <c r="D2835" s="2">
        <v>9260</v>
      </c>
      <c r="E2835" s="2">
        <v>937</v>
      </c>
      <c r="F2835" s="2">
        <f t="shared" si="141"/>
        <v>18</v>
      </c>
      <c r="G2835" s="2">
        <f t="shared" si="141"/>
        <v>3</v>
      </c>
      <c r="H2835" s="2">
        <f t="shared" si="142"/>
        <v>0</v>
      </c>
    </row>
    <row r="2836" spans="2:9" x14ac:dyDescent="0.2">
      <c r="B2836" s="3"/>
      <c r="C2836" s="3" t="s">
        <v>34</v>
      </c>
      <c r="D2836" s="2">
        <v>12481</v>
      </c>
      <c r="E2836" s="2">
        <v>937</v>
      </c>
      <c r="F2836" s="2">
        <f t="shared" si="141"/>
        <v>38</v>
      </c>
      <c r="G2836" s="2">
        <f t="shared" si="141"/>
        <v>2</v>
      </c>
      <c r="H2836" s="2">
        <f t="shared" si="142"/>
        <v>0</v>
      </c>
    </row>
    <row r="2837" spans="2:9" x14ac:dyDescent="0.2">
      <c r="B2837" s="3" t="s">
        <v>23</v>
      </c>
      <c r="C2837" s="3" t="s">
        <v>24</v>
      </c>
      <c r="D2837" s="2">
        <v>22179</v>
      </c>
      <c r="E2837" s="2">
        <v>2608</v>
      </c>
      <c r="F2837" s="2">
        <f t="shared" si="141"/>
        <v>68</v>
      </c>
      <c r="G2837" s="2">
        <f>SUM(E2837-E2807)</f>
        <v>0</v>
      </c>
      <c r="H2837" s="2">
        <f t="shared" si="142"/>
        <v>21889</v>
      </c>
      <c r="I2837" s="2">
        <v>1130154</v>
      </c>
    </row>
    <row r="2838" spans="2:9" x14ac:dyDescent="0.2">
      <c r="B2838" s="3"/>
      <c r="C2838" s="3" t="s">
        <v>25</v>
      </c>
      <c r="D2838" s="2">
        <v>9078</v>
      </c>
      <c r="E2838" s="2">
        <v>1049</v>
      </c>
      <c r="F2838" s="2">
        <f t="shared" si="141"/>
        <v>45</v>
      </c>
      <c r="G2838" s="2">
        <f t="shared" si="141"/>
        <v>0</v>
      </c>
      <c r="H2838" s="2">
        <f t="shared" si="142"/>
        <v>0</v>
      </c>
    </row>
    <row r="2839" spans="2:9" x14ac:dyDescent="0.2">
      <c r="B2839" s="3"/>
      <c r="C2839" s="3" t="s">
        <v>28</v>
      </c>
      <c r="D2839" s="2">
        <v>7281</v>
      </c>
      <c r="E2839" s="2">
        <v>882</v>
      </c>
      <c r="F2839" s="2">
        <f t="shared" si="141"/>
        <v>19</v>
      </c>
      <c r="G2839" s="2">
        <f t="shared" si="141"/>
        <v>0</v>
      </c>
      <c r="H2839" s="2">
        <f t="shared" si="142"/>
        <v>0</v>
      </c>
    </row>
    <row r="2840" spans="2:9" x14ac:dyDescent="0.2">
      <c r="B2840" s="3"/>
      <c r="C2840" s="3" t="s">
        <v>38</v>
      </c>
      <c r="D2840" s="2">
        <v>2229</v>
      </c>
      <c r="E2840" s="2">
        <v>263</v>
      </c>
      <c r="F2840" s="2">
        <f t="shared" si="141"/>
        <v>8</v>
      </c>
      <c r="G2840" s="2">
        <f t="shared" si="141"/>
        <v>0</v>
      </c>
      <c r="H2840" s="2">
        <f t="shared" si="142"/>
        <v>0</v>
      </c>
    </row>
    <row r="2841" spans="2:9" x14ac:dyDescent="0.2">
      <c r="B2841" s="3"/>
      <c r="C2841" s="3" t="s">
        <v>39</v>
      </c>
      <c r="D2841" s="2">
        <v>1525</v>
      </c>
      <c r="E2841" s="2">
        <v>106</v>
      </c>
      <c r="F2841" s="2">
        <f t="shared" si="141"/>
        <v>3</v>
      </c>
      <c r="G2841" s="2">
        <f t="shared" si="141"/>
        <v>0</v>
      </c>
      <c r="H2841" s="2">
        <f t="shared" si="142"/>
        <v>0</v>
      </c>
    </row>
    <row r="2842" spans="2:9" x14ac:dyDescent="0.2">
      <c r="B2842" s="3" t="s">
        <v>16</v>
      </c>
      <c r="C2842" s="3" t="s">
        <v>17</v>
      </c>
      <c r="D2842" s="2">
        <v>22018</v>
      </c>
      <c r="E2842" s="2">
        <v>1619</v>
      </c>
      <c r="F2842" s="2">
        <f t="shared" si="141"/>
        <v>133</v>
      </c>
      <c r="G2842" s="2">
        <f t="shared" si="141"/>
        <v>0</v>
      </c>
      <c r="H2842" s="2">
        <f t="shared" si="142"/>
        <v>10679</v>
      </c>
      <c r="I2842" s="2">
        <f>SUM(89375+725448)</f>
        <v>814823</v>
      </c>
    </row>
    <row r="2843" spans="2:9" x14ac:dyDescent="0.2">
      <c r="B2843" s="3"/>
      <c r="C2843" s="3" t="s">
        <v>18</v>
      </c>
      <c r="D2843" s="2">
        <v>8589</v>
      </c>
      <c r="E2843" s="2">
        <v>810</v>
      </c>
      <c r="F2843" s="2">
        <f t="shared" si="141"/>
        <v>27</v>
      </c>
      <c r="G2843" s="2">
        <f t="shared" si="141"/>
        <v>0</v>
      </c>
      <c r="H2843" s="2">
        <f t="shared" si="142"/>
        <v>0</v>
      </c>
    </row>
    <row r="2844" spans="2:9" x14ac:dyDescent="0.2">
      <c r="B2844" s="3"/>
      <c r="C2844" s="3" t="s">
        <v>19</v>
      </c>
      <c r="D2844" s="2">
        <v>7303</v>
      </c>
      <c r="E2844" s="2">
        <v>702</v>
      </c>
      <c r="F2844" s="2">
        <f t="shared" si="141"/>
        <v>15</v>
      </c>
      <c r="G2844" s="2">
        <f t="shared" si="141"/>
        <v>0</v>
      </c>
      <c r="H2844" s="2">
        <f t="shared" si="142"/>
        <v>0</v>
      </c>
    </row>
    <row r="2845" spans="2:9" x14ac:dyDescent="0.2">
      <c r="B2845" s="3"/>
      <c r="C2845" s="3" t="s">
        <v>40</v>
      </c>
      <c r="D2845" s="2">
        <v>4303</v>
      </c>
      <c r="E2845" s="2">
        <v>307</v>
      </c>
      <c r="F2845" s="2">
        <f t="shared" si="141"/>
        <v>11</v>
      </c>
      <c r="G2845" s="2">
        <f t="shared" si="141"/>
        <v>0</v>
      </c>
      <c r="H2845" s="2">
        <f t="shared" si="142"/>
        <v>0</v>
      </c>
    </row>
    <row r="2846" spans="2:9" x14ac:dyDescent="0.2">
      <c r="B2846" s="3"/>
      <c r="C2846" s="3" t="s">
        <v>41</v>
      </c>
      <c r="D2846" s="2">
        <v>4571</v>
      </c>
      <c r="E2846" s="2">
        <v>352</v>
      </c>
      <c r="F2846" s="2">
        <f t="shared" si="141"/>
        <v>2</v>
      </c>
      <c r="G2846" s="2">
        <f t="shared" si="141"/>
        <v>0</v>
      </c>
      <c r="H2846" s="2">
        <f t="shared" si="142"/>
        <v>0</v>
      </c>
    </row>
    <row r="2847" spans="2:9" x14ac:dyDescent="0.2">
      <c r="B2847" s="3" t="s">
        <v>20</v>
      </c>
      <c r="C2847" s="3" t="s">
        <v>22</v>
      </c>
      <c r="D2847" s="2">
        <v>107256</v>
      </c>
      <c r="E2847" s="2">
        <v>3454</v>
      </c>
      <c r="F2847" s="2">
        <f t="shared" si="141"/>
        <v>20</v>
      </c>
      <c r="G2847" s="2">
        <f t="shared" si="141"/>
        <v>0</v>
      </c>
      <c r="H2847" s="2">
        <f t="shared" si="142"/>
        <v>127107</v>
      </c>
      <c r="I2847" s="2">
        <v>4680138</v>
      </c>
    </row>
    <row r="2848" spans="2:9" x14ac:dyDescent="0.2">
      <c r="B2848" s="3"/>
      <c r="C2848" s="3" t="s">
        <v>26</v>
      </c>
      <c r="D2848" s="2">
        <v>16166</v>
      </c>
      <c r="E2848" s="2">
        <v>387</v>
      </c>
      <c r="F2848" s="2">
        <f t="shared" si="141"/>
        <v>468</v>
      </c>
      <c r="G2848" s="2">
        <f t="shared" si="141"/>
        <v>0</v>
      </c>
      <c r="H2848" s="2">
        <f t="shared" si="142"/>
        <v>0</v>
      </c>
    </row>
    <row r="2849" spans="1:9" x14ac:dyDescent="0.2">
      <c r="B2849" s="3"/>
      <c r="C2849" s="3" t="s">
        <v>27</v>
      </c>
      <c r="D2849" s="2">
        <v>21508</v>
      </c>
      <c r="E2849" s="2">
        <v>479</v>
      </c>
      <c r="F2849" s="2">
        <f t="shared" si="141"/>
        <v>337</v>
      </c>
      <c r="G2849" s="2">
        <f t="shared" si="141"/>
        <v>0</v>
      </c>
      <c r="H2849" s="2">
        <f t="shared" si="142"/>
        <v>0</v>
      </c>
    </row>
    <row r="2850" spans="1:9" x14ac:dyDescent="0.2">
      <c r="C2850" s="3" t="s">
        <v>42</v>
      </c>
      <c r="D2850" s="2">
        <v>5045</v>
      </c>
      <c r="E2850" s="2">
        <v>160</v>
      </c>
      <c r="F2850" s="2">
        <f t="shared" si="141"/>
        <v>225</v>
      </c>
      <c r="G2850" s="2">
        <f t="shared" si="141"/>
        <v>0</v>
      </c>
      <c r="H2850" s="2">
        <f t="shared" si="142"/>
        <v>0</v>
      </c>
    </row>
    <row r="2851" spans="1:9" x14ac:dyDescent="0.2">
      <c r="C2851" s="3" t="s">
        <v>43</v>
      </c>
      <c r="D2851" s="2">
        <v>19247</v>
      </c>
      <c r="E2851" s="2">
        <v>363</v>
      </c>
      <c r="F2851" s="2">
        <f t="shared" si="141"/>
        <v>428</v>
      </c>
      <c r="G2851" s="2">
        <f t="shared" si="141"/>
        <v>3</v>
      </c>
      <c r="H2851" s="2">
        <f t="shared" si="142"/>
        <v>0</v>
      </c>
    </row>
    <row r="2852" spans="1:9" x14ac:dyDescent="0.2">
      <c r="A2852" s="1">
        <v>44017</v>
      </c>
      <c r="B2852" s="3" t="s">
        <v>5</v>
      </c>
      <c r="C2852" s="3" t="s">
        <v>6</v>
      </c>
      <c r="D2852" s="2">
        <v>65876</v>
      </c>
      <c r="E2852">
        <v>4028</v>
      </c>
      <c r="F2852" s="2">
        <f t="shared" si="141"/>
        <v>76</v>
      </c>
      <c r="G2852" s="2">
        <f t="shared" si="141"/>
        <v>0</v>
      </c>
      <c r="H2852" s="2">
        <f t="shared" si="142"/>
        <v>63415</v>
      </c>
      <c r="I2852" s="2">
        <v>4233803</v>
      </c>
    </row>
    <row r="2853" spans="1:9" x14ac:dyDescent="0.2">
      <c r="B2853" s="3"/>
      <c r="C2853" s="3" t="s">
        <v>7</v>
      </c>
      <c r="D2853" s="2">
        <v>60149</v>
      </c>
      <c r="E2853" s="2">
        <v>4525</v>
      </c>
      <c r="F2853" s="2">
        <f t="shared" si="141"/>
        <v>71</v>
      </c>
      <c r="G2853" s="2">
        <f t="shared" si="141"/>
        <v>0</v>
      </c>
      <c r="H2853" s="2">
        <f t="shared" si="142"/>
        <v>0</v>
      </c>
    </row>
    <row r="2854" spans="1:9" x14ac:dyDescent="0.2">
      <c r="B2854" s="3"/>
      <c r="C2854" s="3" t="s">
        <v>8</v>
      </c>
      <c r="D2854" s="2">
        <v>42031</v>
      </c>
      <c r="E2854" s="2">
        <v>2697</v>
      </c>
      <c r="F2854" s="2">
        <f t="shared" si="141"/>
        <v>43</v>
      </c>
      <c r="G2854" s="2">
        <f t="shared" si="141"/>
        <v>0</v>
      </c>
      <c r="H2854" s="2">
        <f t="shared" si="142"/>
        <v>0</v>
      </c>
    </row>
    <row r="2855" spans="1:9" x14ac:dyDescent="0.2">
      <c r="B2855" s="3"/>
      <c r="C2855" s="3" t="s">
        <v>35</v>
      </c>
      <c r="D2855" s="2">
        <v>47938</v>
      </c>
      <c r="E2855" s="2">
        <v>3046</v>
      </c>
      <c r="F2855" s="2">
        <f t="shared" si="141"/>
        <v>36</v>
      </c>
      <c r="G2855" s="2">
        <f t="shared" si="141"/>
        <v>2</v>
      </c>
      <c r="H2855" s="2">
        <f t="shared" si="142"/>
        <v>0</v>
      </c>
    </row>
    <row r="2856" spans="1:9" x14ac:dyDescent="0.2">
      <c r="B2856" s="3"/>
      <c r="C2856" s="3" t="s">
        <v>14</v>
      </c>
      <c r="D2856" s="2">
        <v>41642</v>
      </c>
      <c r="E2856" s="2">
        <v>2029</v>
      </c>
      <c r="F2856" s="2">
        <f t="shared" si="141"/>
        <v>57</v>
      </c>
      <c r="G2856" s="2">
        <f t="shared" si="141"/>
        <v>0</v>
      </c>
      <c r="H2856" s="2">
        <f t="shared" si="142"/>
        <v>0</v>
      </c>
    </row>
    <row r="2857" spans="1:9" x14ac:dyDescent="0.2">
      <c r="B2857" s="3" t="s">
        <v>9</v>
      </c>
      <c r="C2857" s="3" t="s">
        <v>10</v>
      </c>
      <c r="D2857" s="2">
        <v>19625</v>
      </c>
      <c r="E2857" s="2">
        <v>1743</v>
      </c>
      <c r="F2857" s="2">
        <f t="shared" ref="F2857:G2882" si="143">SUM(D2857-D2827)</f>
        <v>63</v>
      </c>
      <c r="G2857" s="2">
        <f t="shared" si="143"/>
        <v>1</v>
      </c>
      <c r="H2857" s="2">
        <f t="shared" si="142"/>
        <v>26092</v>
      </c>
      <c r="I2857" s="2">
        <v>1534640</v>
      </c>
    </row>
    <row r="2858" spans="1:9" x14ac:dyDescent="0.2">
      <c r="B2858" s="3"/>
      <c r="C2858" s="3" t="s">
        <v>11</v>
      </c>
      <c r="D2858" s="2">
        <v>18976</v>
      </c>
      <c r="E2858" s="2">
        <v>1288</v>
      </c>
      <c r="F2858" s="2">
        <f t="shared" si="143"/>
        <v>31</v>
      </c>
      <c r="G2858" s="2">
        <f t="shared" si="143"/>
        <v>0</v>
      </c>
      <c r="H2858" s="2">
        <f t="shared" si="142"/>
        <v>0</v>
      </c>
    </row>
    <row r="2859" spans="1:9" x14ac:dyDescent="0.2">
      <c r="B2859" s="3"/>
      <c r="C2859" s="3" t="s">
        <v>12</v>
      </c>
      <c r="D2859" s="2">
        <v>18887</v>
      </c>
      <c r="E2859" s="2">
        <v>1799</v>
      </c>
      <c r="F2859" s="2">
        <f t="shared" si="143"/>
        <v>28</v>
      </c>
      <c r="G2859" s="2">
        <f t="shared" si="143"/>
        <v>2</v>
      </c>
      <c r="H2859" s="2">
        <f t="shared" si="142"/>
        <v>0</v>
      </c>
    </row>
    <row r="2860" spans="1:9" x14ac:dyDescent="0.2">
      <c r="B2860" s="3"/>
      <c r="C2860" s="3" t="s">
        <v>36</v>
      </c>
      <c r="D2860" s="2">
        <v>16455</v>
      </c>
      <c r="E2860" s="2">
        <v>1153</v>
      </c>
      <c r="F2860" s="2">
        <f t="shared" si="143"/>
        <v>14</v>
      </c>
      <c r="G2860" s="2">
        <f t="shared" si="143"/>
        <v>1</v>
      </c>
      <c r="H2860" s="2">
        <f t="shared" si="142"/>
        <v>0</v>
      </c>
    </row>
    <row r="2861" spans="1:9" x14ac:dyDescent="0.2">
      <c r="B2861" s="3"/>
      <c r="C2861" s="3" t="s">
        <v>37</v>
      </c>
      <c r="D2861" s="2">
        <v>16954</v>
      </c>
      <c r="E2861" s="2">
        <v>1047</v>
      </c>
      <c r="F2861" s="2">
        <f t="shared" si="143"/>
        <v>13</v>
      </c>
      <c r="G2861" s="2">
        <f t="shared" si="143"/>
        <v>2</v>
      </c>
      <c r="H2861" s="2">
        <f t="shared" si="142"/>
        <v>0</v>
      </c>
    </row>
    <row r="2862" spans="1:9" x14ac:dyDescent="0.2">
      <c r="B2862" s="3" t="s">
        <v>13</v>
      </c>
      <c r="C2862" s="3" t="s">
        <v>14</v>
      </c>
      <c r="D2862" s="2">
        <v>19985</v>
      </c>
      <c r="E2862" s="2">
        <v>1007</v>
      </c>
      <c r="F2862" s="2">
        <f t="shared" si="143"/>
        <v>13</v>
      </c>
      <c r="G2862" s="2">
        <f t="shared" si="143"/>
        <v>-1</v>
      </c>
      <c r="H2862" s="2">
        <f t="shared" si="142"/>
        <v>5893</v>
      </c>
      <c r="I2862" s="2">
        <v>886213</v>
      </c>
    </row>
    <row r="2863" spans="1:9" x14ac:dyDescent="0.2">
      <c r="B2863" s="3"/>
      <c r="C2863" s="3" t="s">
        <v>15</v>
      </c>
      <c r="D2863" s="2">
        <v>24153</v>
      </c>
      <c r="E2863" s="2">
        <v>1879</v>
      </c>
      <c r="F2863" s="2">
        <f t="shared" si="143"/>
        <v>38</v>
      </c>
      <c r="G2863" s="2">
        <f t="shared" si="143"/>
        <v>2</v>
      </c>
      <c r="H2863" s="2">
        <f t="shared" si="142"/>
        <v>0</v>
      </c>
    </row>
    <row r="2864" spans="1:9" x14ac:dyDescent="0.2">
      <c r="B2864" s="3"/>
      <c r="C2864" s="3" t="s">
        <v>12</v>
      </c>
      <c r="D2864" s="2">
        <v>16254</v>
      </c>
      <c r="E2864" s="2">
        <v>1119</v>
      </c>
      <c r="F2864" s="2">
        <f t="shared" si="143"/>
        <v>19</v>
      </c>
      <c r="G2864" s="2">
        <f t="shared" si="143"/>
        <v>0</v>
      </c>
      <c r="H2864" s="2">
        <f t="shared" si="142"/>
        <v>0</v>
      </c>
    </row>
    <row r="2865" spans="2:9" x14ac:dyDescent="0.2">
      <c r="B2865" s="3"/>
      <c r="C2865" s="3" t="s">
        <v>33</v>
      </c>
      <c r="D2865" s="2">
        <v>9273</v>
      </c>
      <c r="E2865" s="2">
        <v>940</v>
      </c>
      <c r="F2865" s="2">
        <f t="shared" si="143"/>
        <v>13</v>
      </c>
      <c r="G2865" s="2">
        <f t="shared" si="143"/>
        <v>3</v>
      </c>
      <c r="H2865" s="2">
        <f t="shared" si="142"/>
        <v>0</v>
      </c>
    </row>
    <row r="2866" spans="2:9" x14ac:dyDescent="0.2">
      <c r="B2866" s="3"/>
      <c r="C2866" s="3" t="s">
        <v>34</v>
      </c>
      <c r="D2866" s="2">
        <v>12499</v>
      </c>
      <c r="E2866" s="2">
        <v>941</v>
      </c>
      <c r="F2866" s="2">
        <f t="shared" si="143"/>
        <v>18</v>
      </c>
      <c r="G2866" s="2">
        <f t="shared" si="143"/>
        <v>4</v>
      </c>
      <c r="H2866" s="2">
        <f t="shared" si="142"/>
        <v>0</v>
      </c>
    </row>
    <row r="2867" spans="2:9" x14ac:dyDescent="0.2">
      <c r="B2867" s="3" t="s">
        <v>23</v>
      </c>
      <c r="C2867" s="3" t="s">
        <v>24</v>
      </c>
      <c r="D2867" s="2">
        <v>22239</v>
      </c>
      <c r="E2867" s="2">
        <v>2608</v>
      </c>
      <c r="F2867" s="2">
        <f t="shared" si="143"/>
        <v>60</v>
      </c>
      <c r="G2867" s="2">
        <f t="shared" si="143"/>
        <v>0</v>
      </c>
      <c r="H2867" s="2">
        <f t="shared" si="142"/>
        <v>16665</v>
      </c>
      <c r="I2867" s="2">
        <v>1146819</v>
      </c>
    </row>
    <row r="2868" spans="2:9" x14ac:dyDescent="0.2">
      <c r="B2868" s="3"/>
      <c r="C2868" s="3" t="s">
        <v>25</v>
      </c>
      <c r="D2868" s="2">
        <v>9104</v>
      </c>
      <c r="E2868" s="2">
        <v>1049</v>
      </c>
      <c r="F2868" s="2">
        <f t="shared" si="143"/>
        <v>26</v>
      </c>
      <c r="G2868" s="2">
        <f t="shared" si="143"/>
        <v>0</v>
      </c>
      <c r="H2868" s="2">
        <f t="shared" si="142"/>
        <v>0</v>
      </c>
    </row>
    <row r="2869" spans="2:9" x14ac:dyDescent="0.2">
      <c r="B2869" s="3"/>
      <c r="C2869" s="3" t="s">
        <v>28</v>
      </c>
      <c r="D2869" s="2">
        <v>7301</v>
      </c>
      <c r="E2869" s="2">
        <v>882</v>
      </c>
      <c r="F2869" s="2">
        <f t="shared" si="143"/>
        <v>20</v>
      </c>
      <c r="G2869" s="2">
        <f t="shared" si="143"/>
        <v>0</v>
      </c>
      <c r="H2869" s="2">
        <f t="shared" si="142"/>
        <v>0</v>
      </c>
    </row>
    <row r="2870" spans="2:9" x14ac:dyDescent="0.2">
      <c r="B2870" s="3"/>
      <c r="C2870" s="3" t="s">
        <v>38</v>
      </c>
      <c r="D2870" s="2">
        <v>2239</v>
      </c>
      <c r="E2870" s="2">
        <v>263</v>
      </c>
      <c r="F2870" s="2">
        <f t="shared" si="143"/>
        <v>10</v>
      </c>
      <c r="G2870" s="2">
        <f t="shared" si="143"/>
        <v>0</v>
      </c>
      <c r="H2870" s="2">
        <f t="shared" si="142"/>
        <v>0</v>
      </c>
    </row>
    <row r="2871" spans="2:9" x14ac:dyDescent="0.2">
      <c r="B2871" s="3"/>
      <c r="C2871" s="3" t="s">
        <v>39</v>
      </c>
      <c r="D2871" s="2">
        <v>1537</v>
      </c>
      <c r="E2871" s="2">
        <v>106</v>
      </c>
      <c r="F2871" s="2">
        <f t="shared" si="143"/>
        <v>12</v>
      </c>
      <c r="G2871" s="2">
        <f t="shared" si="143"/>
        <v>0</v>
      </c>
      <c r="H2871" s="2">
        <f t="shared" si="142"/>
        <v>0</v>
      </c>
    </row>
    <row r="2872" spans="2:9" x14ac:dyDescent="0.2">
      <c r="B2872" s="3" t="s">
        <v>16</v>
      </c>
      <c r="C2872" s="3" t="s">
        <v>17</v>
      </c>
      <c r="D2872" s="2">
        <v>22016</v>
      </c>
      <c r="E2872" s="2">
        <v>1619</v>
      </c>
      <c r="F2872" s="2">
        <f t="shared" si="143"/>
        <v>-2</v>
      </c>
      <c r="G2872" s="2">
        <f t="shared" si="143"/>
        <v>0</v>
      </c>
      <c r="H2872" s="2">
        <f t="shared" si="142"/>
        <v>9877</v>
      </c>
      <c r="I2872" s="2">
        <f>SUM(89854+734846)</f>
        <v>824700</v>
      </c>
    </row>
    <row r="2873" spans="2:9" x14ac:dyDescent="0.2">
      <c r="B2873" s="3"/>
      <c r="C2873" s="3" t="s">
        <v>18</v>
      </c>
      <c r="D2873" s="2">
        <v>8610</v>
      </c>
      <c r="E2873" s="2">
        <v>811</v>
      </c>
      <c r="F2873" s="2">
        <f t="shared" si="143"/>
        <v>21</v>
      </c>
      <c r="G2873" s="2">
        <f t="shared" si="143"/>
        <v>1</v>
      </c>
      <c r="H2873" s="2">
        <f t="shared" si="142"/>
        <v>0</v>
      </c>
    </row>
    <row r="2874" spans="2:9" x14ac:dyDescent="0.2">
      <c r="B2874" s="3"/>
      <c r="C2874" s="3" t="s">
        <v>19</v>
      </c>
      <c r="D2874" s="2">
        <v>7334</v>
      </c>
      <c r="E2874" s="2">
        <v>702</v>
      </c>
      <c r="F2874" s="2">
        <f t="shared" si="143"/>
        <v>31</v>
      </c>
      <c r="G2874" s="2">
        <f t="shared" si="143"/>
        <v>0</v>
      </c>
      <c r="H2874" s="2">
        <f t="shared" si="142"/>
        <v>0</v>
      </c>
    </row>
    <row r="2875" spans="2:9" x14ac:dyDescent="0.2">
      <c r="B2875" s="3"/>
      <c r="C2875" s="3" t="s">
        <v>40</v>
      </c>
      <c r="D2875" s="2">
        <v>4311</v>
      </c>
      <c r="E2875" s="2">
        <v>307</v>
      </c>
      <c r="F2875" s="2">
        <f t="shared" si="143"/>
        <v>8</v>
      </c>
      <c r="G2875" s="2">
        <f t="shared" si="143"/>
        <v>0</v>
      </c>
      <c r="H2875" s="2">
        <f t="shared" si="142"/>
        <v>0</v>
      </c>
    </row>
    <row r="2876" spans="2:9" x14ac:dyDescent="0.2">
      <c r="B2876" s="3"/>
      <c r="C2876" s="3" t="s">
        <v>41</v>
      </c>
      <c r="D2876" s="2">
        <v>4578</v>
      </c>
      <c r="E2876" s="2">
        <v>352</v>
      </c>
      <c r="F2876" s="2">
        <f t="shared" si="143"/>
        <v>7</v>
      </c>
      <c r="G2876" s="2">
        <f t="shared" si="143"/>
        <v>0</v>
      </c>
      <c r="H2876" s="2">
        <f t="shared" si="142"/>
        <v>0</v>
      </c>
    </row>
    <row r="2877" spans="2:9" x14ac:dyDescent="0.2">
      <c r="B2877" s="3" t="s">
        <v>20</v>
      </c>
      <c r="C2877" s="3" t="s">
        <v>22</v>
      </c>
      <c r="D2877" s="2">
        <v>115133</v>
      </c>
      <c r="E2877" s="2">
        <v>3454</v>
      </c>
      <c r="F2877" s="2">
        <f t="shared" si="143"/>
        <v>7877</v>
      </c>
      <c r="G2877" s="2">
        <f t="shared" si="143"/>
        <v>0</v>
      </c>
      <c r="H2877" s="2">
        <f t="shared" si="142"/>
        <v>113215</v>
      </c>
      <c r="I2877" s="2">
        <v>4793353</v>
      </c>
    </row>
    <row r="2878" spans="2:9" x14ac:dyDescent="0.2">
      <c r="B2878" s="3"/>
      <c r="C2878" s="3" t="s">
        <v>26</v>
      </c>
      <c r="D2878" s="2">
        <v>16728</v>
      </c>
      <c r="E2878" s="2">
        <v>387</v>
      </c>
      <c r="F2878" s="2">
        <f t="shared" si="143"/>
        <v>562</v>
      </c>
      <c r="G2878" s="2">
        <f t="shared" si="143"/>
        <v>0</v>
      </c>
      <c r="H2878" s="2">
        <f t="shared" si="142"/>
        <v>0</v>
      </c>
    </row>
    <row r="2879" spans="2:9" x14ac:dyDescent="0.2">
      <c r="B2879" s="3"/>
      <c r="C2879" s="3" t="s">
        <v>27</v>
      </c>
      <c r="D2879" s="2">
        <v>21511</v>
      </c>
      <c r="E2879" s="2">
        <v>479</v>
      </c>
      <c r="F2879" s="2">
        <f t="shared" si="143"/>
        <v>3</v>
      </c>
      <c r="G2879" s="2">
        <f t="shared" si="143"/>
        <v>0</v>
      </c>
      <c r="H2879" s="2">
        <f t="shared" si="142"/>
        <v>0</v>
      </c>
    </row>
    <row r="2880" spans="2:9" x14ac:dyDescent="0.2">
      <c r="C2880" s="3" t="s">
        <v>42</v>
      </c>
      <c r="D2880" s="2">
        <v>5237</v>
      </c>
      <c r="E2880" s="2">
        <v>161</v>
      </c>
      <c r="F2880" s="2">
        <f t="shared" si="143"/>
        <v>192</v>
      </c>
      <c r="G2880" s="2">
        <f t="shared" si="143"/>
        <v>1</v>
      </c>
      <c r="H2880" s="2">
        <f t="shared" si="142"/>
        <v>0</v>
      </c>
    </row>
    <row r="2881" spans="1:9" x14ac:dyDescent="0.2">
      <c r="C2881" s="3" t="s">
        <v>43</v>
      </c>
      <c r="D2881" s="2">
        <v>19430</v>
      </c>
      <c r="E2881" s="2">
        <v>366</v>
      </c>
      <c r="F2881" s="2">
        <f t="shared" si="143"/>
        <v>183</v>
      </c>
      <c r="G2881" s="2">
        <f t="shared" si="143"/>
        <v>3</v>
      </c>
      <c r="H2881" s="2">
        <f t="shared" si="142"/>
        <v>0</v>
      </c>
    </row>
    <row r="2882" spans="1:9" x14ac:dyDescent="0.2">
      <c r="A2882" s="1">
        <v>44018</v>
      </c>
      <c r="B2882" s="3" t="s">
        <v>5</v>
      </c>
      <c r="C2882" s="3" t="s">
        <v>6</v>
      </c>
      <c r="D2882" s="2">
        <v>65928</v>
      </c>
      <c r="E2882" s="2">
        <v>4028</v>
      </c>
      <c r="F2882" s="2">
        <f t="shared" si="143"/>
        <v>52</v>
      </c>
      <c r="G2882" s="2">
        <f t="shared" si="143"/>
        <v>0</v>
      </c>
      <c r="H2882" s="2">
        <f t="shared" si="142"/>
        <v>54328</v>
      </c>
      <c r="I2882" s="2">
        <v>4288131</v>
      </c>
    </row>
    <row r="2883" spans="1:9" x14ac:dyDescent="0.2">
      <c r="B2883" s="3"/>
      <c r="C2883" s="3" t="s">
        <v>7</v>
      </c>
      <c r="D2883" s="2">
        <v>60211</v>
      </c>
      <c r="E2883" s="2">
        <v>4526</v>
      </c>
      <c r="F2883" s="2">
        <f t="shared" ref="F2883:G2946" si="144">SUM(D2883-D2853)</f>
        <v>62</v>
      </c>
      <c r="G2883" s="2">
        <f t="shared" si="144"/>
        <v>1</v>
      </c>
      <c r="H2883" s="2">
        <f t="shared" si="142"/>
        <v>0</v>
      </c>
    </row>
    <row r="2884" spans="1:9" x14ac:dyDescent="0.2">
      <c r="B2884" s="3"/>
      <c r="C2884" s="3" t="s">
        <v>8</v>
      </c>
      <c r="D2884" s="2">
        <v>42053</v>
      </c>
      <c r="E2884" s="2">
        <v>2698</v>
      </c>
      <c r="F2884" s="2">
        <f t="shared" si="144"/>
        <v>22</v>
      </c>
      <c r="G2884" s="2">
        <f t="shared" si="144"/>
        <v>1</v>
      </c>
      <c r="H2884" s="2">
        <f t="shared" si="142"/>
        <v>0</v>
      </c>
    </row>
    <row r="2885" spans="1:9" x14ac:dyDescent="0.2">
      <c r="B2885" s="3"/>
      <c r="C2885" s="3" t="s">
        <v>35</v>
      </c>
      <c r="D2885" s="2">
        <v>47994</v>
      </c>
      <c r="E2885" s="2">
        <v>3047</v>
      </c>
      <c r="F2885" s="2">
        <f t="shared" si="144"/>
        <v>56</v>
      </c>
      <c r="G2885" s="2">
        <f t="shared" si="144"/>
        <v>1</v>
      </c>
      <c r="H2885" s="2">
        <f t="shared" ref="H2885:H2941" si="145">SUM(I2885-I2855)</f>
        <v>0</v>
      </c>
    </row>
    <row r="2886" spans="1:9" x14ac:dyDescent="0.2">
      <c r="B2886" s="3"/>
      <c r="C2886" s="3" t="s">
        <v>14</v>
      </c>
      <c r="D2886" s="2">
        <v>41685</v>
      </c>
      <c r="E2886" s="2">
        <v>2030</v>
      </c>
      <c r="F2886" s="2">
        <f t="shared" si="144"/>
        <v>43</v>
      </c>
      <c r="G2886" s="2">
        <f t="shared" si="144"/>
        <v>1</v>
      </c>
      <c r="H2886" s="2">
        <f t="shared" si="145"/>
        <v>0</v>
      </c>
    </row>
    <row r="2887" spans="1:9" x14ac:dyDescent="0.2">
      <c r="B2887" s="3" t="s">
        <v>9</v>
      </c>
      <c r="C2887" s="3" t="s">
        <v>10</v>
      </c>
      <c r="D2887" s="2">
        <v>19655</v>
      </c>
      <c r="E2887" s="2">
        <v>1745</v>
      </c>
      <c r="F2887" s="2">
        <f t="shared" si="144"/>
        <v>30</v>
      </c>
      <c r="G2887" s="2">
        <f t="shared" si="144"/>
        <v>2</v>
      </c>
      <c r="H2887" s="2">
        <f t="shared" si="145"/>
        <v>14569</v>
      </c>
      <c r="I2887" s="2">
        <v>1549209</v>
      </c>
    </row>
    <row r="2888" spans="1:9" x14ac:dyDescent="0.2">
      <c r="B2888" s="3"/>
      <c r="C2888" s="3" t="s">
        <v>11</v>
      </c>
      <c r="D2888" s="2">
        <v>18990</v>
      </c>
      <c r="E2888" s="2">
        <v>1289</v>
      </c>
      <c r="F2888" s="2">
        <f t="shared" si="144"/>
        <v>14</v>
      </c>
      <c r="G2888" s="2">
        <f t="shared" si="144"/>
        <v>1</v>
      </c>
      <c r="H2888" s="2">
        <f t="shared" si="145"/>
        <v>0</v>
      </c>
    </row>
    <row r="2889" spans="1:9" x14ac:dyDescent="0.2">
      <c r="B2889" s="3"/>
      <c r="C2889" s="3" t="s">
        <v>12</v>
      </c>
      <c r="D2889" s="2">
        <v>18895</v>
      </c>
      <c r="E2889" s="2">
        <v>1800</v>
      </c>
      <c r="F2889" s="2">
        <f t="shared" si="144"/>
        <v>8</v>
      </c>
      <c r="G2889" s="2">
        <f t="shared" si="144"/>
        <v>1</v>
      </c>
      <c r="H2889" s="2">
        <f t="shared" si="145"/>
        <v>0</v>
      </c>
    </row>
    <row r="2890" spans="1:9" x14ac:dyDescent="0.2">
      <c r="B2890" s="3"/>
      <c r="C2890" s="3" t="s">
        <v>36</v>
      </c>
      <c r="D2890" s="2">
        <v>16432</v>
      </c>
      <c r="E2890" s="2">
        <v>1153</v>
      </c>
      <c r="F2890" s="2">
        <f t="shared" si="144"/>
        <v>-23</v>
      </c>
      <c r="G2890" s="2">
        <f t="shared" si="144"/>
        <v>0</v>
      </c>
      <c r="H2890" s="2">
        <f t="shared" si="145"/>
        <v>0</v>
      </c>
    </row>
    <row r="2891" spans="1:9" x14ac:dyDescent="0.2">
      <c r="B2891" s="3"/>
      <c r="C2891" s="3" t="s">
        <v>37</v>
      </c>
      <c r="D2891" s="2">
        <v>16963</v>
      </c>
      <c r="E2891" s="2">
        <v>1049</v>
      </c>
      <c r="F2891" s="2">
        <f t="shared" si="144"/>
        <v>9</v>
      </c>
      <c r="G2891" s="2">
        <f t="shared" si="144"/>
        <v>2</v>
      </c>
      <c r="H2891" s="2">
        <f t="shared" si="145"/>
        <v>0</v>
      </c>
    </row>
    <row r="2892" spans="1:9" x14ac:dyDescent="0.2">
      <c r="B2892" s="3" t="s">
        <v>13</v>
      </c>
      <c r="C2892" s="3" t="s">
        <v>14</v>
      </c>
      <c r="D2892" s="2">
        <v>20014</v>
      </c>
      <c r="E2892" s="2">
        <v>1008</v>
      </c>
      <c r="F2892" s="2">
        <f t="shared" si="144"/>
        <v>29</v>
      </c>
      <c r="G2892" s="2">
        <f t="shared" si="144"/>
        <v>1</v>
      </c>
      <c r="H2892" s="2">
        <f t="shared" si="145"/>
        <v>7726</v>
      </c>
      <c r="I2892" s="2">
        <v>893939</v>
      </c>
    </row>
    <row r="2893" spans="1:9" x14ac:dyDescent="0.2">
      <c r="B2893" s="3"/>
      <c r="C2893" s="3" t="s">
        <v>15</v>
      </c>
      <c r="D2893" s="2">
        <v>24193</v>
      </c>
      <c r="E2893" s="2">
        <v>1882</v>
      </c>
      <c r="F2893" s="2">
        <f t="shared" si="144"/>
        <v>40</v>
      </c>
      <c r="G2893" s="2">
        <f t="shared" si="144"/>
        <v>3</v>
      </c>
      <c r="H2893" s="2">
        <f t="shared" si="145"/>
        <v>0</v>
      </c>
    </row>
    <row r="2894" spans="1:9" x14ac:dyDescent="0.2">
      <c r="B2894" s="3"/>
      <c r="C2894" s="3" t="s">
        <v>12</v>
      </c>
      <c r="D2894" s="2">
        <v>16283</v>
      </c>
      <c r="E2894" s="2">
        <v>1122</v>
      </c>
      <c r="F2894" s="2">
        <f t="shared" si="144"/>
        <v>29</v>
      </c>
      <c r="G2894" s="2">
        <f t="shared" si="144"/>
        <v>3</v>
      </c>
      <c r="H2894" s="2">
        <f t="shared" si="145"/>
        <v>0</v>
      </c>
    </row>
    <row r="2895" spans="1:9" x14ac:dyDescent="0.2">
      <c r="B2895" s="3"/>
      <c r="C2895" s="3" t="s">
        <v>33</v>
      </c>
      <c r="D2895" s="2">
        <v>9284</v>
      </c>
      <c r="E2895" s="2">
        <v>940</v>
      </c>
      <c r="F2895" s="2">
        <f t="shared" si="144"/>
        <v>11</v>
      </c>
      <c r="G2895" s="2">
        <f t="shared" si="144"/>
        <v>0</v>
      </c>
      <c r="H2895" s="2">
        <f t="shared" si="145"/>
        <v>0</v>
      </c>
    </row>
    <row r="2896" spans="1:9" x14ac:dyDescent="0.2">
      <c r="B2896" s="3"/>
      <c r="C2896" s="3" t="s">
        <v>34</v>
      </c>
      <c r="D2896" s="2">
        <v>12515</v>
      </c>
      <c r="E2896" s="2">
        <v>942</v>
      </c>
      <c r="F2896" s="2">
        <f t="shared" si="144"/>
        <v>16</v>
      </c>
      <c r="G2896" s="2">
        <f t="shared" si="144"/>
        <v>1</v>
      </c>
      <c r="H2896" s="2">
        <f t="shared" si="145"/>
        <v>0</v>
      </c>
    </row>
    <row r="2897" spans="1:9" x14ac:dyDescent="0.2">
      <c r="B2897" s="3" t="s">
        <v>23</v>
      </c>
      <c r="C2897" s="3" t="s">
        <v>24</v>
      </c>
      <c r="D2897" s="2">
        <v>22307</v>
      </c>
      <c r="E2897" s="2">
        <v>2610</v>
      </c>
      <c r="F2897" s="2">
        <f t="shared" si="144"/>
        <v>68</v>
      </c>
      <c r="G2897" s="2">
        <f t="shared" si="144"/>
        <v>2</v>
      </c>
      <c r="H2897" s="2">
        <f t="shared" si="145"/>
        <v>12544</v>
      </c>
      <c r="I2897" s="2">
        <v>1159363</v>
      </c>
    </row>
    <row r="2898" spans="1:9" x14ac:dyDescent="0.2">
      <c r="B2898" s="3"/>
      <c r="C2898" s="3" t="s">
        <v>25</v>
      </c>
      <c r="D2898" s="2">
        <v>9128</v>
      </c>
      <c r="E2898" s="2">
        <v>1049</v>
      </c>
      <c r="F2898" s="2">
        <f t="shared" si="144"/>
        <v>24</v>
      </c>
      <c r="G2898" s="2">
        <f t="shared" si="144"/>
        <v>0</v>
      </c>
      <c r="H2898" s="2">
        <f t="shared" si="145"/>
        <v>0</v>
      </c>
    </row>
    <row r="2899" spans="1:9" x14ac:dyDescent="0.2">
      <c r="B2899" s="3"/>
      <c r="C2899" s="3" t="s">
        <v>28</v>
      </c>
      <c r="D2899" s="2">
        <v>7341</v>
      </c>
      <c r="E2899" s="2">
        <v>882</v>
      </c>
      <c r="F2899" s="2">
        <f t="shared" si="144"/>
        <v>40</v>
      </c>
      <c r="G2899" s="2">
        <f t="shared" si="144"/>
        <v>0</v>
      </c>
      <c r="H2899" s="2">
        <f t="shared" si="145"/>
        <v>0</v>
      </c>
    </row>
    <row r="2900" spans="1:9" x14ac:dyDescent="0.2">
      <c r="B2900" s="3"/>
      <c r="C2900" s="3" t="s">
        <v>38</v>
      </c>
      <c r="D2900" s="2">
        <v>2244</v>
      </c>
      <c r="E2900" s="2">
        <v>263</v>
      </c>
      <c r="F2900" s="2">
        <f t="shared" si="144"/>
        <v>5</v>
      </c>
      <c r="G2900" s="2">
        <f t="shared" si="144"/>
        <v>0</v>
      </c>
      <c r="H2900" s="2">
        <f t="shared" si="145"/>
        <v>0</v>
      </c>
    </row>
    <row r="2901" spans="1:9" x14ac:dyDescent="0.2">
      <c r="B2901" s="3"/>
      <c r="C2901" s="3" t="s">
        <v>39</v>
      </c>
      <c r="D2901" s="2">
        <v>1547</v>
      </c>
      <c r="E2901" s="2">
        <v>106</v>
      </c>
      <c r="F2901" s="2">
        <f t="shared" si="144"/>
        <v>10</v>
      </c>
      <c r="G2901" s="2">
        <f t="shared" si="144"/>
        <v>0</v>
      </c>
      <c r="H2901" s="2">
        <f t="shared" si="145"/>
        <v>0</v>
      </c>
    </row>
    <row r="2902" spans="1:9" x14ac:dyDescent="0.2">
      <c r="B2902" s="3" t="s">
        <v>16</v>
      </c>
      <c r="C2902" s="3" t="s">
        <v>17</v>
      </c>
      <c r="D2902" s="2">
        <v>22014</v>
      </c>
      <c r="E2902" s="2">
        <v>1619</v>
      </c>
      <c r="F2902" s="2">
        <f t="shared" si="144"/>
        <v>-2</v>
      </c>
      <c r="G2902" s="2">
        <f t="shared" si="144"/>
        <v>0</v>
      </c>
      <c r="H2902" s="2">
        <f t="shared" si="145"/>
        <v>8624</v>
      </c>
      <c r="I2902" s="2">
        <f>SUM(90304+743020)</f>
        <v>833324</v>
      </c>
    </row>
    <row r="2903" spans="1:9" x14ac:dyDescent="0.2">
      <c r="B2903" s="3"/>
      <c r="C2903" s="3" t="s">
        <v>18</v>
      </c>
      <c r="D2903" s="2">
        <v>8634</v>
      </c>
      <c r="E2903" s="2">
        <v>811</v>
      </c>
      <c r="F2903" s="2">
        <f t="shared" si="144"/>
        <v>24</v>
      </c>
      <c r="G2903" s="2">
        <f t="shared" si="144"/>
        <v>0</v>
      </c>
      <c r="H2903" s="2">
        <f t="shared" si="145"/>
        <v>0</v>
      </c>
    </row>
    <row r="2904" spans="1:9" x14ac:dyDescent="0.2">
      <c r="B2904" s="3"/>
      <c r="C2904" s="3" t="s">
        <v>19</v>
      </c>
      <c r="D2904" s="2">
        <v>7349</v>
      </c>
      <c r="E2904" s="2">
        <v>702</v>
      </c>
      <c r="F2904" s="2">
        <f t="shared" si="144"/>
        <v>15</v>
      </c>
      <c r="G2904" s="2">
        <f t="shared" si="144"/>
        <v>0</v>
      </c>
      <c r="H2904" s="2">
        <f t="shared" si="145"/>
        <v>0</v>
      </c>
    </row>
    <row r="2905" spans="1:9" x14ac:dyDescent="0.2">
      <c r="B2905" s="3"/>
      <c r="C2905" s="3" t="s">
        <v>40</v>
      </c>
      <c r="D2905" s="2">
        <v>4317</v>
      </c>
      <c r="E2905" s="2">
        <v>307</v>
      </c>
      <c r="F2905" s="2">
        <f t="shared" si="144"/>
        <v>6</v>
      </c>
      <c r="G2905" s="2">
        <f t="shared" si="144"/>
        <v>0</v>
      </c>
      <c r="H2905" s="2">
        <f t="shared" si="145"/>
        <v>0</v>
      </c>
    </row>
    <row r="2906" spans="1:9" x14ac:dyDescent="0.2">
      <c r="B2906" s="3"/>
      <c r="C2906" s="3" t="s">
        <v>41</v>
      </c>
      <c r="D2906" s="2">
        <v>4581</v>
      </c>
      <c r="E2906" s="2">
        <v>352</v>
      </c>
      <c r="F2906" s="2">
        <f t="shared" si="144"/>
        <v>3</v>
      </c>
      <c r="G2906" s="2">
        <f t="shared" si="144"/>
        <v>0</v>
      </c>
      <c r="H2906" s="2">
        <f t="shared" si="145"/>
        <v>0</v>
      </c>
    </row>
    <row r="2907" spans="1:9" x14ac:dyDescent="0.2">
      <c r="B2907" s="3" t="s">
        <v>20</v>
      </c>
      <c r="C2907" s="3" t="s">
        <v>22</v>
      </c>
      <c r="D2907" s="2">
        <v>116707</v>
      </c>
      <c r="E2907" s="2">
        <v>3534</v>
      </c>
      <c r="F2907" s="2">
        <f t="shared" si="144"/>
        <v>1574</v>
      </c>
      <c r="G2907" s="2">
        <f t="shared" si="144"/>
        <v>80</v>
      </c>
      <c r="H2907" s="2">
        <f t="shared" si="145"/>
        <v>103017</v>
      </c>
      <c r="I2907" s="2">
        <v>4896370</v>
      </c>
    </row>
    <row r="2908" spans="1:9" x14ac:dyDescent="0.2">
      <c r="B2908" s="3"/>
      <c r="C2908" s="3" t="s">
        <v>26</v>
      </c>
      <c r="D2908" s="2">
        <v>17002</v>
      </c>
      <c r="E2908" s="2">
        <v>387</v>
      </c>
      <c r="F2908" s="2">
        <f t="shared" si="144"/>
        <v>274</v>
      </c>
      <c r="G2908" s="2">
        <f t="shared" si="144"/>
        <v>0</v>
      </c>
      <c r="H2908" s="2">
        <f t="shared" si="145"/>
        <v>0</v>
      </c>
    </row>
    <row r="2909" spans="1:9" x14ac:dyDescent="0.2">
      <c r="B2909" s="3"/>
      <c r="C2909" s="3" t="s">
        <v>27</v>
      </c>
      <c r="D2909" s="2">
        <v>22485</v>
      </c>
      <c r="E2909" s="2">
        <v>486</v>
      </c>
      <c r="F2909" s="2">
        <f t="shared" si="144"/>
        <v>974</v>
      </c>
      <c r="G2909" s="2">
        <f t="shared" si="144"/>
        <v>7</v>
      </c>
      <c r="H2909" s="2">
        <f t="shared" si="145"/>
        <v>0</v>
      </c>
    </row>
    <row r="2910" spans="1:9" x14ac:dyDescent="0.2">
      <c r="C2910" s="3" t="s">
        <v>42</v>
      </c>
      <c r="D2910" s="2">
        <v>5369</v>
      </c>
      <c r="E2910" s="2">
        <v>164</v>
      </c>
      <c r="F2910" s="2">
        <f t="shared" si="144"/>
        <v>132</v>
      </c>
      <c r="G2910" s="2">
        <f t="shared" si="144"/>
        <v>3</v>
      </c>
      <c r="H2910" s="2">
        <f t="shared" si="145"/>
        <v>0</v>
      </c>
    </row>
    <row r="2911" spans="1:9" x14ac:dyDescent="0.2">
      <c r="C2911" s="3" t="s">
        <v>43</v>
      </c>
      <c r="D2911" s="2">
        <v>20167</v>
      </c>
      <c r="E2911" s="2">
        <v>366</v>
      </c>
      <c r="F2911" s="2">
        <f t="shared" si="144"/>
        <v>737</v>
      </c>
      <c r="G2911" s="2">
        <f t="shared" si="144"/>
        <v>0</v>
      </c>
      <c r="H2911" s="2">
        <f t="shared" si="145"/>
        <v>0</v>
      </c>
    </row>
    <row r="2912" spans="1:9" x14ac:dyDescent="0.2">
      <c r="A2912" s="1">
        <v>44019</v>
      </c>
      <c r="B2912" s="3" t="s">
        <v>5</v>
      </c>
      <c r="C2912" s="3" t="s">
        <v>6</v>
      </c>
      <c r="D2912" s="2">
        <v>66024</v>
      </c>
      <c r="E2912" s="2">
        <v>4029</v>
      </c>
      <c r="F2912" s="2">
        <f t="shared" si="144"/>
        <v>96</v>
      </c>
      <c r="G2912" s="2">
        <f t="shared" si="144"/>
        <v>1</v>
      </c>
      <c r="H2912" s="2">
        <f t="shared" si="145"/>
        <v>56736</v>
      </c>
      <c r="I2912" s="2">
        <v>4344867</v>
      </c>
    </row>
    <row r="2913" spans="2:9" x14ac:dyDescent="0.2">
      <c r="B2913" s="3"/>
      <c r="C2913" s="3" t="s">
        <v>7</v>
      </c>
      <c r="D2913" s="2">
        <v>60281</v>
      </c>
      <c r="E2913" s="2">
        <v>4528</v>
      </c>
      <c r="F2913" s="2">
        <f t="shared" si="144"/>
        <v>70</v>
      </c>
      <c r="G2913" s="2">
        <f t="shared" si="144"/>
        <v>2</v>
      </c>
      <c r="H2913" s="2">
        <f t="shared" si="145"/>
        <v>0</v>
      </c>
    </row>
    <row r="2914" spans="2:9" x14ac:dyDescent="0.2">
      <c r="B2914" s="3"/>
      <c r="C2914" s="3" t="s">
        <v>8</v>
      </c>
      <c r="D2914" s="2">
        <v>42088</v>
      </c>
      <c r="E2914" s="2">
        <v>2698</v>
      </c>
      <c r="F2914" s="2">
        <f t="shared" si="144"/>
        <v>35</v>
      </c>
      <c r="G2914" s="2">
        <f t="shared" si="144"/>
        <v>0</v>
      </c>
      <c r="H2914" s="2">
        <f t="shared" si="145"/>
        <v>0</v>
      </c>
    </row>
    <row r="2915" spans="2:9" x14ac:dyDescent="0.2">
      <c r="B2915" s="3"/>
      <c r="C2915" s="3" t="s">
        <v>35</v>
      </c>
      <c r="D2915" s="2">
        <v>48038</v>
      </c>
      <c r="E2915" s="2">
        <v>3049</v>
      </c>
      <c r="F2915" s="2">
        <f t="shared" si="144"/>
        <v>44</v>
      </c>
      <c r="G2915" s="2">
        <f t="shared" si="144"/>
        <v>2</v>
      </c>
      <c r="H2915" s="2">
        <f t="shared" si="145"/>
        <v>0</v>
      </c>
    </row>
    <row r="2916" spans="2:9" x14ac:dyDescent="0.2">
      <c r="B2916" s="3"/>
      <c r="C2916" s="3" t="s">
        <v>14</v>
      </c>
      <c r="D2916" s="2">
        <v>41730</v>
      </c>
      <c r="E2916" s="2">
        <v>2031</v>
      </c>
      <c r="F2916" s="2">
        <f t="shared" si="144"/>
        <v>45</v>
      </c>
      <c r="G2916" s="2">
        <f t="shared" si="144"/>
        <v>1</v>
      </c>
      <c r="H2916" s="2">
        <f t="shared" si="145"/>
        <v>0</v>
      </c>
    </row>
    <row r="2917" spans="2:9" x14ac:dyDescent="0.2">
      <c r="B2917" s="3" t="s">
        <v>9</v>
      </c>
      <c r="C2917" s="3" t="s">
        <v>10</v>
      </c>
      <c r="D2917" s="2">
        <v>19676</v>
      </c>
      <c r="E2917" s="2">
        <v>1748</v>
      </c>
      <c r="F2917" s="2">
        <f t="shared" si="144"/>
        <v>21</v>
      </c>
      <c r="G2917" s="2">
        <f t="shared" si="144"/>
        <v>3</v>
      </c>
      <c r="H2917" s="2">
        <f t="shared" si="145"/>
        <v>10924</v>
      </c>
      <c r="I2917" s="2">
        <v>1560133</v>
      </c>
    </row>
    <row r="2918" spans="2:9" x14ac:dyDescent="0.2">
      <c r="B2918" s="3"/>
      <c r="C2918" s="3" t="s">
        <v>11</v>
      </c>
      <c r="D2918" s="2">
        <v>10916</v>
      </c>
      <c r="E2918" s="2">
        <v>1293</v>
      </c>
      <c r="F2918" s="2">
        <f t="shared" si="144"/>
        <v>-8074</v>
      </c>
      <c r="G2918" s="2">
        <f t="shared" si="144"/>
        <v>4</v>
      </c>
      <c r="H2918" s="2">
        <f t="shared" si="145"/>
        <v>0</v>
      </c>
    </row>
    <row r="2919" spans="2:9" x14ac:dyDescent="0.2">
      <c r="B2919" s="3"/>
      <c r="C2919" s="3" t="s">
        <v>12</v>
      </c>
      <c r="D2919" s="2">
        <v>18918</v>
      </c>
      <c r="E2919" s="2">
        <v>1801</v>
      </c>
      <c r="F2919" s="2">
        <f t="shared" si="144"/>
        <v>23</v>
      </c>
      <c r="G2919" s="2">
        <f t="shared" si="144"/>
        <v>1</v>
      </c>
      <c r="H2919" s="2">
        <f t="shared" si="145"/>
        <v>0</v>
      </c>
    </row>
    <row r="2920" spans="2:9" x14ac:dyDescent="0.2">
      <c r="B2920" s="3"/>
      <c r="C2920" s="3" t="s">
        <v>36</v>
      </c>
      <c r="D2920" s="2">
        <v>16450</v>
      </c>
      <c r="E2920" s="2">
        <v>1156</v>
      </c>
      <c r="F2920" s="2">
        <f t="shared" si="144"/>
        <v>18</v>
      </c>
      <c r="G2920" s="2">
        <f t="shared" si="144"/>
        <v>3</v>
      </c>
      <c r="H2920" s="2">
        <f t="shared" si="145"/>
        <v>0</v>
      </c>
    </row>
    <row r="2921" spans="2:9" x14ac:dyDescent="0.2">
      <c r="B2921" s="3"/>
      <c r="C2921" s="3" t="s">
        <v>37</v>
      </c>
      <c r="D2921" s="2">
        <v>16974</v>
      </c>
      <c r="E2921" s="2">
        <v>1053</v>
      </c>
      <c r="F2921" s="2">
        <f t="shared" si="144"/>
        <v>11</v>
      </c>
      <c r="G2921" s="2">
        <f t="shared" si="144"/>
        <v>4</v>
      </c>
      <c r="H2921" s="2">
        <f t="shared" si="145"/>
        <v>0</v>
      </c>
    </row>
    <row r="2922" spans="2:9" x14ac:dyDescent="0.2">
      <c r="B2922" s="3" t="s">
        <v>13</v>
      </c>
      <c r="C2922" s="3" t="s">
        <v>14</v>
      </c>
      <c r="D2922" s="2">
        <v>20048</v>
      </c>
      <c r="E2922" s="2">
        <v>1008</v>
      </c>
      <c r="F2922" s="2">
        <f t="shared" si="144"/>
        <v>34</v>
      </c>
      <c r="G2922" s="2">
        <f t="shared" si="144"/>
        <v>0</v>
      </c>
      <c r="H2922" s="2">
        <f t="shared" si="145"/>
        <v>7282</v>
      </c>
      <c r="I2922" s="2">
        <v>901221</v>
      </c>
    </row>
    <row r="2923" spans="2:9" x14ac:dyDescent="0.2">
      <c r="B2923" s="3"/>
      <c r="C2923" s="3" t="s">
        <v>15</v>
      </c>
      <c r="D2923" s="2">
        <v>24243</v>
      </c>
      <c r="E2923" s="2">
        <v>1888</v>
      </c>
      <c r="F2923" s="2">
        <f t="shared" si="144"/>
        <v>50</v>
      </c>
      <c r="G2923" s="2">
        <f t="shared" si="144"/>
        <v>6</v>
      </c>
      <c r="H2923" s="2">
        <f t="shared" si="145"/>
        <v>0</v>
      </c>
    </row>
    <row r="2924" spans="2:9" x14ac:dyDescent="0.2">
      <c r="B2924" s="3"/>
      <c r="C2924" s="3" t="s">
        <v>12</v>
      </c>
      <c r="D2924" s="2">
        <v>16318</v>
      </c>
      <c r="E2924" s="2">
        <v>1126</v>
      </c>
      <c r="F2924" s="2">
        <f t="shared" si="144"/>
        <v>35</v>
      </c>
      <c r="G2924" s="2">
        <f t="shared" si="144"/>
        <v>4</v>
      </c>
      <c r="H2924" s="2">
        <f t="shared" si="145"/>
        <v>0</v>
      </c>
    </row>
    <row r="2925" spans="2:9" x14ac:dyDescent="0.2">
      <c r="B2925" s="3"/>
      <c r="C2925" s="3" t="s">
        <v>33</v>
      </c>
      <c r="D2925" s="2">
        <v>9306</v>
      </c>
      <c r="E2925" s="2">
        <v>941</v>
      </c>
      <c r="F2925" s="2">
        <f t="shared" si="144"/>
        <v>22</v>
      </c>
      <c r="G2925" s="2">
        <f t="shared" si="144"/>
        <v>1</v>
      </c>
      <c r="H2925" s="2">
        <f t="shared" si="145"/>
        <v>0</v>
      </c>
    </row>
    <row r="2926" spans="2:9" x14ac:dyDescent="0.2">
      <c r="B2926" s="3"/>
      <c r="C2926" s="3" t="s">
        <v>34</v>
      </c>
      <c r="D2926" s="2">
        <v>12534</v>
      </c>
      <c r="E2926" s="2">
        <v>943</v>
      </c>
      <c r="F2926" s="2">
        <f t="shared" si="144"/>
        <v>19</v>
      </c>
      <c r="G2926" s="2">
        <f t="shared" si="144"/>
        <v>1</v>
      </c>
      <c r="H2926" s="2">
        <f t="shared" si="145"/>
        <v>0</v>
      </c>
    </row>
    <row r="2927" spans="2:9" x14ac:dyDescent="0.2">
      <c r="B2927" s="3" t="s">
        <v>23</v>
      </c>
      <c r="C2927" s="3" t="s">
        <v>24</v>
      </c>
      <c r="D2927" s="2">
        <v>22397</v>
      </c>
      <c r="E2927" s="2">
        <v>2621</v>
      </c>
      <c r="F2927" s="2">
        <f t="shared" si="144"/>
        <v>90</v>
      </c>
      <c r="G2927" s="2">
        <f t="shared" si="144"/>
        <v>11</v>
      </c>
      <c r="H2927" s="2">
        <f t="shared" si="145"/>
        <v>17148</v>
      </c>
      <c r="I2927" s="2">
        <v>1176511</v>
      </c>
    </row>
    <row r="2928" spans="2:9" x14ac:dyDescent="0.2">
      <c r="B2928" s="3"/>
      <c r="C2928" s="3" t="s">
        <v>25</v>
      </c>
      <c r="D2928" s="2">
        <v>9175</v>
      </c>
      <c r="E2928" s="2">
        <v>1053</v>
      </c>
      <c r="F2928" s="2">
        <f t="shared" si="144"/>
        <v>47</v>
      </c>
      <c r="G2928" s="2">
        <f t="shared" si="144"/>
        <v>4</v>
      </c>
      <c r="H2928" s="2">
        <f t="shared" si="145"/>
        <v>0</v>
      </c>
    </row>
    <row r="2929" spans="1:9" x14ac:dyDescent="0.2">
      <c r="B2929" s="3"/>
      <c r="C2929" s="3" t="s">
        <v>28</v>
      </c>
      <c r="D2929" s="2">
        <v>7374</v>
      </c>
      <c r="E2929" s="2">
        <v>886</v>
      </c>
      <c r="F2929" s="2">
        <f t="shared" si="144"/>
        <v>33</v>
      </c>
      <c r="G2929" s="2">
        <f t="shared" si="144"/>
        <v>4</v>
      </c>
      <c r="H2929" s="2">
        <f t="shared" si="145"/>
        <v>0</v>
      </c>
    </row>
    <row r="2930" spans="1:9" x14ac:dyDescent="0.2">
      <c r="B2930" s="3"/>
      <c r="C2930" s="3" t="s">
        <v>38</v>
      </c>
      <c r="D2930" s="2">
        <v>2251</v>
      </c>
      <c r="E2930" s="2">
        <v>263</v>
      </c>
      <c r="F2930" s="2">
        <f t="shared" si="144"/>
        <v>7</v>
      </c>
      <c r="G2930" s="2">
        <f t="shared" si="144"/>
        <v>0</v>
      </c>
      <c r="H2930" s="2">
        <f t="shared" si="145"/>
        <v>0</v>
      </c>
    </row>
    <row r="2931" spans="1:9" x14ac:dyDescent="0.2">
      <c r="B2931" s="3"/>
      <c r="C2931" s="3" t="s">
        <v>39</v>
      </c>
      <c r="D2931" s="2">
        <v>1561</v>
      </c>
      <c r="E2931" s="2">
        <v>107</v>
      </c>
      <c r="F2931" s="2">
        <f t="shared" si="144"/>
        <v>14</v>
      </c>
      <c r="G2931" s="2">
        <f t="shared" si="144"/>
        <v>1</v>
      </c>
      <c r="H2931" s="2">
        <f t="shared" si="145"/>
        <v>0</v>
      </c>
    </row>
    <row r="2932" spans="1:9" x14ac:dyDescent="0.2">
      <c r="B2932" s="3" t="s">
        <v>16</v>
      </c>
      <c r="C2932" s="3" t="s">
        <v>17</v>
      </c>
      <c r="D2932" s="2">
        <v>22302</v>
      </c>
      <c r="E2932" s="2">
        <v>1621</v>
      </c>
      <c r="F2932" s="2">
        <f t="shared" si="144"/>
        <v>288</v>
      </c>
      <c r="G2932" s="2">
        <f t="shared" si="144"/>
        <v>2</v>
      </c>
      <c r="H2932" s="2">
        <f t="shared" si="145"/>
        <v>16778</v>
      </c>
      <c r="I2932" s="2">
        <f>SUM(91299+758803)</f>
        <v>850102</v>
      </c>
    </row>
    <row r="2933" spans="1:9" x14ac:dyDescent="0.2">
      <c r="B2933" s="3"/>
      <c r="C2933" s="3" t="s">
        <v>18</v>
      </c>
      <c r="D2933" s="2">
        <v>8682</v>
      </c>
      <c r="E2933" s="2">
        <v>815</v>
      </c>
      <c r="F2933" s="2">
        <f t="shared" si="144"/>
        <v>48</v>
      </c>
      <c r="G2933" s="2">
        <f t="shared" si="144"/>
        <v>4</v>
      </c>
      <c r="H2933" s="2">
        <f t="shared" si="145"/>
        <v>0</v>
      </c>
    </row>
    <row r="2934" spans="1:9" x14ac:dyDescent="0.2">
      <c r="B2934" s="3"/>
      <c r="C2934" s="3" t="s">
        <v>19</v>
      </c>
      <c r="D2934" s="2">
        <v>7384</v>
      </c>
      <c r="E2934" s="2">
        <v>704</v>
      </c>
      <c r="F2934" s="2">
        <f t="shared" si="144"/>
        <v>35</v>
      </c>
      <c r="G2934" s="2">
        <f t="shared" si="144"/>
        <v>2</v>
      </c>
      <c r="H2934" s="2">
        <f t="shared" si="145"/>
        <v>0</v>
      </c>
    </row>
    <row r="2935" spans="1:9" x14ac:dyDescent="0.2">
      <c r="B2935" s="3"/>
      <c r="C2935" s="3" t="s">
        <v>40</v>
      </c>
      <c r="D2935" s="2">
        <v>4334</v>
      </c>
      <c r="E2935" s="2">
        <v>309</v>
      </c>
      <c r="F2935" s="2">
        <f t="shared" si="144"/>
        <v>17</v>
      </c>
      <c r="G2935" s="2">
        <f t="shared" si="144"/>
        <v>2</v>
      </c>
      <c r="H2935" s="2">
        <f t="shared" si="145"/>
        <v>0</v>
      </c>
    </row>
    <row r="2936" spans="1:9" x14ac:dyDescent="0.2">
      <c r="B2936" s="3"/>
      <c r="C2936" s="3" t="s">
        <v>41</v>
      </c>
      <c r="D2936" s="2">
        <v>4606</v>
      </c>
      <c r="E2936" s="2">
        <v>353</v>
      </c>
      <c r="F2936" s="2">
        <f t="shared" si="144"/>
        <v>25</v>
      </c>
      <c r="G2936" s="2">
        <f t="shared" si="144"/>
        <v>1</v>
      </c>
      <c r="H2936" s="2">
        <f t="shared" si="145"/>
        <v>0</v>
      </c>
    </row>
    <row r="2937" spans="1:9" x14ac:dyDescent="0.2">
      <c r="B2937" s="3" t="s">
        <v>20</v>
      </c>
      <c r="C2937" s="3" t="s">
        <v>22</v>
      </c>
      <c r="D2937" s="2">
        <v>121026</v>
      </c>
      <c r="E2937" s="2">
        <v>3579</v>
      </c>
      <c r="F2937" s="2">
        <f t="shared" si="144"/>
        <v>4319</v>
      </c>
      <c r="G2937" s="2">
        <f t="shared" si="144"/>
        <v>45</v>
      </c>
      <c r="H2937" s="2">
        <f t="shared" si="145"/>
        <v>99805</v>
      </c>
      <c r="I2937" s="2">
        <v>4996175</v>
      </c>
    </row>
    <row r="2938" spans="1:9" x14ac:dyDescent="0.2">
      <c r="B2938" s="3"/>
      <c r="C2938" s="3" t="s">
        <v>26</v>
      </c>
      <c r="D2938" s="2">
        <v>17580</v>
      </c>
      <c r="E2938" s="2">
        <v>399</v>
      </c>
      <c r="F2938" s="2">
        <f t="shared" si="144"/>
        <v>578</v>
      </c>
      <c r="G2938" s="2">
        <f t="shared" si="144"/>
        <v>12</v>
      </c>
      <c r="H2938" s="2">
        <f t="shared" si="145"/>
        <v>0</v>
      </c>
    </row>
    <row r="2939" spans="1:9" x14ac:dyDescent="0.2">
      <c r="B2939" s="3"/>
      <c r="C2939" s="3" t="s">
        <v>27</v>
      </c>
      <c r="D2939" s="2">
        <v>23279</v>
      </c>
      <c r="E2939" s="2">
        <v>506</v>
      </c>
      <c r="F2939" s="2">
        <f t="shared" si="144"/>
        <v>794</v>
      </c>
      <c r="G2939" s="2">
        <f t="shared" si="144"/>
        <v>20</v>
      </c>
      <c r="H2939" s="2">
        <f t="shared" si="145"/>
        <v>0</v>
      </c>
    </row>
    <row r="2940" spans="1:9" x14ac:dyDescent="0.2">
      <c r="C2940" s="3" t="s">
        <v>42</v>
      </c>
      <c r="D2940" s="2">
        <v>5438</v>
      </c>
      <c r="E2940" s="2">
        <v>165</v>
      </c>
      <c r="F2940" s="2">
        <f t="shared" si="144"/>
        <v>69</v>
      </c>
      <c r="G2940" s="2">
        <f t="shared" si="144"/>
        <v>1</v>
      </c>
      <c r="H2940" s="2">
        <f t="shared" si="145"/>
        <v>0</v>
      </c>
    </row>
    <row r="2941" spans="1:9" x14ac:dyDescent="0.2">
      <c r="C2941" s="3" t="s">
        <v>43</v>
      </c>
      <c r="D2941" s="2">
        <v>21741</v>
      </c>
      <c r="E2941" s="2">
        <v>369</v>
      </c>
      <c r="F2941" s="2">
        <f t="shared" si="144"/>
        <v>1574</v>
      </c>
      <c r="G2941" s="2">
        <f t="shared" si="144"/>
        <v>3</v>
      </c>
      <c r="H2941" s="2">
        <f>SUM(I2941-I2911)</f>
        <v>0</v>
      </c>
    </row>
    <row r="2942" spans="1:9" x14ac:dyDescent="0.2">
      <c r="A2942" s="1">
        <v>44020</v>
      </c>
      <c r="B2942" s="3" t="s">
        <v>5</v>
      </c>
      <c r="C2942" s="3" t="s">
        <v>6</v>
      </c>
      <c r="D2942" s="2">
        <v>66099</v>
      </c>
      <c r="E2942" s="2">
        <v>4035</v>
      </c>
      <c r="F2942" s="2">
        <f t="shared" si="144"/>
        <v>75</v>
      </c>
      <c r="G2942" s="2">
        <f t="shared" si="144"/>
        <v>6</v>
      </c>
      <c r="H2942" s="2">
        <f t="shared" ref="H2942:H3005" si="146">SUM(I2942-I2912)</f>
        <v>57585</v>
      </c>
      <c r="I2942" s="2">
        <v>4402452</v>
      </c>
    </row>
    <row r="2943" spans="1:9" x14ac:dyDescent="0.2">
      <c r="B2943" s="3"/>
      <c r="C2943" s="3" t="s">
        <v>7</v>
      </c>
      <c r="D2943" s="2">
        <v>60386</v>
      </c>
      <c r="E2943" s="2">
        <v>4534</v>
      </c>
      <c r="F2943" s="2">
        <f t="shared" si="144"/>
        <v>105</v>
      </c>
      <c r="G2943" s="2">
        <f t="shared" si="144"/>
        <v>6</v>
      </c>
      <c r="H2943" s="2">
        <f t="shared" si="146"/>
        <v>0</v>
      </c>
    </row>
    <row r="2944" spans="1:9" x14ac:dyDescent="0.2">
      <c r="B2944" s="3"/>
      <c r="C2944" s="3" t="s">
        <v>8</v>
      </c>
      <c r="D2944" s="2">
        <v>42122</v>
      </c>
      <c r="E2944" s="2">
        <v>2699</v>
      </c>
      <c r="F2944" s="2">
        <f t="shared" si="144"/>
        <v>34</v>
      </c>
      <c r="G2944" s="2">
        <f t="shared" si="144"/>
        <v>1</v>
      </c>
      <c r="H2944" s="2">
        <f t="shared" si="146"/>
        <v>0</v>
      </c>
    </row>
    <row r="2945" spans="2:9" x14ac:dyDescent="0.2">
      <c r="B2945" s="3"/>
      <c r="C2945" s="3" t="s">
        <v>35</v>
      </c>
      <c r="D2945" s="2">
        <v>48076</v>
      </c>
      <c r="E2945" s="2">
        <v>3051</v>
      </c>
      <c r="F2945" s="2">
        <f t="shared" si="144"/>
        <v>38</v>
      </c>
      <c r="G2945" s="2">
        <f t="shared" si="144"/>
        <v>2</v>
      </c>
      <c r="H2945" s="2">
        <f t="shared" si="146"/>
        <v>0</v>
      </c>
    </row>
    <row r="2946" spans="2:9" x14ac:dyDescent="0.2">
      <c r="B2946" s="3"/>
      <c r="C2946" s="3" t="s">
        <v>14</v>
      </c>
      <c r="D2946" s="2">
        <v>41799</v>
      </c>
      <c r="E2946" s="2">
        <v>2030</v>
      </c>
      <c r="F2946" s="2">
        <f t="shared" si="144"/>
        <v>69</v>
      </c>
      <c r="G2946" s="2">
        <f t="shared" si="144"/>
        <v>-1</v>
      </c>
      <c r="H2946" s="2">
        <f t="shared" si="146"/>
        <v>0</v>
      </c>
    </row>
    <row r="2947" spans="2:9" x14ac:dyDescent="0.2">
      <c r="B2947" s="3" t="s">
        <v>9</v>
      </c>
      <c r="C2947" s="3" t="s">
        <v>10</v>
      </c>
      <c r="D2947" s="2">
        <v>19732</v>
      </c>
      <c r="E2947" s="2">
        <v>1749</v>
      </c>
      <c r="F2947" s="2">
        <f t="shared" ref="F2947:G3010" si="147">SUM(D2947-D2917)</f>
        <v>56</v>
      </c>
      <c r="G2947" s="2">
        <f t="shared" si="147"/>
        <v>1</v>
      </c>
      <c r="H2947" s="2">
        <f t="shared" si="146"/>
        <v>17715</v>
      </c>
      <c r="I2947" s="2">
        <v>1577848</v>
      </c>
    </row>
    <row r="2948" spans="2:9" x14ac:dyDescent="0.2">
      <c r="B2948" s="3"/>
      <c r="C2948" s="3" t="s">
        <v>11</v>
      </c>
      <c r="D2948" s="2">
        <v>19024</v>
      </c>
      <c r="E2948" s="2">
        <v>1295</v>
      </c>
      <c r="F2948" s="2">
        <f t="shared" si="147"/>
        <v>8108</v>
      </c>
      <c r="G2948" s="2">
        <f t="shared" si="147"/>
        <v>2</v>
      </c>
      <c r="H2948" s="2">
        <f t="shared" si="146"/>
        <v>0</v>
      </c>
    </row>
    <row r="2949" spans="2:9" x14ac:dyDescent="0.2">
      <c r="B2949" s="3"/>
      <c r="C2949" s="3" t="s">
        <v>12</v>
      </c>
      <c r="D2949" s="2">
        <v>18920</v>
      </c>
      <c r="E2949" s="2">
        <v>1805</v>
      </c>
      <c r="F2949" s="2">
        <f t="shared" si="147"/>
        <v>2</v>
      </c>
      <c r="G2949" s="2">
        <f t="shared" si="147"/>
        <v>4</v>
      </c>
      <c r="H2949" s="2">
        <f t="shared" si="146"/>
        <v>0</v>
      </c>
    </row>
    <row r="2950" spans="2:9" x14ac:dyDescent="0.2">
      <c r="B2950" s="3"/>
      <c r="C2950" s="3" t="s">
        <v>36</v>
      </c>
      <c r="D2950" s="2">
        <v>16443</v>
      </c>
      <c r="E2950" s="2">
        <v>1155</v>
      </c>
      <c r="F2950" s="2">
        <f t="shared" si="147"/>
        <v>-7</v>
      </c>
      <c r="G2950" s="2">
        <f t="shared" si="147"/>
        <v>-1</v>
      </c>
      <c r="H2950" s="2">
        <f t="shared" si="146"/>
        <v>0</v>
      </c>
    </row>
    <row r="2951" spans="2:9" x14ac:dyDescent="0.2">
      <c r="B2951" s="3"/>
      <c r="C2951" s="3" t="s">
        <v>37</v>
      </c>
      <c r="D2951" s="2">
        <v>16978</v>
      </c>
      <c r="E2951" s="2">
        <v>1057</v>
      </c>
      <c r="F2951" s="2">
        <f t="shared" si="147"/>
        <v>4</v>
      </c>
      <c r="G2951" s="2">
        <f t="shared" si="147"/>
        <v>4</v>
      </c>
      <c r="H2951" s="2">
        <f t="shared" si="146"/>
        <v>0</v>
      </c>
    </row>
    <row r="2952" spans="2:9" x14ac:dyDescent="0.2">
      <c r="B2952" s="3" t="s">
        <v>13</v>
      </c>
      <c r="C2952" s="3" t="s">
        <v>14</v>
      </c>
      <c r="D2952" s="2">
        <v>20120</v>
      </c>
      <c r="E2952" s="2">
        <v>1012</v>
      </c>
      <c r="F2952" s="2">
        <f t="shared" si="147"/>
        <v>72</v>
      </c>
      <c r="G2952" s="2">
        <f t="shared" si="147"/>
        <v>4</v>
      </c>
      <c r="H2952" s="2">
        <f t="shared" si="146"/>
        <v>9133</v>
      </c>
      <c r="I2952" s="2">
        <v>910354</v>
      </c>
    </row>
    <row r="2953" spans="2:9" x14ac:dyDescent="0.2">
      <c r="B2953" s="3"/>
      <c r="C2953" s="3" t="s">
        <v>15</v>
      </c>
      <c r="D2953" s="2">
        <v>24300</v>
      </c>
      <c r="E2953" s="2">
        <v>1897</v>
      </c>
      <c r="F2953" s="2">
        <f t="shared" si="147"/>
        <v>57</v>
      </c>
      <c r="G2953" s="2">
        <f t="shared" si="147"/>
        <v>9</v>
      </c>
      <c r="H2953" s="2">
        <f t="shared" si="146"/>
        <v>0</v>
      </c>
    </row>
    <row r="2954" spans="2:9" x14ac:dyDescent="0.2">
      <c r="B2954" s="3"/>
      <c r="C2954" s="3" t="s">
        <v>12</v>
      </c>
      <c r="D2954" s="2">
        <v>16342</v>
      </c>
      <c r="E2954" s="2">
        <v>1131</v>
      </c>
      <c r="F2954" s="2">
        <f t="shared" si="147"/>
        <v>24</v>
      </c>
      <c r="G2954" s="2">
        <f t="shared" si="147"/>
        <v>5</v>
      </c>
      <c r="H2954" s="2">
        <f t="shared" si="146"/>
        <v>0</v>
      </c>
    </row>
    <row r="2955" spans="2:9" x14ac:dyDescent="0.2">
      <c r="B2955" s="3"/>
      <c r="C2955" s="3" t="s">
        <v>33</v>
      </c>
      <c r="D2955" s="2">
        <v>9339</v>
      </c>
      <c r="E2955" s="2">
        <v>943</v>
      </c>
      <c r="F2955" s="2">
        <f t="shared" si="147"/>
        <v>33</v>
      </c>
      <c r="G2955" s="2">
        <f t="shared" si="147"/>
        <v>2</v>
      </c>
      <c r="H2955" s="2">
        <f t="shared" si="146"/>
        <v>0</v>
      </c>
    </row>
    <row r="2956" spans="2:9" x14ac:dyDescent="0.2">
      <c r="B2956" s="3"/>
      <c r="C2956" s="3" t="s">
        <v>34</v>
      </c>
      <c r="D2956" s="2">
        <v>12562</v>
      </c>
      <c r="E2956" s="2">
        <v>949</v>
      </c>
      <c r="F2956" s="2">
        <f t="shared" si="147"/>
        <v>28</v>
      </c>
      <c r="G2956" s="2">
        <f t="shared" si="147"/>
        <v>6</v>
      </c>
      <c r="H2956" s="2">
        <f t="shared" si="146"/>
        <v>0</v>
      </c>
    </row>
    <row r="2957" spans="2:9" x14ac:dyDescent="0.2">
      <c r="B2957" s="3" t="s">
        <v>23</v>
      </c>
      <c r="C2957" s="3" t="s">
        <v>24</v>
      </c>
      <c r="D2957" s="2">
        <v>22558</v>
      </c>
      <c r="E2957" s="2">
        <v>2622</v>
      </c>
      <c r="F2957" s="2">
        <f t="shared" si="147"/>
        <v>161</v>
      </c>
      <c r="G2957" s="2">
        <f t="shared" si="147"/>
        <v>1</v>
      </c>
      <c r="H2957" s="2">
        <f t="shared" si="146"/>
        <v>23492</v>
      </c>
      <c r="I2957" s="2">
        <v>1200003</v>
      </c>
    </row>
    <row r="2958" spans="2:9" x14ac:dyDescent="0.2">
      <c r="B2958" s="3"/>
      <c r="C2958" s="3" t="s">
        <v>25</v>
      </c>
      <c r="D2958" s="2">
        <v>9244</v>
      </c>
      <c r="E2958" s="2">
        <v>1054</v>
      </c>
      <c r="F2958" s="2">
        <f t="shared" si="147"/>
        <v>69</v>
      </c>
      <c r="G2958" s="2">
        <f t="shared" si="147"/>
        <v>1</v>
      </c>
      <c r="H2958" s="2">
        <f t="shared" si="146"/>
        <v>0</v>
      </c>
    </row>
    <row r="2959" spans="2:9" x14ac:dyDescent="0.2">
      <c r="B2959" s="3"/>
      <c r="C2959" s="3" t="s">
        <v>28</v>
      </c>
      <c r="D2959" s="2">
        <v>7404</v>
      </c>
      <c r="E2959" s="2">
        <v>886</v>
      </c>
      <c r="F2959" s="2">
        <f t="shared" si="147"/>
        <v>30</v>
      </c>
      <c r="G2959" s="2">
        <f t="shared" si="147"/>
        <v>0</v>
      </c>
      <c r="H2959" s="2">
        <f t="shared" si="146"/>
        <v>0</v>
      </c>
    </row>
    <row r="2960" spans="2:9" x14ac:dyDescent="0.2">
      <c r="B2960" s="3"/>
      <c r="C2960" s="3" t="s">
        <v>38</v>
      </c>
      <c r="D2960" s="2">
        <v>2275</v>
      </c>
      <c r="E2960" s="2">
        <v>265</v>
      </c>
      <c r="F2960" s="2">
        <f t="shared" si="147"/>
        <v>24</v>
      </c>
      <c r="G2960" s="2">
        <f t="shared" si="147"/>
        <v>2</v>
      </c>
      <c r="H2960" s="2">
        <f t="shared" si="146"/>
        <v>0</v>
      </c>
    </row>
    <row r="2961" spans="1:9" x14ac:dyDescent="0.2">
      <c r="B2961" s="3"/>
      <c r="C2961" s="3" t="s">
        <v>39</v>
      </c>
      <c r="D2961" s="2">
        <v>1588</v>
      </c>
      <c r="E2961" s="2">
        <v>107</v>
      </c>
      <c r="F2961" s="2">
        <f t="shared" si="147"/>
        <v>27</v>
      </c>
      <c r="G2961" s="2">
        <f t="shared" si="147"/>
        <v>0</v>
      </c>
      <c r="H2961" s="2">
        <f t="shared" si="146"/>
        <v>0</v>
      </c>
    </row>
    <row r="2962" spans="1:9" x14ac:dyDescent="0.2">
      <c r="B2962" s="3" t="s">
        <v>16</v>
      </c>
      <c r="C2962" s="3" t="s">
        <v>17</v>
      </c>
      <c r="D2962" s="2">
        <v>22392</v>
      </c>
      <c r="E2962" s="2">
        <v>1628</v>
      </c>
      <c r="F2962" s="2">
        <f t="shared" si="147"/>
        <v>90</v>
      </c>
      <c r="G2962" s="2">
        <f t="shared" si="147"/>
        <v>7</v>
      </c>
      <c r="H2962" s="2">
        <f t="shared" si="146"/>
        <v>16424</v>
      </c>
      <c r="I2962" s="2">
        <f>SUM(92148+774378)</f>
        <v>866526</v>
      </c>
    </row>
    <row r="2963" spans="1:9" x14ac:dyDescent="0.2">
      <c r="B2963" s="3"/>
      <c r="C2963" s="3" t="s">
        <v>18</v>
      </c>
      <c r="D2963" s="2">
        <v>8718</v>
      </c>
      <c r="E2963" s="2">
        <v>818</v>
      </c>
      <c r="F2963" s="2">
        <f t="shared" si="147"/>
        <v>36</v>
      </c>
      <c r="G2963" s="2">
        <f t="shared" si="147"/>
        <v>3</v>
      </c>
      <c r="H2963" s="2">
        <f t="shared" si="146"/>
        <v>0</v>
      </c>
    </row>
    <row r="2964" spans="1:9" x14ac:dyDescent="0.2">
      <c r="B2964" s="3"/>
      <c r="C2964" s="3" t="s">
        <v>19</v>
      </c>
      <c r="D2964" s="2">
        <v>7427</v>
      </c>
      <c r="E2964" s="2">
        <v>706</v>
      </c>
      <c r="F2964" s="2">
        <f t="shared" si="147"/>
        <v>43</v>
      </c>
      <c r="G2964" s="2">
        <f t="shared" si="147"/>
        <v>2</v>
      </c>
      <c r="H2964" s="2">
        <f t="shared" si="146"/>
        <v>0</v>
      </c>
    </row>
    <row r="2965" spans="1:9" x14ac:dyDescent="0.2">
      <c r="B2965" s="3"/>
      <c r="C2965" s="3" t="s">
        <v>40</v>
      </c>
      <c r="D2965" s="2">
        <v>4354</v>
      </c>
      <c r="E2965" s="2">
        <v>312</v>
      </c>
      <c r="F2965" s="2">
        <f t="shared" si="147"/>
        <v>20</v>
      </c>
      <c r="G2965" s="2">
        <f t="shared" si="147"/>
        <v>3</v>
      </c>
      <c r="H2965" s="2">
        <f t="shared" si="146"/>
        <v>0</v>
      </c>
    </row>
    <row r="2966" spans="1:9" x14ac:dyDescent="0.2">
      <c r="B2966" s="3"/>
      <c r="C2966" s="3" t="s">
        <v>41</v>
      </c>
      <c r="D2966" s="2">
        <v>4623</v>
      </c>
      <c r="E2966" s="2">
        <v>355</v>
      </c>
      <c r="F2966" s="2">
        <f t="shared" si="147"/>
        <v>17</v>
      </c>
      <c r="G2966" s="2">
        <f t="shared" si="147"/>
        <v>2</v>
      </c>
      <c r="H2966" s="2">
        <f t="shared" si="146"/>
        <v>0</v>
      </c>
    </row>
    <row r="2967" spans="1:9" x14ac:dyDescent="0.2">
      <c r="B2967" s="3" t="s">
        <v>20</v>
      </c>
      <c r="C2967" s="3" t="s">
        <v>22</v>
      </c>
      <c r="D2967" s="2">
        <v>123462</v>
      </c>
      <c r="E2967" s="2">
        <v>3642</v>
      </c>
      <c r="F2967" s="2">
        <f t="shared" si="147"/>
        <v>2436</v>
      </c>
      <c r="G2967" s="2">
        <f t="shared" si="147"/>
        <v>63</v>
      </c>
      <c r="H2967" s="2">
        <f t="shared" si="146"/>
        <v>82259</v>
      </c>
      <c r="I2967" s="2">
        <v>5078434</v>
      </c>
    </row>
    <row r="2968" spans="1:9" x14ac:dyDescent="0.2">
      <c r="B2968" s="3"/>
      <c r="C2968" s="3" t="s">
        <v>26</v>
      </c>
      <c r="D2968" s="2">
        <v>17844</v>
      </c>
      <c r="E2968" s="2">
        <v>406</v>
      </c>
      <c r="F2968" s="2">
        <f t="shared" si="147"/>
        <v>264</v>
      </c>
      <c r="G2968" s="2">
        <f t="shared" si="147"/>
        <v>7</v>
      </c>
      <c r="H2968" s="2">
        <f t="shared" si="146"/>
        <v>0</v>
      </c>
    </row>
    <row r="2969" spans="1:9" x14ac:dyDescent="0.2">
      <c r="B2969" s="3"/>
      <c r="C2969" s="3" t="s">
        <v>27</v>
      </c>
      <c r="D2969" s="2">
        <v>24042</v>
      </c>
      <c r="E2969" s="2">
        <v>515</v>
      </c>
      <c r="F2969" s="2">
        <f t="shared" si="147"/>
        <v>763</v>
      </c>
      <c r="G2969" s="2">
        <f t="shared" si="147"/>
        <v>9</v>
      </c>
      <c r="H2969" s="2">
        <f t="shared" si="146"/>
        <v>0</v>
      </c>
    </row>
    <row r="2970" spans="1:9" x14ac:dyDescent="0.2">
      <c r="C2970" s="3" t="s">
        <v>42</v>
      </c>
      <c r="D2970" s="2">
        <v>5510</v>
      </c>
      <c r="E2970" s="2">
        <v>165</v>
      </c>
      <c r="F2970" s="2">
        <f t="shared" si="147"/>
        <v>72</v>
      </c>
      <c r="G2970" s="2">
        <f t="shared" si="147"/>
        <v>0</v>
      </c>
      <c r="H2970" s="2">
        <f t="shared" si="146"/>
        <v>0</v>
      </c>
    </row>
    <row r="2971" spans="1:9" x14ac:dyDescent="0.2">
      <c r="C2971" s="3" t="s">
        <v>43</v>
      </c>
      <c r="D2971" s="2">
        <v>22088</v>
      </c>
      <c r="E2971" s="2">
        <v>376</v>
      </c>
      <c r="F2971" s="2">
        <f t="shared" si="147"/>
        <v>347</v>
      </c>
      <c r="G2971" s="2">
        <f t="shared" si="147"/>
        <v>7</v>
      </c>
      <c r="H2971" s="2">
        <f t="shared" si="146"/>
        <v>0</v>
      </c>
    </row>
    <row r="2972" spans="1:9" x14ac:dyDescent="0.2">
      <c r="A2972" s="1">
        <v>44021</v>
      </c>
      <c r="B2972" s="3" t="s">
        <v>5</v>
      </c>
      <c r="C2972" s="3" t="s">
        <v>6</v>
      </c>
      <c r="D2972" s="2">
        <v>66174</v>
      </c>
      <c r="E2972" s="2">
        <v>4035</v>
      </c>
      <c r="F2972" s="2">
        <f t="shared" si="147"/>
        <v>75</v>
      </c>
      <c r="G2972" s="2">
        <f t="shared" si="147"/>
        <v>0</v>
      </c>
      <c r="H2972" s="2">
        <f t="shared" si="146"/>
        <v>65564</v>
      </c>
      <c r="I2972" s="2">
        <v>4468016</v>
      </c>
    </row>
    <row r="2973" spans="1:9" x14ac:dyDescent="0.2">
      <c r="B2973" s="3"/>
      <c r="C2973" s="3" t="s">
        <v>7</v>
      </c>
      <c r="D2973" s="2">
        <v>60461</v>
      </c>
      <c r="E2973" s="2">
        <v>4535</v>
      </c>
      <c r="F2973" s="2">
        <f t="shared" si="147"/>
        <v>75</v>
      </c>
      <c r="G2973" s="2">
        <f t="shared" si="147"/>
        <v>1</v>
      </c>
      <c r="H2973" s="2">
        <f t="shared" si="146"/>
        <v>0</v>
      </c>
    </row>
    <row r="2974" spans="1:9" x14ac:dyDescent="0.2">
      <c r="B2974" s="3"/>
      <c r="C2974" s="3" t="s">
        <v>8</v>
      </c>
      <c r="D2974" s="2">
        <v>42164</v>
      </c>
      <c r="E2974" s="2">
        <v>2699</v>
      </c>
      <c r="F2974" s="2">
        <f t="shared" si="147"/>
        <v>42</v>
      </c>
      <c r="G2974" s="2">
        <f t="shared" si="147"/>
        <v>0</v>
      </c>
      <c r="H2974" s="2">
        <f t="shared" si="146"/>
        <v>0</v>
      </c>
    </row>
    <row r="2975" spans="1:9" x14ac:dyDescent="0.2">
      <c r="B2975" s="3"/>
      <c r="C2975" s="3" t="s">
        <v>35</v>
      </c>
      <c r="D2975" s="2">
        <v>48126</v>
      </c>
      <c r="E2975" s="2">
        <v>3052</v>
      </c>
      <c r="F2975" s="2">
        <f t="shared" si="147"/>
        <v>50</v>
      </c>
      <c r="G2975" s="2">
        <f t="shared" si="147"/>
        <v>1</v>
      </c>
      <c r="H2975" s="2">
        <f t="shared" si="146"/>
        <v>0</v>
      </c>
    </row>
    <row r="2976" spans="1:9" x14ac:dyDescent="0.2">
      <c r="B2976" s="3"/>
      <c r="C2976" s="3" t="s">
        <v>14</v>
      </c>
      <c r="D2976" s="2">
        <v>41849</v>
      </c>
      <c r="E2976" s="2">
        <v>2037</v>
      </c>
      <c r="F2976" s="2">
        <f t="shared" si="147"/>
        <v>50</v>
      </c>
      <c r="G2976" s="2">
        <f t="shared" si="147"/>
        <v>7</v>
      </c>
      <c r="H2976" s="2">
        <f t="shared" si="146"/>
        <v>0</v>
      </c>
    </row>
    <row r="2977" spans="2:9" x14ac:dyDescent="0.2">
      <c r="B2977" s="3" t="s">
        <v>9</v>
      </c>
      <c r="C2977" s="3" t="s">
        <v>10</v>
      </c>
      <c r="D2977" s="2">
        <v>19771</v>
      </c>
      <c r="E2977" s="2">
        <v>1748</v>
      </c>
      <c r="F2977" s="2">
        <f t="shared" si="147"/>
        <v>39</v>
      </c>
      <c r="G2977" s="2">
        <f t="shared" si="147"/>
        <v>-1</v>
      </c>
      <c r="H2977" s="2">
        <f t="shared" si="146"/>
        <v>21569</v>
      </c>
      <c r="I2977" s="2">
        <v>1599417</v>
      </c>
    </row>
    <row r="2978" spans="2:9" x14ac:dyDescent="0.2">
      <c r="B2978" s="3"/>
      <c r="C2978" s="3" t="s">
        <v>11</v>
      </c>
      <c r="D2978" s="2">
        <v>19037</v>
      </c>
      <c r="E2978" s="2">
        <v>1298</v>
      </c>
      <c r="F2978" s="2">
        <f t="shared" si="147"/>
        <v>13</v>
      </c>
      <c r="G2978" s="2">
        <f t="shared" si="147"/>
        <v>3</v>
      </c>
      <c r="H2978" s="2">
        <f t="shared" si="146"/>
        <v>0</v>
      </c>
    </row>
    <row r="2979" spans="2:9" x14ac:dyDescent="0.2">
      <c r="B2979" s="3"/>
      <c r="C2979" s="3" t="s">
        <v>12</v>
      </c>
      <c r="D2979" s="2">
        <v>18928</v>
      </c>
      <c r="E2979" s="2">
        <v>1811</v>
      </c>
      <c r="F2979" s="2">
        <f t="shared" si="147"/>
        <v>8</v>
      </c>
      <c r="G2979" s="2">
        <f t="shared" si="147"/>
        <v>6</v>
      </c>
      <c r="H2979" s="2">
        <f t="shared" si="146"/>
        <v>0</v>
      </c>
    </row>
    <row r="2980" spans="2:9" x14ac:dyDescent="0.2">
      <c r="B2980" s="3"/>
      <c r="C2980" s="3" t="s">
        <v>36</v>
      </c>
      <c r="D2980" s="2">
        <v>16462</v>
      </c>
      <c r="E2980" s="2">
        <v>1157</v>
      </c>
      <c r="F2980" s="2">
        <f t="shared" si="147"/>
        <v>19</v>
      </c>
      <c r="G2980" s="2">
        <f t="shared" si="147"/>
        <v>2</v>
      </c>
      <c r="H2980" s="2">
        <f t="shared" si="146"/>
        <v>0</v>
      </c>
    </row>
    <row r="2981" spans="2:9" x14ac:dyDescent="0.2">
      <c r="B2981" s="3"/>
      <c r="C2981" s="3" t="s">
        <v>37</v>
      </c>
      <c r="D2981" s="2">
        <v>17000</v>
      </c>
      <c r="E2981" s="2">
        <v>1058</v>
      </c>
      <c r="F2981" s="2">
        <f t="shared" si="147"/>
        <v>22</v>
      </c>
      <c r="G2981" s="2">
        <f t="shared" si="147"/>
        <v>1</v>
      </c>
      <c r="H2981" s="2">
        <f t="shared" si="146"/>
        <v>0</v>
      </c>
    </row>
    <row r="2982" spans="2:9" x14ac:dyDescent="0.2">
      <c r="B2982" s="3" t="s">
        <v>13</v>
      </c>
      <c r="C2982" s="3" t="s">
        <v>14</v>
      </c>
      <c r="D2982" s="2">
        <v>20172</v>
      </c>
      <c r="E2982" s="2">
        <v>1013</v>
      </c>
      <c r="F2982" s="2">
        <f t="shared" si="147"/>
        <v>52</v>
      </c>
      <c r="G2982" s="2">
        <f t="shared" si="147"/>
        <v>1</v>
      </c>
      <c r="H2982" s="2">
        <f t="shared" si="146"/>
        <v>9648</v>
      </c>
      <c r="I2982" s="2">
        <v>920002</v>
      </c>
    </row>
    <row r="2983" spans="2:9" x14ac:dyDescent="0.2">
      <c r="B2983" s="3"/>
      <c r="C2983" s="3" t="s">
        <v>15</v>
      </c>
      <c r="D2983" s="2">
        <v>24348</v>
      </c>
      <c r="E2983" s="2">
        <v>1903</v>
      </c>
      <c r="F2983" s="2">
        <f t="shared" si="147"/>
        <v>48</v>
      </c>
      <c r="G2983" s="2">
        <f t="shared" si="147"/>
        <v>6</v>
      </c>
      <c r="H2983" s="2">
        <f t="shared" si="146"/>
        <v>0</v>
      </c>
    </row>
    <row r="2984" spans="2:9" x14ac:dyDescent="0.2">
      <c r="B2984" s="3"/>
      <c r="C2984" s="3" t="s">
        <v>12</v>
      </c>
      <c r="D2984" s="2">
        <v>16379</v>
      </c>
      <c r="E2984" s="2">
        <v>1133</v>
      </c>
      <c r="F2984" s="2">
        <f t="shared" si="147"/>
        <v>37</v>
      </c>
      <c r="G2984" s="2">
        <f t="shared" si="147"/>
        <v>2</v>
      </c>
      <c r="H2984" s="2">
        <f t="shared" si="146"/>
        <v>0</v>
      </c>
    </row>
    <row r="2985" spans="2:9" x14ac:dyDescent="0.2">
      <c r="B2985" s="3"/>
      <c r="C2985" s="3" t="s">
        <v>33</v>
      </c>
      <c r="D2985" s="2">
        <v>9384</v>
      </c>
      <c r="E2985" s="2">
        <v>950</v>
      </c>
      <c r="F2985" s="2">
        <f t="shared" si="147"/>
        <v>45</v>
      </c>
      <c r="G2985" s="2">
        <f t="shared" si="147"/>
        <v>7</v>
      </c>
      <c r="H2985" s="2">
        <f t="shared" si="146"/>
        <v>0</v>
      </c>
    </row>
    <row r="2986" spans="2:9" x14ac:dyDescent="0.2">
      <c r="B2986" s="3"/>
      <c r="C2986" s="3" t="s">
        <v>34</v>
      </c>
      <c r="D2986" s="2">
        <v>12583</v>
      </c>
      <c r="E2986" s="2">
        <v>954</v>
      </c>
      <c r="F2986" s="2">
        <f t="shared" si="147"/>
        <v>21</v>
      </c>
      <c r="G2986" s="2">
        <f t="shared" si="147"/>
        <v>5</v>
      </c>
      <c r="H2986" s="2">
        <f t="shared" si="146"/>
        <v>0</v>
      </c>
    </row>
    <row r="2987" spans="2:9" x14ac:dyDescent="0.2">
      <c r="B2987" s="3" t="s">
        <v>23</v>
      </c>
      <c r="C2987" s="3" t="s">
        <v>24</v>
      </c>
      <c r="D2987" s="2">
        <v>22646</v>
      </c>
      <c r="E2987" s="2">
        <v>2623</v>
      </c>
      <c r="F2987" s="2">
        <f t="shared" si="147"/>
        <v>88</v>
      </c>
      <c r="G2987" s="2">
        <f t="shared" si="147"/>
        <v>1</v>
      </c>
      <c r="H2987" s="2">
        <f t="shared" si="146"/>
        <v>23550</v>
      </c>
      <c r="I2987" s="2">
        <v>1223553</v>
      </c>
    </row>
    <row r="2988" spans="2:9" x14ac:dyDescent="0.2">
      <c r="B2988" s="3"/>
      <c r="C2988" s="3" t="s">
        <v>25</v>
      </c>
      <c r="D2988" s="2">
        <v>9323</v>
      </c>
      <c r="E2988" s="2">
        <v>1055</v>
      </c>
      <c r="F2988" s="2">
        <f t="shared" si="147"/>
        <v>79</v>
      </c>
      <c r="G2988" s="2">
        <f t="shared" si="147"/>
        <v>1</v>
      </c>
      <c r="H2988" s="2">
        <f t="shared" si="146"/>
        <v>0</v>
      </c>
    </row>
    <row r="2989" spans="2:9" x14ac:dyDescent="0.2">
      <c r="B2989" s="3"/>
      <c r="C2989" s="3" t="s">
        <v>28</v>
      </c>
      <c r="D2989" s="2">
        <v>7443</v>
      </c>
      <c r="E2989" s="2">
        <v>886</v>
      </c>
      <c r="F2989" s="2">
        <f t="shared" si="147"/>
        <v>39</v>
      </c>
      <c r="G2989" s="2">
        <f t="shared" si="147"/>
        <v>0</v>
      </c>
      <c r="H2989" s="2">
        <f t="shared" si="146"/>
        <v>0</v>
      </c>
    </row>
    <row r="2990" spans="2:9" x14ac:dyDescent="0.2">
      <c r="B2990" s="3"/>
      <c r="C2990" s="3" t="s">
        <v>38</v>
      </c>
      <c r="D2990" s="2">
        <v>2282</v>
      </c>
      <c r="E2990" s="2">
        <v>265</v>
      </c>
      <c r="F2990" s="2">
        <f t="shared" si="147"/>
        <v>7</v>
      </c>
      <c r="G2990" s="2">
        <f t="shared" si="147"/>
        <v>0</v>
      </c>
      <c r="H2990" s="2">
        <f t="shared" si="146"/>
        <v>0</v>
      </c>
    </row>
    <row r="2991" spans="2:9" x14ac:dyDescent="0.2">
      <c r="B2991" s="3"/>
      <c r="C2991" s="3" t="s">
        <v>39</v>
      </c>
      <c r="D2991" s="2">
        <v>1609</v>
      </c>
      <c r="E2991" s="2">
        <v>107</v>
      </c>
      <c r="F2991" s="2">
        <f t="shared" si="147"/>
        <v>21</v>
      </c>
      <c r="G2991" s="2">
        <f t="shared" si="147"/>
        <v>0</v>
      </c>
      <c r="H2991" s="2">
        <f t="shared" si="146"/>
        <v>0</v>
      </c>
    </row>
    <row r="2992" spans="2:9" x14ac:dyDescent="0.2">
      <c r="B2992" s="3" t="s">
        <v>16</v>
      </c>
      <c r="C2992" s="3" t="s">
        <v>17</v>
      </c>
      <c r="D2992" s="2">
        <v>22553</v>
      </c>
      <c r="E2992" s="2">
        <v>1633</v>
      </c>
      <c r="F2992" s="2">
        <f t="shared" si="147"/>
        <v>161</v>
      </c>
      <c r="G2992" s="2">
        <f t="shared" si="147"/>
        <v>5</v>
      </c>
      <c r="H2992" s="2">
        <f t="shared" si="146"/>
        <v>13497</v>
      </c>
      <c r="I2992" s="2">
        <f>SUM(92867+787156)</f>
        <v>880023</v>
      </c>
    </row>
    <row r="2993" spans="1:9" x14ac:dyDescent="0.2">
      <c r="B2993" s="3"/>
      <c r="C2993" s="3" t="s">
        <v>18</v>
      </c>
      <c r="D2993" s="2">
        <v>8749</v>
      </c>
      <c r="E2993" s="2">
        <v>822</v>
      </c>
      <c r="F2993" s="2">
        <f t="shared" si="147"/>
        <v>31</v>
      </c>
      <c r="G2993" s="2">
        <f t="shared" si="147"/>
        <v>4</v>
      </c>
      <c r="H2993" s="2">
        <f t="shared" si="146"/>
        <v>0</v>
      </c>
    </row>
    <row r="2994" spans="1:9" x14ac:dyDescent="0.2">
      <c r="B2994" s="3"/>
      <c r="C2994" s="3" t="s">
        <v>19</v>
      </c>
      <c r="D2994" s="2">
        <v>7447</v>
      </c>
      <c r="E2994" s="2">
        <v>706</v>
      </c>
      <c r="F2994" s="2">
        <f t="shared" si="147"/>
        <v>20</v>
      </c>
      <c r="G2994" s="2">
        <f t="shared" si="147"/>
        <v>0</v>
      </c>
      <c r="H2994" s="2">
        <f t="shared" si="146"/>
        <v>0</v>
      </c>
    </row>
    <row r="2995" spans="1:9" x14ac:dyDescent="0.2">
      <c r="B2995" s="3"/>
      <c r="C2995" s="3" t="s">
        <v>40</v>
      </c>
      <c r="D2995" s="2">
        <v>4370</v>
      </c>
      <c r="E2995" s="2">
        <v>315</v>
      </c>
      <c r="F2995" s="2">
        <f t="shared" si="147"/>
        <v>16</v>
      </c>
      <c r="G2995" s="2">
        <f t="shared" si="147"/>
        <v>3</v>
      </c>
      <c r="H2995" s="2">
        <f t="shared" si="146"/>
        <v>0</v>
      </c>
    </row>
    <row r="2996" spans="1:9" x14ac:dyDescent="0.2">
      <c r="B2996" s="3"/>
      <c r="C2996" s="3" t="s">
        <v>41</v>
      </c>
      <c r="D2996" s="2">
        <v>4647</v>
      </c>
      <c r="E2996" s="2">
        <v>356</v>
      </c>
      <c r="F2996" s="2">
        <f t="shared" si="147"/>
        <v>24</v>
      </c>
      <c r="G2996" s="2">
        <f t="shared" si="147"/>
        <v>1</v>
      </c>
      <c r="H2996" s="2">
        <f t="shared" si="146"/>
        <v>0</v>
      </c>
    </row>
    <row r="2997" spans="1:9" x14ac:dyDescent="0.2">
      <c r="B2997" s="3" t="s">
        <v>20</v>
      </c>
      <c r="C2997" s="3" t="s">
        <v>22</v>
      </c>
      <c r="D2997" s="2">
        <v>125062</v>
      </c>
      <c r="E2997" s="2">
        <v>3689</v>
      </c>
      <c r="F2997" s="2">
        <f t="shared" si="147"/>
        <v>1600</v>
      </c>
      <c r="G2997" s="2">
        <f t="shared" si="147"/>
        <v>47</v>
      </c>
      <c r="H2997" s="2">
        <f t="shared" si="146"/>
        <v>97303</v>
      </c>
      <c r="I2997" s="2">
        <v>5175737</v>
      </c>
    </row>
    <row r="2998" spans="1:9" x14ac:dyDescent="0.2">
      <c r="B2998" s="3"/>
      <c r="C2998" s="3" t="s">
        <v>26</v>
      </c>
      <c r="D2998" s="2">
        <v>18404</v>
      </c>
      <c r="E2998" s="2">
        <v>415</v>
      </c>
      <c r="F2998" s="2">
        <f t="shared" si="147"/>
        <v>560</v>
      </c>
      <c r="G2998" s="2">
        <f t="shared" si="147"/>
        <v>9</v>
      </c>
      <c r="H2998" s="2">
        <f t="shared" si="146"/>
        <v>0</v>
      </c>
    </row>
    <row r="2999" spans="1:9" x14ac:dyDescent="0.2">
      <c r="B2999" s="3"/>
      <c r="C2999" s="3" t="s">
        <v>27</v>
      </c>
      <c r="D2999" s="2">
        <v>24980</v>
      </c>
      <c r="E2999" s="2">
        <v>533</v>
      </c>
      <c r="F2999" s="2">
        <f t="shared" si="147"/>
        <v>938</v>
      </c>
      <c r="G2999" s="2">
        <f t="shared" si="147"/>
        <v>18</v>
      </c>
      <c r="H2999" s="2">
        <f t="shared" si="146"/>
        <v>0</v>
      </c>
    </row>
    <row r="3000" spans="1:9" x14ac:dyDescent="0.2">
      <c r="C3000" s="3" t="s">
        <v>42</v>
      </c>
      <c r="D3000" s="2">
        <v>5638</v>
      </c>
      <c r="E3000" s="2">
        <v>166</v>
      </c>
      <c r="F3000" s="2">
        <f t="shared" si="147"/>
        <v>128</v>
      </c>
      <c r="G3000" s="2">
        <f t="shared" si="147"/>
        <v>1</v>
      </c>
      <c r="H3000" s="2">
        <f t="shared" si="146"/>
        <v>0</v>
      </c>
    </row>
    <row r="3001" spans="1:9" x14ac:dyDescent="0.2">
      <c r="C3001" s="3" t="s">
        <v>43</v>
      </c>
      <c r="D3001" s="2">
        <v>22960</v>
      </c>
      <c r="E3001" s="2">
        <v>402</v>
      </c>
      <c r="F3001" s="2">
        <f t="shared" si="147"/>
        <v>872</v>
      </c>
      <c r="G3001" s="2">
        <f t="shared" si="147"/>
        <v>26</v>
      </c>
      <c r="H3001" s="2">
        <f t="shared" si="146"/>
        <v>0</v>
      </c>
    </row>
    <row r="3002" spans="1:9" x14ac:dyDescent="0.2">
      <c r="A3002" s="1">
        <v>44022</v>
      </c>
      <c r="B3002" s="3" t="s">
        <v>5</v>
      </c>
      <c r="C3002" s="3" t="s">
        <v>6</v>
      </c>
      <c r="D3002" s="2">
        <v>66241</v>
      </c>
      <c r="E3002" s="2">
        <v>4036</v>
      </c>
      <c r="F3002" s="2">
        <f t="shared" si="147"/>
        <v>67</v>
      </c>
      <c r="G3002" s="2">
        <f t="shared" si="147"/>
        <v>1</v>
      </c>
      <c r="H3002" s="2">
        <f t="shared" si="146"/>
        <v>73558</v>
      </c>
      <c r="I3002" s="2">
        <v>4541574</v>
      </c>
    </row>
    <row r="3003" spans="1:9" x14ac:dyDescent="0.2">
      <c r="B3003" s="3"/>
      <c r="C3003" s="3" t="s">
        <v>7</v>
      </c>
      <c r="D3003" s="2">
        <v>60560</v>
      </c>
      <c r="E3003" s="2">
        <v>4535</v>
      </c>
      <c r="F3003" s="2">
        <f t="shared" si="147"/>
        <v>99</v>
      </c>
      <c r="G3003" s="2">
        <f t="shared" si="147"/>
        <v>0</v>
      </c>
      <c r="H3003" s="2">
        <f t="shared" si="146"/>
        <v>0</v>
      </c>
    </row>
    <row r="3004" spans="1:9" x14ac:dyDescent="0.2">
      <c r="B3004" s="3"/>
      <c r="C3004" s="3" t="s">
        <v>8</v>
      </c>
      <c r="D3004" s="2">
        <v>42232</v>
      </c>
      <c r="E3004" s="2">
        <v>2701</v>
      </c>
      <c r="F3004" s="2">
        <f t="shared" si="147"/>
        <v>68</v>
      </c>
      <c r="G3004" s="2">
        <f t="shared" si="147"/>
        <v>2</v>
      </c>
      <c r="H3004" s="2">
        <f t="shared" si="146"/>
        <v>0</v>
      </c>
    </row>
    <row r="3005" spans="1:9" x14ac:dyDescent="0.2">
      <c r="B3005" s="3"/>
      <c r="C3005" s="3" t="s">
        <v>35</v>
      </c>
      <c r="D3005" s="2">
        <v>48208</v>
      </c>
      <c r="E3005" s="2">
        <v>3052</v>
      </c>
      <c r="F3005" s="2">
        <f t="shared" si="147"/>
        <v>82</v>
      </c>
      <c r="G3005" s="2">
        <f t="shared" si="147"/>
        <v>0</v>
      </c>
      <c r="H3005" s="2">
        <f t="shared" si="146"/>
        <v>0</v>
      </c>
    </row>
    <row r="3006" spans="1:9" x14ac:dyDescent="0.2">
      <c r="B3006" s="3"/>
      <c r="C3006" s="3" t="s">
        <v>14</v>
      </c>
      <c r="D3006" s="2">
        <v>41911</v>
      </c>
      <c r="E3006" s="2">
        <v>2038</v>
      </c>
      <c r="F3006" s="2">
        <f t="shared" si="147"/>
        <v>62</v>
      </c>
      <c r="G3006" s="2">
        <f t="shared" si="147"/>
        <v>1</v>
      </c>
      <c r="H3006" s="2">
        <f t="shared" ref="H3006:H3031" si="148">SUM(I3006-I2976)</f>
        <v>0</v>
      </c>
    </row>
    <row r="3007" spans="1:9" x14ac:dyDescent="0.2">
      <c r="B3007" s="3" t="s">
        <v>9</v>
      </c>
      <c r="C3007" s="3" t="s">
        <v>10</v>
      </c>
      <c r="D3007" s="2">
        <v>19827</v>
      </c>
      <c r="E3007" s="2">
        <v>1751</v>
      </c>
      <c r="F3007" s="2">
        <f t="shared" si="147"/>
        <v>56</v>
      </c>
      <c r="G3007" s="2">
        <f t="shared" si="147"/>
        <v>3</v>
      </c>
      <c r="H3007" s="2">
        <f t="shared" si="148"/>
        <v>23741</v>
      </c>
      <c r="I3007" s="2">
        <v>1623158</v>
      </c>
    </row>
    <row r="3008" spans="1:9" x14ac:dyDescent="0.2">
      <c r="B3008" s="3"/>
      <c r="C3008" s="3" t="s">
        <v>11</v>
      </c>
      <c r="D3008" s="2">
        <v>19056</v>
      </c>
      <c r="E3008" s="2">
        <v>1302</v>
      </c>
      <c r="F3008" s="2">
        <f t="shared" si="147"/>
        <v>19</v>
      </c>
      <c r="G3008" s="2">
        <f t="shared" si="147"/>
        <v>4</v>
      </c>
      <c r="H3008" s="2">
        <f t="shared" si="148"/>
        <v>0</v>
      </c>
    </row>
    <row r="3009" spans="2:9" x14ac:dyDescent="0.2">
      <c r="B3009" s="3"/>
      <c r="C3009" s="3" t="s">
        <v>12</v>
      </c>
      <c r="D3009" s="2">
        <v>18954</v>
      </c>
      <c r="E3009" s="2">
        <v>1812</v>
      </c>
      <c r="F3009" s="2">
        <f t="shared" si="147"/>
        <v>26</v>
      </c>
      <c r="G3009" s="2">
        <f t="shared" si="147"/>
        <v>1</v>
      </c>
      <c r="H3009" s="2">
        <f t="shared" si="148"/>
        <v>0</v>
      </c>
    </row>
    <row r="3010" spans="2:9" x14ac:dyDescent="0.2">
      <c r="B3010" s="3"/>
      <c r="C3010" s="3" t="s">
        <v>36</v>
      </c>
      <c r="D3010" s="2">
        <v>16460</v>
      </c>
      <c r="E3010" s="2">
        <v>1157</v>
      </c>
      <c r="F3010" s="2">
        <f t="shared" si="147"/>
        <v>-2</v>
      </c>
      <c r="G3010" s="2">
        <f t="shared" si="147"/>
        <v>0</v>
      </c>
      <c r="H3010" s="2">
        <f t="shared" si="148"/>
        <v>0</v>
      </c>
    </row>
    <row r="3011" spans="2:9" x14ac:dyDescent="0.2">
      <c r="B3011" s="3"/>
      <c r="C3011" s="3" t="s">
        <v>37</v>
      </c>
      <c r="D3011" s="2">
        <v>17030</v>
      </c>
      <c r="E3011" s="2">
        <v>1060</v>
      </c>
      <c r="F3011" s="2">
        <f t="shared" ref="F3011:G3031" si="149">SUM(D3011-D2981)</f>
        <v>30</v>
      </c>
      <c r="G3011" s="2">
        <f t="shared" si="149"/>
        <v>2</v>
      </c>
      <c r="H3011" s="2">
        <f t="shared" si="148"/>
        <v>0</v>
      </c>
    </row>
    <row r="3012" spans="2:9" x14ac:dyDescent="0.2">
      <c r="B3012" s="3" t="s">
        <v>13</v>
      </c>
      <c r="C3012" s="3" t="s">
        <v>14</v>
      </c>
      <c r="D3012" s="2">
        <v>20228</v>
      </c>
      <c r="E3012" s="2">
        <v>1016</v>
      </c>
      <c r="F3012" s="2">
        <f t="shared" si="149"/>
        <v>56</v>
      </c>
      <c r="G3012" s="2">
        <f t="shared" si="149"/>
        <v>3</v>
      </c>
      <c r="H3012" s="2">
        <f t="shared" si="148"/>
        <v>12794</v>
      </c>
      <c r="I3012" s="2">
        <v>932796</v>
      </c>
    </row>
    <row r="3013" spans="2:9" x14ac:dyDescent="0.2">
      <c r="B3013" s="3"/>
      <c r="C3013" s="3" t="s">
        <v>15</v>
      </c>
      <c r="D3013" s="2">
        <v>24377</v>
      </c>
      <c r="E3013" s="2">
        <v>1908</v>
      </c>
      <c r="F3013" s="2">
        <f t="shared" si="149"/>
        <v>29</v>
      </c>
      <c r="G3013" s="2">
        <f t="shared" si="149"/>
        <v>5</v>
      </c>
      <c r="H3013" s="2">
        <f t="shared" si="148"/>
        <v>0</v>
      </c>
    </row>
    <row r="3014" spans="2:9" x14ac:dyDescent="0.2">
      <c r="B3014" s="3"/>
      <c r="C3014" s="3" t="s">
        <v>12</v>
      </c>
      <c r="D3014" s="2">
        <v>16414</v>
      </c>
      <c r="E3014" s="2">
        <v>1136</v>
      </c>
      <c r="F3014" s="2">
        <f t="shared" si="149"/>
        <v>35</v>
      </c>
      <c r="G3014" s="2">
        <f t="shared" si="149"/>
        <v>3</v>
      </c>
      <c r="H3014" s="2">
        <f t="shared" si="148"/>
        <v>0</v>
      </c>
    </row>
    <row r="3015" spans="2:9" x14ac:dyDescent="0.2">
      <c r="B3015" s="3"/>
      <c r="C3015" s="3" t="s">
        <v>33</v>
      </c>
      <c r="D3015" s="2">
        <v>9403</v>
      </c>
      <c r="E3015" s="2">
        <v>956</v>
      </c>
      <c r="F3015" s="2">
        <f t="shared" si="149"/>
        <v>19</v>
      </c>
      <c r="G3015" s="2">
        <f t="shared" si="149"/>
        <v>6</v>
      </c>
      <c r="H3015" s="2">
        <f t="shared" si="148"/>
        <v>0</v>
      </c>
    </row>
    <row r="3016" spans="2:9" x14ac:dyDescent="0.2">
      <c r="B3016" s="3"/>
      <c r="C3016" s="3" t="s">
        <v>34</v>
      </c>
      <c r="D3016" s="2">
        <v>12603</v>
      </c>
      <c r="E3016" s="2">
        <v>958</v>
      </c>
      <c r="F3016" s="2">
        <f t="shared" si="149"/>
        <v>20</v>
      </c>
      <c r="G3016" s="2">
        <f t="shared" si="149"/>
        <v>4</v>
      </c>
      <c r="H3016" s="2">
        <f t="shared" si="148"/>
        <v>0</v>
      </c>
    </row>
    <row r="3017" spans="2:9" x14ac:dyDescent="0.2">
      <c r="B3017" s="3" t="s">
        <v>23</v>
      </c>
      <c r="C3017" s="3" t="s">
        <v>24</v>
      </c>
      <c r="D3017" s="2">
        <v>22756</v>
      </c>
      <c r="E3017" s="2">
        <v>2628</v>
      </c>
      <c r="F3017" s="2">
        <f t="shared" si="149"/>
        <v>110</v>
      </c>
      <c r="G3017" s="2">
        <f t="shared" si="149"/>
        <v>5</v>
      </c>
      <c r="H3017" s="2">
        <f t="shared" si="148"/>
        <v>23252</v>
      </c>
      <c r="I3017" s="2">
        <v>1246805</v>
      </c>
    </row>
    <row r="3018" spans="2:9" x14ac:dyDescent="0.2">
      <c r="B3018" s="3"/>
      <c r="C3018" s="3" t="s">
        <v>25</v>
      </c>
      <c r="D3018" s="2">
        <v>9406</v>
      </c>
      <c r="E3018" s="2">
        <v>1060</v>
      </c>
      <c r="F3018" s="2">
        <f t="shared" si="149"/>
        <v>83</v>
      </c>
      <c r="G3018" s="2">
        <f t="shared" si="149"/>
        <v>5</v>
      </c>
      <c r="H3018" s="2">
        <f t="shared" si="148"/>
        <v>0</v>
      </c>
    </row>
    <row r="3019" spans="2:9" x14ac:dyDescent="0.2">
      <c r="B3019" s="3"/>
      <c r="C3019" s="3" t="s">
        <v>28</v>
      </c>
      <c r="D3019" s="2">
        <v>7490</v>
      </c>
      <c r="E3019" s="2">
        <v>887</v>
      </c>
      <c r="F3019" s="2">
        <f t="shared" si="149"/>
        <v>47</v>
      </c>
      <c r="G3019" s="2">
        <f t="shared" si="149"/>
        <v>1</v>
      </c>
      <c r="H3019" s="2">
        <f t="shared" si="148"/>
        <v>0</v>
      </c>
    </row>
    <row r="3020" spans="2:9" x14ac:dyDescent="0.2">
      <c r="B3020" s="3"/>
      <c r="C3020" s="3" t="s">
        <v>38</v>
      </c>
      <c r="D3020" s="2">
        <v>2302</v>
      </c>
      <c r="E3020" s="2">
        <v>266</v>
      </c>
      <c r="F3020" s="2">
        <f t="shared" si="149"/>
        <v>20</v>
      </c>
      <c r="G3020" s="2">
        <f t="shared" si="149"/>
        <v>1</v>
      </c>
      <c r="H3020" s="2">
        <f t="shared" si="148"/>
        <v>0</v>
      </c>
    </row>
    <row r="3021" spans="2:9" x14ac:dyDescent="0.2">
      <c r="B3021" s="3"/>
      <c r="C3021" s="3" t="s">
        <v>39</v>
      </c>
      <c r="D3021" s="2">
        <v>1649</v>
      </c>
      <c r="E3021" s="2">
        <v>107</v>
      </c>
      <c r="F3021" s="2">
        <f t="shared" si="149"/>
        <v>40</v>
      </c>
      <c r="G3021" s="2">
        <f t="shared" si="149"/>
        <v>0</v>
      </c>
      <c r="H3021" s="2">
        <f t="shared" si="148"/>
        <v>0</v>
      </c>
    </row>
    <row r="3022" spans="2:9" x14ac:dyDescent="0.2">
      <c r="B3022" s="3" t="s">
        <v>16</v>
      </c>
      <c r="C3022" s="3" t="s">
        <v>17</v>
      </c>
      <c r="D3022" s="2">
        <v>22735</v>
      </c>
      <c r="E3022" s="2">
        <v>1635</v>
      </c>
      <c r="F3022" s="2">
        <f t="shared" si="149"/>
        <v>182</v>
      </c>
      <c r="G3022" s="2">
        <f t="shared" si="149"/>
        <v>2</v>
      </c>
      <c r="H3022" s="2">
        <f t="shared" si="148"/>
        <v>18617</v>
      </c>
      <c r="I3022" s="2">
        <f>SUM(93876+804764)</f>
        <v>898640</v>
      </c>
    </row>
    <row r="3023" spans="2:9" x14ac:dyDescent="0.2">
      <c r="B3023" s="3"/>
      <c r="C3023" s="3" t="s">
        <v>18</v>
      </c>
      <c r="D3023" s="2">
        <v>8790</v>
      </c>
      <c r="E3023" s="2">
        <v>826</v>
      </c>
      <c r="F3023" s="2">
        <f t="shared" si="149"/>
        <v>41</v>
      </c>
      <c r="G3023" s="2">
        <f t="shared" si="149"/>
        <v>4</v>
      </c>
      <c r="H3023" s="2">
        <f t="shared" si="148"/>
        <v>0</v>
      </c>
    </row>
    <row r="3024" spans="2:9" x14ac:dyDescent="0.2">
      <c r="B3024" s="3"/>
      <c r="C3024" s="3" t="s">
        <v>19</v>
      </c>
      <c r="D3024" s="2">
        <v>7495</v>
      </c>
      <c r="E3024" s="2">
        <v>709</v>
      </c>
      <c r="F3024" s="2">
        <f t="shared" si="149"/>
        <v>48</v>
      </c>
      <c r="G3024" s="2">
        <f t="shared" si="149"/>
        <v>3</v>
      </c>
      <c r="H3024" s="2">
        <f t="shared" si="148"/>
        <v>0</v>
      </c>
    </row>
    <row r="3025" spans="2:8" x14ac:dyDescent="0.2">
      <c r="B3025" s="3"/>
      <c r="C3025" s="3" t="s">
        <v>40</v>
      </c>
      <c r="D3025" s="2">
        <v>4391</v>
      </c>
      <c r="E3025" s="2">
        <v>319</v>
      </c>
      <c r="F3025" s="2">
        <f t="shared" si="149"/>
        <v>21</v>
      </c>
      <c r="G3025" s="2">
        <f t="shared" si="149"/>
        <v>4</v>
      </c>
      <c r="H3025" s="2">
        <f t="shared" si="148"/>
        <v>0</v>
      </c>
    </row>
    <row r="3026" spans="2:8" x14ac:dyDescent="0.2">
      <c r="B3026" s="3"/>
      <c r="C3026" s="3" t="s">
        <v>41</v>
      </c>
      <c r="D3026" s="2">
        <v>4663</v>
      </c>
      <c r="E3026" s="2">
        <v>357</v>
      </c>
      <c r="F3026" s="2">
        <f t="shared" si="149"/>
        <v>16</v>
      </c>
      <c r="G3026" s="2">
        <f t="shared" si="149"/>
        <v>1</v>
      </c>
      <c r="H3026" s="2">
        <f t="shared" si="148"/>
        <v>0</v>
      </c>
    </row>
    <row r="3027" spans="2:8" x14ac:dyDescent="0.2">
      <c r="B3027" s="3" t="s">
        <v>20</v>
      </c>
      <c r="C3027" s="3" t="s">
        <v>22</v>
      </c>
      <c r="F3027" s="2">
        <f t="shared" si="149"/>
        <v>-125062</v>
      </c>
      <c r="G3027" s="2">
        <f t="shared" si="149"/>
        <v>-3689</v>
      </c>
      <c r="H3027" s="2">
        <f t="shared" si="148"/>
        <v>-5175737</v>
      </c>
    </row>
    <row r="3028" spans="2:8" x14ac:dyDescent="0.2">
      <c r="B3028" s="3"/>
      <c r="C3028" s="3" t="s">
        <v>26</v>
      </c>
      <c r="F3028" s="2">
        <f t="shared" si="149"/>
        <v>-18404</v>
      </c>
      <c r="G3028" s="2">
        <f t="shared" si="149"/>
        <v>-415</v>
      </c>
      <c r="H3028" s="2">
        <f t="shared" si="148"/>
        <v>0</v>
      </c>
    </row>
    <row r="3029" spans="2:8" x14ac:dyDescent="0.2">
      <c r="B3029" s="3"/>
      <c r="C3029" s="3" t="s">
        <v>27</v>
      </c>
      <c r="F3029" s="2">
        <f t="shared" si="149"/>
        <v>-24980</v>
      </c>
      <c r="G3029" s="2">
        <f t="shared" si="149"/>
        <v>-533</v>
      </c>
      <c r="H3029" s="2">
        <f t="shared" si="148"/>
        <v>0</v>
      </c>
    </row>
    <row r="3030" spans="2:8" x14ac:dyDescent="0.2">
      <c r="C3030" s="3" t="s">
        <v>42</v>
      </c>
      <c r="F3030" s="2">
        <f t="shared" si="149"/>
        <v>-5638</v>
      </c>
      <c r="G3030" s="2">
        <f t="shared" si="149"/>
        <v>-166</v>
      </c>
      <c r="H3030" s="2">
        <f t="shared" si="148"/>
        <v>0</v>
      </c>
    </row>
    <row r="3031" spans="2:8" x14ac:dyDescent="0.2">
      <c r="C3031" s="3" t="s">
        <v>43</v>
      </c>
      <c r="F3031" s="2">
        <f t="shared" si="149"/>
        <v>-22960</v>
      </c>
      <c r="G3031" s="2">
        <f t="shared" si="149"/>
        <v>-402</v>
      </c>
      <c r="H3031" s="2">
        <f t="shared" si="14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2020-07-12T06:58:57Z</dcterms:modified>
</cp:coreProperties>
</file>