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iyarajr/Desktop/"/>
    </mc:Choice>
  </mc:AlternateContent>
  <xr:revisionPtr revIDLastSave="0" documentId="13_ncr:1_{BD22EEB0-8C39-9048-BFE4-DB86E43C6931}" xr6:coauthVersionLast="47" xr6:coauthVersionMax="47" xr10:uidLastSave="{00000000-0000-0000-0000-000000000000}"/>
  <bookViews>
    <workbookView xWindow="380" yWindow="500" windowWidth="28040" windowHeight="15800" xr2:uid="{1B701295-D2C1-A946-A09B-09F75CC8D514}"/>
  </bookViews>
  <sheets>
    <sheet name="Dedicated Server Cost Cal" sheetId="1" r:id="rId1"/>
    <sheet name="client Comiss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K6" i="1"/>
  <c r="H6" i="1"/>
  <c r="E8" i="1" s="1"/>
  <c r="J10" i="1"/>
  <c r="J8" i="1"/>
  <c r="H11" i="1"/>
  <c r="H10" i="1"/>
  <c r="H9" i="1"/>
  <c r="H8" i="1"/>
  <c r="I6" i="1"/>
  <c r="G6" i="1"/>
  <c r="F6" i="1" s="1"/>
  <c r="E6" i="1"/>
  <c r="D6" i="1"/>
  <c r="C6" i="1"/>
  <c r="B6" i="1" l="1"/>
  <c r="L6" i="1" s="1"/>
  <c r="E7" i="1" s="1"/>
  <c r="J6" i="1"/>
  <c r="E9" i="1" s="1"/>
  <c r="A6" i="1" l="1"/>
  <c r="E10" i="1" s="1"/>
  <c r="E11" i="1" s="1"/>
</calcChain>
</file>

<file path=xl/sharedStrings.xml><?xml version="1.0" encoding="utf-8"?>
<sst xmlns="http://schemas.openxmlformats.org/spreadsheetml/2006/main" count="66" uniqueCount="55">
  <si>
    <t xml:space="preserve">DataCenter  Server </t>
  </si>
  <si>
    <t>Resource</t>
  </si>
  <si>
    <t>Free</t>
  </si>
  <si>
    <t>Web ( HTTP Access)</t>
  </si>
  <si>
    <t>RDP Access</t>
  </si>
  <si>
    <t>Dedicated Public IP  ( Monthly)</t>
  </si>
  <si>
    <t>Cost Per Core per day</t>
  </si>
  <si>
    <t>RAM Cost Per GB per day</t>
  </si>
  <si>
    <t>Storage Cost Per GB</t>
  </si>
  <si>
    <t>N/A</t>
  </si>
  <si>
    <t>Cost</t>
  </si>
  <si>
    <t>unit</t>
  </si>
  <si>
    <t>RAM</t>
  </si>
  <si>
    <t>vCPU</t>
  </si>
  <si>
    <t>Storage</t>
  </si>
  <si>
    <t>CHOOSE YOUR CONFIGURATION</t>
  </si>
  <si>
    <t>CPU</t>
  </si>
  <si>
    <t>PUBLIC IP</t>
  </si>
  <si>
    <t>ACCESS TYPE</t>
  </si>
  <si>
    <t>Https</t>
  </si>
  <si>
    <t>RDP</t>
  </si>
  <si>
    <t>VNC</t>
  </si>
  <si>
    <t>VPN</t>
  </si>
  <si>
    <t>Public IP</t>
  </si>
  <si>
    <t>Per Server Per Day</t>
  </si>
  <si>
    <t>Setup Cost</t>
  </si>
  <si>
    <t>No. of SERVER</t>
  </si>
  <si>
    <t>No Of Days</t>
  </si>
  <si>
    <t>Public IP Charges</t>
  </si>
  <si>
    <t>SETUP</t>
  </si>
  <si>
    <t>Basic</t>
  </si>
  <si>
    <t>Intermediate</t>
  </si>
  <si>
    <t>Security</t>
  </si>
  <si>
    <t>Advanced Labs</t>
  </si>
  <si>
    <t>Infrastructure Labs</t>
  </si>
  <si>
    <t>Server Cost</t>
  </si>
  <si>
    <t>Total Cost</t>
  </si>
  <si>
    <t>Per Batch</t>
  </si>
  <si>
    <t>Per Batch Per Month</t>
  </si>
  <si>
    <t xml:space="preserve">        LAB SETUP</t>
  </si>
  <si>
    <t>PER SERVER PER DAY COST</t>
  </si>
  <si>
    <t>Lab Setup</t>
  </si>
  <si>
    <t>vCPUS</t>
  </si>
  <si>
    <t>GB SSD</t>
  </si>
  <si>
    <t>Server's.                For</t>
  </si>
  <si>
    <t>Selected Configuration For Batch:</t>
  </si>
  <si>
    <t>Config</t>
  </si>
  <si>
    <t>Full-Day</t>
  </si>
  <si>
    <t>Half-Day</t>
  </si>
  <si>
    <t>STORAGE SSD</t>
  </si>
  <si>
    <t>CorpAcademia Datacenter Server  Cost Calculator -2024</t>
  </si>
  <si>
    <t>Margin on Setup</t>
  </si>
  <si>
    <t>Margin on Infra</t>
  </si>
  <si>
    <t>Comission</t>
  </si>
  <si>
    <t xml:space="preserve">Put Only Value in 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</si>
</sst>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₹&quot;* #,##0.00_);_(&quot;₹&quot;* \(#,##0.00\);_(&quot;₹&quot;* &quot;-&quot;??_);_(@_)"/>
    <numFmt numFmtId="164" formatCode="_(&quot;₹&quot;* #,##0.0_);_(&quot;₹&quot;* \(#,##0.0\);_(&quot;₹&quot;* &quot;-&quot;?_);_(@_)"/>
  </numFmts>
  <fonts count="8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DashDotDot">
        <color indexed="64"/>
      </right>
      <top/>
      <bottom style="medium">
        <color indexed="64"/>
      </bottom>
      <diagonal/>
    </border>
    <border>
      <left/>
      <right style="mediumDashDotDot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9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0" fontId="6" fillId="3" borderId="2" xfId="0" applyFont="1" applyFill="1" applyBorder="1" applyAlignment="1">
      <alignment horizontal="right"/>
    </xf>
    <xf numFmtId="0" fontId="5" fillId="3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6" fillId="3" borderId="15" xfId="0" applyFont="1" applyFill="1" applyBorder="1"/>
    <xf numFmtId="0" fontId="6" fillId="3" borderId="14" xfId="0" applyFont="1" applyFill="1" applyBorder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center" vertical="center"/>
    </xf>
    <xf numFmtId="164" fontId="0" fillId="4" borderId="0" xfId="0" applyNumberFormat="1" applyFill="1"/>
    <xf numFmtId="0" fontId="2" fillId="0" borderId="9" xfId="0" applyFont="1" applyBorder="1" applyAlignment="1" applyProtection="1">
      <alignment vertical="center" wrapText="1"/>
      <protection locked="0"/>
    </xf>
    <xf numFmtId="0" fontId="3" fillId="5" borderId="8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0" fillId="6" borderId="1" xfId="0" applyFill="1" applyBorder="1"/>
    <xf numFmtId="0" fontId="0" fillId="6" borderId="8" xfId="0" applyFill="1" applyBorder="1"/>
    <xf numFmtId="0" fontId="0" fillId="0" borderId="16" xfId="0" applyBorder="1"/>
    <xf numFmtId="0" fontId="0" fillId="0" borderId="1" xfId="0" applyBorder="1"/>
    <xf numFmtId="10" fontId="0" fillId="7" borderId="3" xfId="0" applyNumberFormat="1" applyFill="1" applyBorder="1" applyProtection="1">
      <protection locked="0"/>
    </xf>
    <xf numFmtId="10" fontId="0" fillId="7" borderId="8" xfId="0" applyNumberFormat="1" applyFill="1" applyBorder="1" applyProtection="1">
      <protection locked="0"/>
    </xf>
    <xf numFmtId="0" fontId="4" fillId="5" borderId="6" xfId="0" applyFont="1" applyFill="1" applyBorder="1" applyAlignment="1">
      <alignment horizontal="right"/>
    </xf>
    <xf numFmtId="0" fontId="4" fillId="5" borderId="7" xfId="0" applyFont="1" applyFill="1" applyBorder="1" applyAlignment="1">
      <alignment horizontal="right"/>
    </xf>
    <xf numFmtId="0" fontId="4" fillId="5" borderId="8" xfId="0" applyFont="1" applyFill="1" applyBorder="1" applyAlignment="1">
      <alignment horizontal="right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44" fontId="4" fillId="5" borderId="4" xfId="0" applyNumberFormat="1" applyFont="1" applyFill="1" applyBorder="1" applyAlignment="1">
      <alignment horizontal="right" vertical="center"/>
    </xf>
    <xf numFmtId="0" fontId="6" fillId="3" borderId="12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right" vertical="center"/>
    </xf>
    <xf numFmtId="0" fontId="4" fillId="5" borderId="7" xfId="0" applyFont="1" applyFill="1" applyBorder="1" applyAlignment="1">
      <alignment horizontal="right" vertical="center"/>
    </xf>
    <xf numFmtId="44" fontId="4" fillId="5" borderId="6" xfId="0" applyNumberFormat="1" applyFont="1" applyFill="1" applyBorder="1" applyAlignment="1">
      <alignment horizontal="right" vertical="center"/>
    </xf>
    <xf numFmtId="44" fontId="4" fillId="5" borderId="7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E0547-657C-9C41-A965-39EB6B4441F8}">
  <dimension ref="A2:AI79"/>
  <sheetViews>
    <sheetView showGridLines="0" tabSelected="1" zoomScaleNormal="100" workbookViewId="0">
      <selection activeCell="D15" sqref="D15"/>
    </sheetView>
  </sheetViews>
  <sheetFormatPr baseColWidth="10" defaultRowHeight="16" x14ac:dyDescent="0.2"/>
  <cols>
    <col min="1" max="1" width="10.83203125" style="16"/>
    <col min="2" max="2" width="28.6640625" style="16" bestFit="1" customWidth="1"/>
    <col min="3" max="3" width="21.83203125" style="16" customWidth="1"/>
    <col min="4" max="4" width="20" style="16" customWidth="1"/>
    <col min="5" max="5" width="20.6640625" style="16" customWidth="1"/>
    <col min="6" max="6" width="21.83203125" style="16" customWidth="1"/>
    <col min="7" max="7" width="15.83203125" style="16" customWidth="1"/>
    <col min="8" max="8" width="27.1640625" style="16" bestFit="1" customWidth="1"/>
    <col min="9" max="9" width="13.33203125" style="16" customWidth="1"/>
    <col min="10" max="10" width="12.1640625" style="16" customWidth="1"/>
    <col min="11" max="25" width="10.83203125" style="16"/>
    <col min="26" max="26" width="10.83203125" style="16" hidden="1" customWidth="1"/>
    <col min="27" max="27" width="26.6640625" style="16" hidden="1" customWidth="1"/>
    <col min="28" max="28" width="26.6640625" style="18" hidden="1" customWidth="1"/>
    <col min="29" max="30" width="10.83203125" style="16" hidden="1" customWidth="1"/>
    <col min="31" max="31" width="13.1640625" style="16" hidden="1" customWidth="1"/>
    <col min="32" max="32" width="15.1640625" style="16" hidden="1" customWidth="1"/>
    <col min="33" max="35" width="10.83203125" style="16" hidden="1" customWidth="1"/>
    <col min="36" max="16384" width="10.83203125" style="16"/>
  </cols>
  <sheetData>
    <row r="2" spans="1:34" ht="17" thickBot="1" x14ac:dyDescent="0.25"/>
    <row r="3" spans="1:34" ht="40" customHeight="1" thickBot="1" x14ac:dyDescent="0.25">
      <c r="B3" s="34" t="s">
        <v>50</v>
      </c>
      <c r="C3" s="35"/>
      <c r="D3" s="35"/>
      <c r="E3" s="35"/>
      <c r="F3" s="35"/>
      <c r="G3" s="35"/>
      <c r="H3" s="35"/>
      <c r="I3" s="35"/>
      <c r="J3" s="36"/>
      <c r="AA3" s="16" t="s">
        <v>0</v>
      </c>
    </row>
    <row r="4" spans="1:34" ht="45" customHeight="1" thickBot="1" x14ac:dyDescent="0.25">
      <c r="B4" s="4" t="s">
        <v>15</v>
      </c>
      <c r="C4" s="2" t="s">
        <v>12</v>
      </c>
      <c r="D4" s="2" t="s">
        <v>16</v>
      </c>
      <c r="E4" s="2" t="s">
        <v>49</v>
      </c>
      <c r="F4" s="2" t="s">
        <v>18</v>
      </c>
      <c r="G4" s="2" t="s">
        <v>17</v>
      </c>
      <c r="H4" s="3" t="s">
        <v>39</v>
      </c>
      <c r="I4" s="4" t="s">
        <v>26</v>
      </c>
      <c r="J4" s="4" t="s">
        <v>27</v>
      </c>
    </row>
    <row r="5" spans="1:34" ht="45" customHeight="1" thickBot="1" x14ac:dyDescent="0.25">
      <c r="B5" s="22" t="s">
        <v>47</v>
      </c>
      <c r="C5" s="1">
        <v>16</v>
      </c>
      <c r="D5" s="1">
        <v>4</v>
      </c>
      <c r="E5" s="1">
        <v>150</v>
      </c>
      <c r="F5" s="1" t="s">
        <v>20</v>
      </c>
      <c r="G5" s="1" t="s">
        <v>9</v>
      </c>
      <c r="H5" s="13" t="s">
        <v>30</v>
      </c>
      <c r="I5" s="1">
        <v>1</v>
      </c>
      <c r="J5" s="1">
        <v>1</v>
      </c>
      <c r="AA5" s="16" t="s">
        <v>1</v>
      </c>
      <c r="AB5" s="18" t="s">
        <v>11</v>
      </c>
      <c r="AC5" s="16" t="s">
        <v>10</v>
      </c>
    </row>
    <row r="6" spans="1:34" ht="17" hidden="1" thickBot="1" x14ac:dyDescent="0.25">
      <c r="A6" s="21">
        <f>B6-B6*30%</f>
        <v>223.3</v>
      </c>
      <c r="B6" s="5">
        <f>C6+D6+E6</f>
        <v>319</v>
      </c>
      <c r="C6">
        <f>C5*AC7</f>
        <v>120</v>
      </c>
      <c r="D6">
        <f>D5*AC6</f>
        <v>160</v>
      </c>
      <c r="E6">
        <f>E5*AC8</f>
        <v>39</v>
      </c>
      <c r="F6">
        <f>G6*AC11</f>
        <v>0</v>
      </c>
      <c r="G6" s="6">
        <f>IF(G5="N/A",0,G5)</f>
        <v>0</v>
      </c>
      <c r="H6">
        <f>IF(H5="Basic",0,IF(H5="Intermediate",4000,IF(H5="Security",8000,IF(H5="Advanced Labs",10000,IF(H5="Infrastructure Labs",12000,0)))))</f>
        <v>0</v>
      </c>
      <c r="I6">
        <f>I5</f>
        <v>1</v>
      </c>
      <c r="J6">
        <f>IF(G6=0,0,IF(J5/30&lt;=1,1,IF(J5/30&gt;=1,J5/30)))</f>
        <v>0</v>
      </c>
      <c r="K6" s="16">
        <f>IF(B5="Full-Day",1,IF(B5="Half-Day",0,0))</f>
        <v>1</v>
      </c>
      <c r="L6" s="16">
        <f>IF(B5="Half-Day",A6,B6)</f>
        <v>319</v>
      </c>
      <c r="AA6" s="16" t="s">
        <v>6</v>
      </c>
      <c r="AC6" s="16">
        <v>40</v>
      </c>
    </row>
    <row r="7" spans="1:34" ht="53" customHeight="1" thickBot="1" x14ac:dyDescent="0.35">
      <c r="B7" s="41" t="s">
        <v>40</v>
      </c>
      <c r="C7" s="42"/>
      <c r="D7" s="42"/>
      <c r="E7" s="43">
        <f>L6+L6*('client Comission'!C4)</f>
        <v>319</v>
      </c>
      <c r="F7" s="44"/>
      <c r="G7" s="23" t="s">
        <v>24</v>
      </c>
      <c r="H7" s="38" t="s">
        <v>45</v>
      </c>
      <c r="I7" s="39"/>
      <c r="J7" s="40"/>
      <c r="AA7" s="16" t="s">
        <v>7</v>
      </c>
      <c r="AC7" s="16">
        <v>7.5</v>
      </c>
    </row>
    <row r="8" spans="1:34" ht="53" customHeight="1" thickBot="1" x14ac:dyDescent="0.4">
      <c r="B8" s="31" t="s">
        <v>25</v>
      </c>
      <c r="C8" s="32"/>
      <c r="D8" s="33"/>
      <c r="E8" s="37">
        <f>H6+H6*'client Comission'!C3</f>
        <v>0</v>
      </c>
      <c r="F8" s="37"/>
      <c r="G8" s="24" t="s">
        <v>37</v>
      </c>
      <c r="H8" s="7">
        <f>C5</f>
        <v>16</v>
      </c>
      <c r="I8" s="14" t="s">
        <v>12</v>
      </c>
      <c r="J8" s="8">
        <f>I5</f>
        <v>1</v>
      </c>
      <c r="AA8" s="16" t="s">
        <v>8</v>
      </c>
      <c r="AC8" s="16">
        <v>0.26</v>
      </c>
    </row>
    <row r="9" spans="1:34" ht="53" customHeight="1" thickBot="1" x14ac:dyDescent="0.4">
      <c r="B9" s="31" t="s">
        <v>28</v>
      </c>
      <c r="C9" s="32"/>
      <c r="D9" s="33"/>
      <c r="E9" s="37">
        <f>F6*J6</f>
        <v>0</v>
      </c>
      <c r="F9" s="37"/>
      <c r="G9" s="24" t="s">
        <v>38</v>
      </c>
      <c r="H9" s="7">
        <f>D5</f>
        <v>4</v>
      </c>
      <c r="I9" s="14" t="s">
        <v>42</v>
      </c>
      <c r="J9" s="9" t="s">
        <v>44</v>
      </c>
      <c r="AA9" s="16" t="s">
        <v>3</v>
      </c>
      <c r="AC9" s="16" t="s">
        <v>2</v>
      </c>
    </row>
    <row r="10" spans="1:34" ht="53" customHeight="1" thickBot="1" x14ac:dyDescent="0.4">
      <c r="B10" s="31" t="s">
        <v>35</v>
      </c>
      <c r="C10" s="32"/>
      <c r="D10" s="33"/>
      <c r="E10" s="37">
        <f>E7*I5*J5</f>
        <v>319</v>
      </c>
      <c r="F10" s="37"/>
      <c r="G10" s="24" t="s">
        <v>37</v>
      </c>
      <c r="H10" s="7">
        <f>E5</f>
        <v>150</v>
      </c>
      <c r="I10" s="14" t="s">
        <v>43</v>
      </c>
      <c r="J10" s="10">
        <f>J5</f>
        <v>1</v>
      </c>
      <c r="AA10" s="16" t="s">
        <v>4</v>
      </c>
      <c r="AC10" s="16" t="s">
        <v>2</v>
      </c>
    </row>
    <row r="11" spans="1:34" ht="53" customHeight="1" thickBot="1" x14ac:dyDescent="0.4">
      <c r="B11" s="31" t="s">
        <v>36</v>
      </c>
      <c r="C11" s="32"/>
      <c r="D11" s="33"/>
      <c r="E11" s="37">
        <f>E8+E9+E10</f>
        <v>319</v>
      </c>
      <c r="F11" s="37"/>
      <c r="G11" s="24" t="s">
        <v>37</v>
      </c>
      <c r="H11" s="11" t="str">
        <f>H5</f>
        <v>Basic</v>
      </c>
      <c r="I11" s="15" t="s">
        <v>41</v>
      </c>
      <c r="J11" s="12" t="str">
        <f>B5 &amp;"s"</f>
        <v>Full-Days</v>
      </c>
      <c r="AA11" s="16" t="s">
        <v>5</v>
      </c>
      <c r="AC11" s="16">
        <v>1500</v>
      </c>
    </row>
    <row r="12" spans="1:34" x14ac:dyDescent="0.2">
      <c r="D12" s="17"/>
    </row>
    <row r="13" spans="1:34" x14ac:dyDescent="0.2">
      <c r="B13" s="19"/>
      <c r="D13" s="17"/>
    </row>
    <row r="14" spans="1:34" x14ac:dyDescent="0.2">
      <c r="D14" s="17"/>
    </row>
    <row r="15" spans="1:34" x14ac:dyDescent="0.2">
      <c r="D15" s="17"/>
      <c r="AA15" s="18" t="s">
        <v>9</v>
      </c>
      <c r="AB15" s="18" t="s">
        <v>12</v>
      </c>
      <c r="AC15" s="18" t="s">
        <v>13</v>
      </c>
      <c r="AD15" s="16" t="s">
        <v>14</v>
      </c>
      <c r="AE15" s="20" t="s">
        <v>18</v>
      </c>
      <c r="AF15" s="18" t="s">
        <v>29</v>
      </c>
      <c r="AH15" s="16" t="s">
        <v>46</v>
      </c>
    </row>
    <row r="16" spans="1:34" x14ac:dyDescent="0.2">
      <c r="D16" s="17"/>
      <c r="AA16" s="18">
        <v>1</v>
      </c>
      <c r="AB16" s="18">
        <v>4</v>
      </c>
      <c r="AC16" s="18">
        <v>2</v>
      </c>
      <c r="AD16" s="18">
        <v>50</v>
      </c>
      <c r="AE16" s="20" t="s">
        <v>19</v>
      </c>
      <c r="AF16" s="16" t="s">
        <v>30</v>
      </c>
      <c r="AG16" s="16" t="s">
        <v>2</v>
      </c>
      <c r="AH16" s="16" t="s">
        <v>47</v>
      </c>
    </row>
    <row r="17" spans="4:34" x14ac:dyDescent="0.2">
      <c r="D17" s="17"/>
      <c r="AA17" s="18">
        <v>2</v>
      </c>
      <c r="AB17" s="18">
        <v>8</v>
      </c>
      <c r="AC17" s="18">
        <v>4</v>
      </c>
      <c r="AD17" s="18">
        <v>100</v>
      </c>
      <c r="AE17" s="20" t="s">
        <v>20</v>
      </c>
      <c r="AF17" s="16" t="s">
        <v>31</v>
      </c>
      <c r="AG17" s="18">
        <v>4000</v>
      </c>
      <c r="AH17" s="16" t="s">
        <v>48</v>
      </c>
    </row>
    <row r="18" spans="4:34" x14ac:dyDescent="0.2">
      <c r="D18" s="17"/>
      <c r="AA18" s="18">
        <v>3</v>
      </c>
      <c r="AB18" s="18">
        <v>12</v>
      </c>
      <c r="AC18" s="18">
        <v>6</v>
      </c>
      <c r="AD18" s="18">
        <v>150</v>
      </c>
      <c r="AE18" s="20" t="s">
        <v>21</v>
      </c>
      <c r="AF18" s="16" t="s">
        <v>32</v>
      </c>
      <c r="AG18" s="18">
        <v>8000</v>
      </c>
    </row>
    <row r="19" spans="4:34" x14ac:dyDescent="0.2">
      <c r="D19" s="17"/>
      <c r="AA19" s="18">
        <v>4</v>
      </c>
      <c r="AB19" s="18">
        <v>16</v>
      </c>
      <c r="AC19" s="18">
        <v>8</v>
      </c>
      <c r="AD19" s="18">
        <v>200</v>
      </c>
      <c r="AE19" s="20" t="s">
        <v>22</v>
      </c>
      <c r="AF19" s="16" t="s">
        <v>33</v>
      </c>
      <c r="AG19" s="18">
        <v>10000</v>
      </c>
    </row>
    <row r="20" spans="4:34" x14ac:dyDescent="0.2">
      <c r="AA20" s="18">
        <v>5</v>
      </c>
      <c r="AB20" s="18">
        <v>20</v>
      </c>
      <c r="AC20" s="18">
        <v>12</v>
      </c>
      <c r="AD20" s="18">
        <v>250</v>
      </c>
      <c r="AE20" s="20" t="s">
        <v>23</v>
      </c>
      <c r="AF20" s="16" t="s">
        <v>34</v>
      </c>
      <c r="AG20" s="18">
        <v>12000</v>
      </c>
    </row>
    <row r="21" spans="4:34" x14ac:dyDescent="0.2">
      <c r="AB21" s="18">
        <v>24</v>
      </c>
      <c r="AC21" s="18">
        <v>16</v>
      </c>
      <c r="AD21" s="18">
        <v>300</v>
      </c>
    </row>
    <row r="22" spans="4:34" x14ac:dyDescent="0.2">
      <c r="AB22" s="18">
        <v>28</v>
      </c>
      <c r="AC22" s="18">
        <v>20</v>
      </c>
      <c r="AD22" s="18">
        <v>350</v>
      </c>
    </row>
    <row r="23" spans="4:34" x14ac:dyDescent="0.2">
      <c r="AB23" s="18">
        <v>32</v>
      </c>
      <c r="AC23" s="18">
        <v>24</v>
      </c>
      <c r="AD23" s="18">
        <v>400</v>
      </c>
    </row>
    <row r="24" spans="4:34" x14ac:dyDescent="0.2">
      <c r="AB24" s="18">
        <v>36</v>
      </c>
      <c r="AC24" s="18">
        <v>28</v>
      </c>
      <c r="AD24" s="18">
        <v>450</v>
      </c>
    </row>
    <row r="25" spans="4:34" x14ac:dyDescent="0.2">
      <c r="AB25" s="18">
        <v>40</v>
      </c>
      <c r="AC25" s="18">
        <v>32</v>
      </c>
      <c r="AD25" s="18">
        <v>500</v>
      </c>
    </row>
    <row r="26" spans="4:34" x14ac:dyDescent="0.2">
      <c r="AB26" s="18">
        <v>44</v>
      </c>
      <c r="AC26" s="18">
        <v>36</v>
      </c>
      <c r="AD26" s="18">
        <v>550</v>
      </c>
    </row>
    <row r="27" spans="4:34" x14ac:dyDescent="0.2">
      <c r="AB27" s="18">
        <v>48</v>
      </c>
      <c r="AC27" s="18">
        <v>40</v>
      </c>
      <c r="AD27" s="18">
        <v>600</v>
      </c>
    </row>
    <row r="28" spans="4:34" x14ac:dyDescent="0.2">
      <c r="AB28" s="18">
        <v>52</v>
      </c>
      <c r="AC28" s="18">
        <v>44</v>
      </c>
      <c r="AD28" s="18">
        <v>650</v>
      </c>
    </row>
    <row r="29" spans="4:34" x14ac:dyDescent="0.2">
      <c r="AB29" s="18">
        <v>56</v>
      </c>
      <c r="AC29" s="18">
        <v>48</v>
      </c>
      <c r="AD29" s="18">
        <v>700</v>
      </c>
    </row>
    <row r="30" spans="4:34" x14ac:dyDescent="0.2">
      <c r="AB30" s="18">
        <v>60</v>
      </c>
      <c r="AC30" s="18">
        <v>52</v>
      </c>
      <c r="AD30" s="18">
        <v>750</v>
      </c>
    </row>
    <row r="31" spans="4:34" x14ac:dyDescent="0.2">
      <c r="AB31" s="18">
        <v>64</v>
      </c>
      <c r="AC31" s="18">
        <v>56</v>
      </c>
      <c r="AD31" s="18">
        <v>800</v>
      </c>
    </row>
    <row r="32" spans="4:34" x14ac:dyDescent="0.2">
      <c r="AB32" s="18">
        <v>68</v>
      </c>
      <c r="AC32" s="18">
        <v>60</v>
      </c>
      <c r="AD32" s="18">
        <v>850</v>
      </c>
    </row>
    <row r="33" spans="28:30" x14ac:dyDescent="0.2">
      <c r="AB33" s="18">
        <v>72</v>
      </c>
      <c r="AC33" s="18">
        <v>64</v>
      </c>
      <c r="AD33" s="18">
        <v>900</v>
      </c>
    </row>
    <row r="34" spans="28:30" x14ac:dyDescent="0.2">
      <c r="AB34" s="18">
        <v>76</v>
      </c>
      <c r="AC34" s="18">
        <v>68</v>
      </c>
      <c r="AD34" s="18">
        <v>1000</v>
      </c>
    </row>
    <row r="35" spans="28:30" x14ac:dyDescent="0.2">
      <c r="AB35" s="18">
        <v>80</v>
      </c>
      <c r="AC35" s="18">
        <v>72</v>
      </c>
      <c r="AD35" s="18">
        <v>1500</v>
      </c>
    </row>
    <row r="36" spans="28:30" x14ac:dyDescent="0.2">
      <c r="AB36" s="18">
        <v>84</v>
      </c>
      <c r="AC36" s="18">
        <v>76</v>
      </c>
      <c r="AD36" s="18">
        <v>2000</v>
      </c>
    </row>
    <row r="37" spans="28:30" x14ac:dyDescent="0.2">
      <c r="AB37" s="18">
        <v>88</v>
      </c>
      <c r="AC37" s="18">
        <v>80</v>
      </c>
    </row>
    <row r="38" spans="28:30" x14ac:dyDescent="0.2">
      <c r="AB38" s="18">
        <v>92</v>
      </c>
    </row>
    <row r="39" spans="28:30" x14ac:dyDescent="0.2">
      <c r="AB39" s="18">
        <v>96</v>
      </c>
    </row>
    <row r="40" spans="28:30" x14ac:dyDescent="0.2">
      <c r="AB40" s="18">
        <v>100</v>
      </c>
    </row>
    <row r="41" spans="28:30" x14ac:dyDescent="0.2">
      <c r="AB41" s="18">
        <v>104</v>
      </c>
    </row>
    <row r="42" spans="28:30" x14ac:dyDescent="0.2">
      <c r="AB42" s="18">
        <v>108</v>
      </c>
    </row>
    <row r="43" spans="28:30" x14ac:dyDescent="0.2">
      <c r="AB43" s="18">
        <v>112</v>
      </c>
    </row>
    <row r="44" spans="28:30" x14ac:dyDescent="0.2">
      <c r="AB44" s="18">
        <v>116</v>
      </c>
    </row>
    <row r="45" spans="28:30" x14ac:dyDescent="0.2">
      <c r="AB45" s="18">
        <v>120</v>
      </c>
    </row>
    <row r="46" spans="28:30" x14ac:dyDescent="0.2">
      <c r="AB46" s="18">
        <v>124</v>
      </c>
    </row>
    <row r="47" spans="28:30" x14ac:dyDescent="0.2">
      <c r="AB47" s="18">
        <v>128</v>
      </c>
    </row>
    <row r="48" spans="28:30" x14ac:dyDescent="0.2">
      <c r="AB48" s="18">
        <v>132</v>
      </c>
    </row>
    <row r="49" spans="28:28" x14ac:dyDescent="0.2">
      <c r="AB49" s="18">
        <v>136</v>
      </c>
    </row>
    <row r="50" spans="28:28" x14ac:dyDescent="0.2">
      <c r="AB50" s="18">
        <v>140</v>
      </c>
    </row>
    <row r="51" spans="28:28" x14ac:dyDescent="0.2">
      <c r="AB51" s="18">
        <v>144</v>
      </c>
    </row>
    <row r="52" spans="28:28" x14ac:dyDescent="0.2">
      <c r="AB52" s="18">
        <v>148</v>
      </c>
    </row>
    <row r="53" spans="28:28" x14ac:dyDescent="0.2">
      <c r="AB53" s="18">
        <v>152</v>
      </c>
    </row>
    <row r="54" spans="28:28" x14ac:dyDescent="0.2">
      <c r="AB54" s="18">
        <v>156</v>
      </c>
    </row>
    <row r="55" spans="28:28" x14ac:dyDescent="0.2">
      <c r="AB55" s="18">
        <v>160</v>
      </c>
    </row>
    <row r="56" spans="28:28" x14ac:dyDescent="0.2">
      <c r="AB56" s="18">
        <v>164</v>
      </c>
    </row>
    <row r="57" spans="28:28" x14ac:dyDescent="0.2">
      <c r="AB57" s="18">
        <v>168</v>
      </c>
    </row>
    <row r="58" spans="28:28" x14ac:dyDescent="0.2">
      <c r="AB58" s="18">
        <v>172</v>
      </c>
    </row>
    <row r="59" spans="28:28" x14ac:dyDescent="0.2">
      <c r="AB59" s="18">
        <v>176</v>
      </c>
    </row>
    <row r="60" spans="28:28" x14ac:dyDescent="0.2">
      <c r="AB60" s="18">
        <v>180</v>
      </c>
    </row>
    <row r="61" spans="28:28" x14ac:dyDescent="0.2">
      <c r="AB61" s="18">
        <v>184</v>
      </c>
    </row>
    <row r="62" spans="28:28" x14ac:dyDescent="0.2">
      <c r="AB62" s="18">
        <v>188</v>
      </c>
    </row>
    <row r="63" spans="28:28" x14ac:dyDescent="0.2">
      <c r="AB63" s="18">
        <v>192</v>
      </c>
    </row>
    <row r="64" spans="28:28" x14ac:dyDescent="0.2">
      <c r="AB64" s="18">
        <v>196</v>
      </c>
    </row>
    <row r="65" spans="28:28" x14ac:dyDescent="0.2">
      <c r="AB65" s="18">
        <v>200</v>
      </c>
    </row>
    <row r="66" spans="28:28" x14ac:dyDescent="0.2">
      <c r="AB66" s="18">
        <v>204</v>
      </c>
    </row>
    <row r="67" spans="28:28" x14ac:dyDescent="0.2">
      <c r="AB67" s="18">
        <v>208</v>
      </c>
    </row>
    <row r="68" spans="28:28" x14ac:dyDescent="0.2">
      <c r="AB68" s="18">
        <v>212</v>
      </c>
    </row>
    <row r="69" spans="28:28" x14ac:dyDescent="0.2">
      <c r="AB69" s="18">
        <v>216</v>
      </c>
    </row>
    <row r="70" spans="28:28" x14ac:dyDescent="0.2">
      <c r="AB70" s="18">
        <v>220</v>
      </c>
    </row>
    <row r="71" spans="28:28" x14ac:dyDescent="0.2">
      <c r="AB71" s="18">
        <v>224</v>
      </c>
    </row>
    <row r="72" spans="28:28" x14ac:dyDescent="0.2">
      <c r="AB72" s="18">
        <v>228</v>
      </c>
    </row>
    <row r="73" spans="28:28" x14ac:dyDescent="0.2">
      <c r="AB73" s="18">
        <v>232</v>
      </c>
    </row>
    <row r="74" spans="28:28" x14ac:dyDescent="0.2">
      <c r="AB74" s="18">
        <v>236</v>
      </c>
    </row>
    <row r="75" spans="28:28" x14ac:dyDescent="0.2">
      <c r="AB75" s="18">
        <v>240</v>
      </c>
    </row>
    <row r="76" spans="28:28" x14ac:dyDescent="0.2">
      <c r="AB76" s="18">
        <v>244</v>
      </c>
    </row>
    <row r="77" spans="28:28" x14ac:dyDescent="0.2">
      <c r="AB77" s="18">
        <v>248</v>
      </c>
    </row>
    <row r="78" spans="28:28" x14ac:dyDescent="0.2">
      <c r="AB78" s="18">
        <v>252</v>
      </c>
    </row>
    <row r="79" spans="28:28" x14ac:dyDescent="0.2">
      <c r="AB79" s="18">
        <v>256</v>
      </c>
    </row>
  </sheetData>
  <sheetProtection selectLockedCells="1"/>
  <mergeCells count="12">
    <mergeCell ref="B10:D10"/>
    <mergeCell ref="B11:D11"/>
    <mergeCell ref="B3:J3"/>
    <mergeCell ref="E8:F8"/>
    <mergeCell ref="E9:F9"/>
    <mergeCell ref="E10:F10"/>
    <mergeCell ref="E11:F11"/>
    <mergeCell ref="H7:J7"/>
    <mergeCell ref="B7:D7"/>
    <mergeCell ref="E7:F7"/>
    <mergeCell ref="B8:D8"/>
    <mergeCell ref="B9:D9"/>
  </mergeCells>
  <dataValidations count="7">
    <dataValidation type="list" showInputMessage="1" showErrorMessage="1" errorTitle="RAM Required" error="Plese Select Ram Required" promptTitle="SELECT RAM " prompt="Pleas Select RAM Required" sqref="C5" xr:uid="{287A9D56-6879-7543-8A49-ECD3CAD43359}">
      <formula1>$AB$16:$AB$79</formula1>
    </dataValidation>
    <dataValidation type="list" showInputMessage="1" showErrorMessage="1" errorTitle="vCPU Value Required" error="Please Select vCPU Count" sqref="D5" xr:uid="{7E89B70F-2587-894C-8315-BBBD02C17305}">
      <formula1>$AC$16:$AC$37</formula1>
    </dataValidation>
    <dataValidation type="list" showInputMessage="1" showErrorMessage="1" errorTitle="SSD Size Required" error="Plese Select SSD Size" promptTitle="Sorage SSD" prompt="Selcet SSD Size" sqref="E5" xr:uid="{FEF98E82-4616-6442-B285-A5AE0F19AB14}">
      <formula1>$AD$16:$AD$36</formula1>
    </dataValidation>
    <dataValidation type="list" allowBlank="1" showInputMessage="1" showErrorMessage="1" sqref="F5" xr:uid="{C369F06B-2040-5648-874D-7FEB5AD7B213}">
      <formula1>$AE$16:$AE$20</formula1>
    </dataValidation>
    <dataValidation type="list" allowBlank="1" showInputMessage="1" showErrorMessage="1" promptTitle="Select Yor Options" prompt="For HTTP, Web,RDP,VNC Select N/A_x000a_For Public IP Select the No of IP Reqired " sqref="G5" xr:uid="{7F08A618-EC22-A640-A03A-75C00D93A737}">
      <formula1>$AA$15:$AA$20</formula1>
    </dataValidation>
    <dataValidation type="list" allowBlank="1" showInputMessage="1" showErrorMessage="1" promptTitle="Choose Setup Type" prompt="Basic : OS + Fundamental Setup : Free_x000a_Intermediate : With Evaluation Licience Setup and Initaial Configurations As per Lab Guide_x000a_Security : Info Security Products VMs, Vulnerable Softwares Attack PC, Hacking Labs_x000a_Advanced Labs : Labs Build As per EOM Lab_x000a_" sqref="H5" xr:uid="{11BC6791-AEB6-9A47-87CC-957083165822}">
      <formula1>$AF$16:$AF$20</formula1>
    </dataValidation>
    <dataValidation type="list" showInputMessage="1" showErrorMessage="1" errorTitle="Slect the Format" error="Please Select Per Day format as _x000a_Half or Full" promptTitle="Duration Per Day " prompt="Half Day ( 2 to 5 hrs )_x000a_Full Day  ( 6 To 24 hrs)" sqref="B5" xr:uid="{D84081BE-B33E-6541-AE29-BE3D381C0C9C}">
      <formula1>$AH$16:$AH$17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F9103-090E-F248-AD13-9CCD410596F2}">
  <dimension ref="B1:C4"/>
  <sheetViews>
    <sheetView showGridLines="0" showRowColHeaders="0" workbookViewId="0">
      <selection activeCell="C3" sqref="C3"/>
    </sheetView>
  </sheetViews>
  <sheetFormatPr baseColWidth="10" defaultRowHeight="16" x14ac:dyDescent="0.2"/>
  <cols>
    <col min="2" max="2" width="14.6640625" bestFit="1" customWidth="1"/>
    <col min="3" max="3" width="16.83203125" bestFit="1" customWidth="1"/>
  </cols>
  <sheetData>
    <row r="1" spans="2:3" ht="17" thickBot="1" x14ac:dyDescent="0.25"/>
    <row r="2" spans="2:3" ht="17" thickBot="1" x14ac:dyDescent="0.25">
      <c r="B2" s="25" t="s">
        <v>53</v>
      </c>
      <c r="C2" s="26" t="s">
        <v>54</v>
      </c>
    </row>
    <row r="3" spans="2:3" ht="17" thickBot="1" x14ac:dyDescent="0.25">
      <c r="B3" s="27" t="s">
        <v>51</v>
      </c>
      <c r="C3" s="29">
        <v>0</v>
      </c>
    </row>
    <row r="4" spans="2:3" ht="17" thickBot="1" x14ac:dyDescent="0.25">
      <c r="B4" s="28" t="s">
        <v>52</v>
      </c>
      <c r="C4" s="30">
        <v>0</v>
      </c>
    </row>
  </sheetData>
  <sheetProtection algorithmName="SHA-512" hashValue="MKJFgdTrVVl815/PJ80yVy4QkLv9+XyHHfWZFuapQ3QtkQCT95HFfzYfNXlRFVu9SwggcB7aWpHhj+7DSHodnw==" saltValue="rO0O1xUImZjBsEA17yVZ6A==" spinCount="100000" sheet="1" objects="1" scenarios="1" selectLockedCells="1"/>
  <dataValidations count="1">
    <dataValidation type="decimal" showInputMessage="1" showErrorMessage="1" sqref="C3:C4" xr:uid="{85AC8DCC-29D3-8346-A538-1EC4D731A55C}">
      <formula1>0</formula1>
      <formula2>45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Dedicated Server Cost Cal</vt:lpstr>
      <vt:lpstr>client Comission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Raj</cp:lastModifiedBy>
  <dcterms:created xsi:type="dcterms:W3CDTF">2023-02-08T11:48:51Z</dcterms:created>
  <dcterms:modified xsi:type="dcterms:W3CDTF">2024-06-19T13:23:32Z</dcterms:modified>
</cp:coreProperties>
</file>