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 K\Dropbox\Droplets Stuff\Droplet Schematics Live Here, Now\Droplet_Main\Project Outputs for Droplet_Main\"/>
    </mc:Choice>
  </mc:AlternateContent>
  <bookViews>
    <workbookView xWindow="0" yWindow="0" windowWidth="14325" windowHeight="11385"/>
  </bookViews>
  <sheets>
    <sheet name="New BOM" sheetId="1" r:id="rId1"/>
  </sheets>
  <calcPr calcId="162913"/>
</workbook>
</file>

<file path=xl/calcChain.xml><?xml version="1.0" encoding="utf-8"?>
<calcChain xmlns="http://schemas.openxmlformats.org/spreadsheetml/2006/main">
  <c r="J4" i="1" l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3" i="1"/>
  <c r="L3" i="1" s="1"/>
  <c r="L49" i="1" l="1"/>
  <c r="L51" i="1" s="1"/>
</calcChain>
</file>

<file path=xl/sharedStrings.xml><?xml version="1.0" encoding="utf-8"?>
<sst xmlns="http://schemas.openxmlformats.org/spreadsheetml/2006/main" count="353" uniqueCount="232">
  <si>
    <t>Designator</t>
  </si>
  <si>
    <t>Digikey Part #</t>
  </si>
  <si>
    <t>Manufacturer</t>
  </si>
  <si>
    <t>A1, A2</t>
  </si>
  <si>
    <t>SOT762-1</t>
  </si>
  <si>
    <t>74LVC08ABQ,115</t>
  </si>
  <si>
    <t/>
  </si>
  <si>
    <t>568-2993-1-ND</t>
  </si>
  <si>
    <t>NXP Semiconductors</t>
  </si>
  <si>
    <t>C</t>
  </si>
  <si>
    <t>PM-5R0H155-R</t>
  </si>
  <si>
    <t>283-3016-ND</t>
  </si>
  <si>
    <t>Eaton Bussmann</t>
  </si>
  <si>
    <t>C1, C5, C6, C9, C10, C17, C18</t>
  </si>
  <si>
    <t>LMK107BBJ106MALT</t>
  </si>
  <si>
    <t>Taiyo Yuden</t>
  </si>
  <si>
    <t>0603 (1608 Metric)</t>
  </si>
  <si>
    <t>C2, C3, C7, C8, C23, C24, C25, C26, C27, C28</t>
  </si>
  <si>
    <t>LMK105BJ105KV-F</t>
  </si>
  <si>
    <t>0402 (1005 Metric)</t>
  </si>
  <si>
    <t>C4</t>
  </si>
  <si>
    <t>UMK105B7471KV-F</t>
  </si>
  <si>
    <t>C11, C12, C13, C14, C15, C16, C19, C20, C21, C22</t>
  </si>
  <si>
    <t>LMK105BJ104KV-F</t>
  </si>
  <si>
    <t>C29, C30, C31</t>
  </si>
  <si>
    <t>C1206</t>
  </si>
  <si>
    <t>LMK316AB7226ML-TR</t>
  </si>
  <si>
    <t>COL</t>
  </si>
  <si>
    <t>TCS34725FNCT-ND</t>
  </si>
  <si>
    <t>AMS-TAOS USA Inc</t>
  </si>
  <si>
    <t>6-SMD Module</t>
  </si>
  <si>
    <t>D1, D2, D3, D4, D5, D6</t>
  </si>
  <si>
    <t>PMEG2010ER,115</t>
  </si>
  <si>
    <t>568-6504-2-ND</t>
  </si>
  <si>
    <t>SOD-123W</t>
  </si>
  <si>
    <t>E1, E2, E3, E4, E5, E6</t>
  </si>
  <si>
    <t>APA3010F3C-GX</t>
  </si>
  <si>
    <t>754-1363-2-ND</t>
  </si>
  <si>
    <t>Kingbright</t>
  </si>
  <si>
    <t>F1</t>
  </si>
  <si>
    <t>SOT-363</t>
  </si>
  <si>
    <t>NTJD4401NT1G</t>
  </si>
  <si>
    <t>NTJD4401NT1GOSTR-ND</t>
  </si>
  <si>
    <t>ON Semiconductor</t>
  </si>
  <si>
    <t>F2</t>
  </si>
  <si>
    <t>L1</t>
  </si>
  <si>
    <t>BRL3225T4R7M</t>
  </si>
  <si>
    <t>587-2166-2-ND</t>
  </si>
  <si>
    <t>1210 (3225 Metric)</t>
  </si>
  <si>
    <t>L2</t>
  </si>
  <si>
    <t>74279263</t>
  </si>
  <si>
    <t>732-1581-1-ND</t>
  </si>
  <si>
    <t>Wurth Electronics Inc</t>
  </si>
  <si>
    <t>L3</t>
  </si>
  <si>
    <t>CB2012T100KR</t>
  </si>
  <si>
    <t>587-2452-2-ND</t>
  </si>
  <si>
    <t>0805 (2012 Metric)</t>
  </si>
  <si>
    <t>LED</t>
  </si>
  <si>
    <t>CLV1A-FKB-CJ1M1F1BB7R4S3</t>
  </si>
  <si>
    <t>CLV1A-FKB-CJ1M1F1BB7R4S3TR-ND</t>
  </si>
  <si>
    <t>Cree Inc</t>
  </si>
  <si>
    <t>4-PLCC</t>
  </si>
  <si>
    <t>LEG1, LEG2, LEG3</t>
  </si>
  <si>
    <t>WM50007-24-ND</t>
  </si>
  <si>
    <t>Molex Inc</t>
  </si>
  <si>
    <t>M1, M2</t>
  </si>
  <si>
    <t>A3901SEJTR-T</t>
  </si>
  <si>
    <t>620-1159-2-ND</t>
  </si>
  <si>
    <t>Allegro MicroSystems, LLC</t>
  </si>
  <si>
    <t>10-WFDFN Exposed Pad</t>
  </si>
  <si>
    <t>MCU</t>
  </si>
  <si>
    <t>ATXMEGA128A3U-MH</t>
  </si>
  <si>
    <t>ATXMEGA128A3U-MH-ND</t>
  </si>
  <si>
    <t>Atmel</t>
  </si>
  <si>
    <t>64-VFQFN Exposed Pad</t>
  </si>
  <si>
    <t>MIC</t>
  </si>
  <si>
    <t>CMC-2242PBL-A</t>
  </si>
  <si>
    <t>102-1727-ND</t>
  </si>
  <si>
    <t>CUI Inc</t>
  </si>
  <si>
    <t>MOT2, MOT3</t>
  </si>
  <si>
    <t>28821-ND</t>
  </si>
  <si>
    <t>Parallax, Inc</t>
  </si>
  <si>
    <t>PRG</t>
  </si>
  <si>
    <t>3XHEADER_SMT</t>
  </si>
  <si>
    <t>NPTC031KFXC-RC</t>
  </si>
  <si>
    <t>S5595-ND</t>
  </si>
  <si>
    <t>Sullins Connector Sollutions</t>
  </si>
  <si>
    <t>R1, R2, R3</t>
  </si>
  <si>
    <t>311-27JRCT-ND</t>
  </si>
  <si>
    <t>Yageo</t>
  </si>
  <si>
    <t>R4</t>
  </si>
  <si>
    <t>311-82JRCT-ND </t>
  </si>
  <si>
    <t>R5</t>
  </si>
  <si>
    <t>RMCF0402JT33R0</t>
  </si>
  <si>
    <t>RMCF0402JT33R0TR-ND</t>
  </si>
  <si>
    <t>Stackpole Electronics Inc</t>
  </si>
  <si>
    <t>R6</t>
  </si>
  <si>
    <t>RMCF0402JT120R</t>
  </si>
  <si>
    <t>RMCF0402JT120RTR-ND</t>
  </si>
  <si>
    <t>R7, R8</t>
  </si>
  <si>
    <t>RMCF0402JT100K</t>
  </si>
  <si>
    <t>RMCF0402JT100KTR-ND</t>
  </si>
  <si>
    <t>R9</t>
  </si>
  <si>
    <t>RMCF0402JT6K20</t>
  </si>
  <si>
    <t>RMCF0402JT6K20TR-ND</t>
  </si>
  <si>
    <t>R10, R37, R38, R39, R42, R44, R45, R46, R47, R48, R49, R50, R51, R52, R53, R54, R55</t>
  </si>
  <si>
    <t>RMCF0402JT10K0</t>
  </si>
  <si>
    <t>RMCF0402JT10K0TR-ND</t>
  </si>
  <si>
    <t>R11</t>
  </si>
  <si>
    <t>RMCF0402JT2K70</t>
  </si>
  <si>
    <t>RMCF0402JT2K70TR-ND</t>
  </si>
  <si>
    <t>R12, R41</t>
  </si>
  <si>
    <t>RMCF0402JT33K0</t>
  </si>
  <si>
    <t>RMCF0402JT33K0TR-ND</t>
  </si>
  <si>
    <t>R13, R14, R15, R16, R17, R18, R27, R29, R30</t>
  </si>
  <si>
    <t>RMCF0402JT180K</t>
  </si>
  <si>
    <t>RMCF0402JT180KTR-ND</t>
  </si>
  <si>
    <t>R19</t>
  </si>
  <si>
    <t>RMCF0402FT845K</t>
  </si>
  <si>
    <t>R20</t>
  </si>
  <si>
    <t>RMCF0402JT270K</t>
  </si>
  <si>
    <t>RMCF0402JT270KTR-ND</t>
  </si>
  <si>
    <t>R21, R22, R23</t>
  </si>
  <si>
    <t>RMCF0402JT47K0</t>
  </si>
  <si>
    <t>RMCF0402JT47K0TR-ND</t>
  </si>
  <si>
    <t>R24, R25, R26, R40</t>
  </si>
  <si>
    <t>RMCF0402JT43K0</t>
  </si>
  <si>
    <t>RMCF0402JT43K0TR-ND</t>
  </si>
  <si>
    <t>R28</t>
  </si>
  <si>
    <t>311-200KLRTR-ND</t>
  </si>
  <si>
    <t>R31, R32, R33, R34, R35, R36</t>
  </si>
  <si>
    <t>RMCF0402JT330R</t>
  </si>
  <si>
    <t>RMCF0402JT330RTR-ND</t>
  </si>
  <si>
    <t>R43</t>
  </si>
  <si>
    <t>RC0402FR-0722KL</t>
  </si>
  <si>
    <t>311-22.0KLRTR-ND</t>
  </si>
  <si>
    <t>RX1, RX2, RX3, RX4, RX5, RX6</t>
  </si>
  <si>
    <t>TSSP4038</t>
  </si>
  <si>
    <t>Vishay Semiconductor Opto Division</t>
  </si>
  <si>
    <t>S1, S2, S3, S4, S5, S6</t>
  </si>
  <si>
    <t>APECVA3010P3BT</t>
  </si>
  <si>
    <t>754-1365-2-ND</t>
  </si>
  <si>
    <t>SERL</t>
  </si>
  <si>
    <t>SSA-104-W-T</t>
  </si>
  <si>
    <t>SAM1125-04-ND</t>
  </si>
  <si>
    <t>Samtec Inc</t>
  </si>
  <si>
    <t>U</t>
  </si>
  <si>
    <t>MCP6001T-I/OT</t>
  </si>
  <si>
    <t>MCP6001T-I/OTTR-ND</t>
  </si>
  <si>
    <t>Microchip</t>
  </si>
  <si>
    <t>SOT-753</t>
  </si>
  <si>
    <t>V1</t>
  </si>
  <si>
    <t>MCP1640BT-I/CHY</t>
  </si>
  <si>
    <t>MCP1640BT-I/CHYTR-ND</t>
  </si>
  <si>
    <t>Microchip Technology</t>
  </si>
  <si>
    <t>SOT-23-6</t>
  </si>
  <si>
    <t>V2</t>
  </si>
  <si>
    <t>SOT-25</t>
  </si>
  <si>
    <t>XC6221B332MR-G</t>
  </si>
  <si>
    <t>893-1101-2-ND</t>
  </si>
  <si>
    <t>Torex Semiconductor Ltd</t>
  </si>
  <si>
    <t>Z1, Z2</t>
  </si>
  <si>
    <t>MCP4451-104E/ML</t>
  </si>
  <si>
    <t>MCP4451-104E/ML-ND</t>
  </si>
  <si>
    <t>20-QFN (4x4)</t>
  </si>
  <si>
    <t>PACKAGE</t>
  </si>
  <si>
    <t>Manufacturer Part Number</t>
  </si>
  <si>
    <t>Supplier</t>
  </si>
  <si>
    <t>DigiKey</t>
  </si>
  <si>
    <t>TCS34725FN</t>
  </si>
  <si>
    <t>Item#</t>
    <phoneticPr fontId="1" type="noConversion"/>
  </si>
  <si>
    <t>Quantity/board</t>
    <phoneticPr fontId="1" type="noConversion"/>
  </si>
  <si>
    <t>order qty</t>
    <phoneticPr fontId="1" type="noConversion"/>
  </si>
  <si>
    <t>unit price</t>
    <phoneticPr fontId="1" type="noConversion"/>
  </si>
  <si>
    <t>subtotal</t>
    <phoneticPr fontId="1" type="noConversion"/>
  </si>
  <si>
    <t>MINS</t>
  </si>
  <si>
    <t>MULTS</t>
  </si>
  <si>
    <t>STOCK</t>
  </si>
  <si>
    <t>LEADTIME WKS</t>
  </si>
  <si>
    <t>COMMENTS</t>
  </si>
  <si>
    <t>CUT TAPE; 100@0.22530</t>
  </si>
  <si>
    <t>50@5.86260</t>
  </si>
  <si>
    <t>CUT TAPE; 250@0.22032</t>
  </si>
  <si>
    <t>CUT TAPE</t>
  </si>
  <si>
    <t>CUT TAPE; 50@0.00900</t>
  </si>
  <si>
    <t>CUT TAPE; 100@0.24380</t>
  </si>
  <si>
    <t>CUT TAPE; 250@0.21500</t>
  </si>
  <si>
    <t>OBSOLETE BY MFG</t>
  </si>
  <si>
    <t>CUT TAPE; 50@0.20620</t>
  </si>
  <si>
    <t>CUT TAPE; 50@0.18760</t>
  </si>
  <si>
    <t>CUT TAPE; 50@0.16880</t>
  </si>
  <si>
    <t>CUT TAPE; 50@0.55200</t>
  </si>
  <si>
    <t>100@1.29130</t>
  </si>
  <si>
    <t>CUT TAPE; 100@0.00530</t>
  </si>
  <si>
    <t>CUT TAPE; 50@0.00920</t>
  </si>
  <si>
    <t>CUT TAPE; 500@0.00384</t>
  </si>
  <si>
    <t>CUT TAPE; 250@0.00520</t>
  </si>
  <si>
    <t>CUT TAPE; 50@0.01380</t>
  </si>
  <si>
    <t>CUT TAPE; 100@0.00700</t>
  </si>
  <si>
    <t>100@1.02000</t>
  </si>
  <si>
    <t xml:space="preserve">DISCONTINUED </t>
  </si>
  <si>
    <t>sh</t>
  </si>
  <si>
    <t>quote number 9013250</t>
  </si>
  <si>
    <t>587-3258-2-ND</t>
    <phoneticPr fontId="1" type="noConversion"/>
  </si>
  <si>
    <t>587-1454-2-ND </t>
    <phoneticPr fontId="1" type="noConversion"/>
  </si>
  <si>
    <t>587-1219-1-ND</t>
    <phoneticPr fontId="1" type="noConversion"/>
  </si>
  <si>
    <t xml:space="preserve"> C42-1011.0U10X5R10-CT  </t>
    <phoneticPr fontId="1" type="noConversion"/>
  </si>
  <si>
    <t xml:space="preserve"> C42-101470P50X7R10-CT  </t>
    <phoneticPr fontId="1" type="noConversion"/>
  </si>
  <si>
    <t>587-1227-2-ND</t>
    <phoneticPr fontId="1" type="noConversion"/>
  </si>
  <si>
    <t xml:space="preserve">C42-1010.1U10X5R10-CT </t>
    <phoneticPr fontId="1" type="noConversion"/>
  </si>
  <si>
    <t>R42-10182-CT</t>
  </si>
  <si>
    <t xml:space="preserve"> R42-10133.0-CT </t>
    <phoneticPr fontId="1" type="noConversion"/>
  </si>
  <si>
    <t xml:space="preserve"> R42-101120-CT </t>
    <phoneticPr fontId="1" type="noConversion"/>
  </si>
  <si>
    <t xml:space="preserve"> R42-101100K-CT </t>
    <phoneticPr fontId="1" type="noConversion"/>
  </si>
  <si>
    <t>R42-1016.20K-CT</t>
    <phoneticPr fontId="1" type="noConversion"/>
  </si>
  <si>
    <t xml:space="preserve"> R42-10110K-CT </t>
    <phoneticPr fontId="1" type="noConversion"/>
  </si>
  <si>
    <t xml:space="preserve"> R42-1012.70K-CT </t>
    <phoneticPr fontId="1" type="noConversion"/>
  </si>
  <si>
    <t xml:space="preserve"> R42-10133.0K-CT </t>
    <phoneticPr fontId="1" type="noConversion"/>
  </si>
  <si>
    <t xml:space="preserve"> R42-101180K-CT  </t>
    <phoneticPr fontId="1" type="noConversion"/>
  </si>
  <si>
    <t xml:space="preserve"> R42-101270K-CT </t>
    <phoneticPr fontId="1" type="noConversion"/>
  </si>
  <si>
    <t xml:space="preserve"> R42-10147.0K-CT </t>
    <phoneticPr fontId="1" type="noConversion"/>
  </si>
  <si>
    <t xml:space="preserve"> R42-10143.0K-CT </t>
    <phoneticPr fontId="1" type="noConversion"/>
  </si>
  <si>
    <t xml:space="preserve"> R42-101200K-CT  </t>
    <phoneticPr fontId="1" type="noConversion"/>
  </si>
  <si>
    <t xml:space="preserve"> R42-10122.0K-CT </t>
    <phoneticPr fontId="1" type="noConversion"/>
  </si>
  <si>
    <t>587-2782-2-ND</t>
    <phoneticPr fontId="1" type="noConversion"/>
  </si>
  <si>
    <t>RMCF0402FT845KTR-ND</t>
    <phoneticPr fontId="1" type="noConversion"/>
  </si>
  <si>
    <t>TSSP4038-ND</t>
    <phoneticPr fontId="1" type="noConversion"/>
  </si>
  <si>
    <t>RC0402FR-07200KL</t>
    <phoneticPr fontId="1" type="noConversion"/>
  </si>
  <si>
    <t>R42-10127.4K-CT</t>
    <phoneticPr fontId="1" type="noConversion"/>
  </si>
  <si>
    <t>RC0402JR-0727RL</t>
    <phoneticPr fontId="1" type="noConversion"/>
  </si>
  <si>
    <t>RC0402JR-0782RL</t>
    <phoneticPr fontId="1" type="noConversion"/>
  </si>
  <si>
    <t xml:space="preserve">R42-101330-TR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</si>
</sst>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u/>
      <sz val="11"/>
      <name val="Calibri"/>
      <family val="2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4" fillId="3" borderId="1" xfId="0" applyFont="1" applyFill="1" applyBorder="1" applyAlignment="1">
      <alignment horizontal="center"/>
    </xf>
    <xf numFmtId="0" fontId="4" fillId="3" borderId="1" xfId="0" quotePrefix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3" borderId="1" xfId="0" applyFont="1" applyFill="1" applyBorder="1"/>
    <xf numFmtId="0" fontId="5" fillId="3" borderId="0" xfId="1" applyFont="1" applyFill="1"/>
    <xf numFmtId="0" fontId="6" fillId="3" borderId="1" xfId="0" quotePrefix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00@1.02000" TargetMode="External"/><Relationship Id="rId2" Type="http://schemas.openxmlformats.org/officeDocument/2006/relationships/hyperlink" Target="mailto:100@1.29130" TargetMode="External"/><Relationship Id="rId1" Type="http://schemas.openxmlformats.org/officeDocument/2006/relationships/hyperlink" Target="mailto:50@5.86260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B4" workbookViewId="0">
      <selection activeCell="B22" sqref="B22"/>
    </sheetView>
  </sheetViews>
  <sheetFormatPr defaultRowHeight="15"/>
  <cols>
    <col min="2" max="2" width="45.7109375" customWidth="1"/>
    <col min="3" max="3" width="24.140625" customWidth="1"/>
    <col min="4" max="4" width="20.140625" customWidth="1"/>
    <col min="5" max="5" width="28.5703125" customWidth="1"/>
    <col min="6" max="6" width="26.28515625" customWidth="1"/>
    <col min="7" max="7" width="8.42578125" customWidth="1"/>
    <col min="8" max="8" width="28.85546875" customWidth="1"/>
    <col min="9" max="9" width="11.42578125" customWidth="1"/>
  </cols>
  <sheetData>
    <row r="1" spans="1:17">
      <c r="A1" s="3"/>
      <c r="B1" s="3"/>
      <c r="C1" s="3"/>
      <c r="D1" s="3"/>
      <c r="E1" s="3" t="s">
        <v>202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5.75">
      <c r="A2" s="4" t="s">
        <v>170</v>
      </c>
      <c r="B2" s="5" t="s">
        <v>0</v>
      </c>
      <c r="C2" s="5" t="s">
        <v>165</v>
      </c>
      <c r="D2" s="5" t="s">
        <v>2</v>
      </c>
      <c r="E2" s="5" t="s">
        <v>166</v>
      </c>
      <c r="F2" s="5"/>
      <c r="G2" s="5" t="s">
        <v>167</v>
      </c>
      <c r="H2" s="5" t="s">
        <v>1</v>
      </c>
      <c r="I2" s="5" t="s">
        <v>171</v>
      </c>
      <c r="J2" s="4" t="s">
        <v>172</v>
      </c>
      <c r="K2" s="4" t="s">
        <v>173</v>
      </c>
      <c r="L2" s="4" t="s">
        <v>174</v>
      </c>
      <c r="M2" s="6" t="s">
        <v>175</v>
      </c>
      <c r="N2" s="6" t="s">
        <v>176</v>
      </c>
      <c r="O2" s="6" t="s">
        <v>177</v>
      </c>
      <c r="P2" s="6" t="s">
        <v>178</v>
      </c>
      <c r="Q2" s="6" t="s">
        <v>179</v>
      </c>
    </row>
    <row r="3" spans="1:17" ht="15.75">
      <c r="A3" s="4">
        <v>1</v>
      </c>
      <c r="B3" s="5" t="s">
        <v>3</v>
      </c>
      <c r="C3" s="5" t="s">
        <v>4</v>
      </c>
      <c r="D3" s="5" t="s">
        <v>8</v>
      </c>
      <c r="E3" s="5" t="s">
        <v>5</v>
      </c>
      <c r="F3" s="5"/>
      <c r="G3" s="5" t="s">
        <v>168</v>
      </c>
      <c r="H3" s="5" t="s">
        <v>7</v>
      </c>
      <c r="I3" s="4">
        <v>2</v>
      </c>
      <c r="J3" s="4">
        <f>25*I3</f>
        <v>50</v>
      </c>
      <c r="K3" s="7">
        <v>0.27639999999999998</v>
      </c>
      <c r="L3" s="4">
        <f>J3*K3</f>
        <v>13.819999999999999</v>
      </c>
      <c r="M3" s="3">
        <v>25</v>
      </c>
      <c r="N3" s="3">
        <v>1</v>
      </c>
      <c r="O3" s="3">
        <v>6277</v>
      </c>
      <c r="P3" s="3">
        <v>9</v>
      </c>
      <c r="Q3" s="3" t="s">
        <v>180</v>
      </c>
    </row>
    <row r="4" spans="1:17" ht="15.75">
      <c r="A4" s="4">
        <v>2</v>
      </c>
      <c r="B4" s="5" t="s">
        <v>9</v>
      </c>
      <c r="C4" s="5" t="s">
        <v>6</v>
      </c>
      <c r="D4" s="5" t="s">
        <v>12</v>
      </c>
      <c r="E4" s="5" t="s">
        <v>10</v>
      </c>
      <c r="F4" s="5"/>
      <c r="G4" s="5" t="s">
        <v>168</v>
      </c>
      <c r="H4" s="5" t="s">
        <v>11</v>
      </c>
      <c r="I4" s="4">
        <v>1</v>
      </c>
      <c r="J4" s="4">
        <f t="shared" ref="J4:J48" si="0">25*I4</f>
        <v>25</v>
      </c>
      <c r="K4" s="7">
        <v>6.7</v>
      </c>
      <c r="L4" s="4">
        <f t="shared" ref="L4:L48" si="1">J4*K4</f>
        <v>167.5</v>
      </c>
      <c r="M4" s="3">
        <v>10</v>
      </c>
      <c r="N4" s="3">
        <v>100</v>
      </c>
      <c r="O4" s="3">
        <v>307</v>
      </c>
      <c r="P4" s="3">
        <v>11</v>
      </c>
      <c r="Q4" s="8" t="s">
        <v>181</v>
      </c>
    </row>
    <row r="5" spans="1:17" s="2" customFormat="1" ht="15.75">
      <c r="A5" s="4">
        <v>3</v>
      </c>
      <c r="B5" s="5" t="s">
        <v>13</v>
      </c>
      <c r="C5" s="5" t="s">
        <v>16</v>
      </c>
      <c r="D5" s="5" t="s">
        <v>15</v>
      </c>
      <c r="E5" s="5" t="s">
        <v>14</v>
      </c>
      <c r="F5" s="9"/>
      <c r="G5" s="5" t="s">
        <v>168</v>
      </c>
      <c r="H5" s="5" t="s">
        <v>203</v>
      </c>
      <c r="I5" s="4">
        <v>7</v>
      </c>
      <c r="J5" s="4">
        <f t="shared" si="0"/>
        <v>175</v>
      </c>
      <c r="K5" s="7">
        <v>0.26519999999999999</v>
      </c>
      <c r="L5" s="4">
        <f t="shared" si="1"/>
        <v>46.41</v>
      </c>
      <c r="M5" s="3">
        <v>100</v>
      </c>
      <c r="N5" s="3">
        <v>1</v>
      </c>
      <c r="O5" s="3">
        <v>46559</v>
      </c>
      <c r="P5" s="3">
        <v>6</v>
      </c>
      <c r="Q5" s="3" t="s">
        <v>182</v>
      </c>
    </row>
    <row r="6" spans="1:17" s="1" customFormat="1" ht="15.75">
      <c r="A6" s="4">
        <v>4</v>
      </c>
      <c r="B6" s="5" t="s">
        <v>17</v>
      </c>
      <c r="C6" s="5" t="s">
        <v>19</v>
      </c>
      <c r="D6" s="5" t="s">
        <v>15</v>
      </c>
      <c r="E6" s="5" t="s">
        <v>18</v>
      </c>
      <c r="F6" s="5" t="s">
        <v>206</v>
      </c>
      <c r="G6" s="5" t="s">
        <v>168</v>
      </c>
      <c r="H6" s="5" t="s">
        <v>204</v>
      </c>
      <c r="I6" s="4">
        <v>10</v>
      </c>
      <c r="J6" s="4">
        <f t="shared" si="0"/>
        <v>250</v>
      </c>
      <c r="K6" s="7">
        <v>1.712E-2</v>
      </c>
      <c r="L6" s="4">
        <f t="shared" si="1"/>
        <v>4.28</v>
      </c>
      <c r="M6" s="3">
        <v>250</v>
      </c>
      <c r="N6" s="3">
        <v>1</v>
      </c>
      <c r="O6" s="3">
        <v>511153</v>
      </c>
      <c r="P6" s="3">
        <v>6</v>
      </c>
      <c r="Q6" s="3" t="s">
        <v>183</v>
      </c>
    </row>
    <row r="7" spans="1:17" s="1" customFormat="1" ht="15.75">
      <c r="A7" s="4">
        <v>5</v>
      </c>
      <c r="B7" s="5" t="s">
        <v>20</v>
      </c>
      <c r="C7" s="5" t="s">
        <v>19</v>
      </c>
      <c r="D7" s="5" t="s">
        <v>15</v>
      </c>
      <c r="E7" s="5" t="s">
        <v>21</v>
      </c>
      <c r="F7" s="5" t="s">
        <v>207</v>
      </c>
      <c r="G7" s="5" t="s">
        <v>168</v>
      </c>
      <c r="H7" s="5" t="s">
        <v>205</v>
      </c>
      <c r="I7" s="4">
        <v>1</v>
      </c>
      <c r="J7" s="4">
        <f t="shared" si="0"/>
        <v>25</v>
      </c>
      <c r="K7" s="7">
        <v>1.7000000000000001E-2</v>
      </c>
      <c r="L7" s="4">
        <f t="shared" si="1"/>
        <v>0.42500000000000004</v>
      </c>
      <c r="M7" s="3">
        <v>10</v>
      </c>
      <c r="N7" s="3">
        <v>1</v>
      </c>
      <c r="O7" s="3">
        <v>8664</v>
      </c>
      <c r="P7" s="3">
        <v>6</v>
      </c>
      <c r="Q7" s="3" t="s">
        <v>184</v>
      </c>
    </row>
    <row r="8" spans="1:17" s="1" customFormat="1" ht="15.75">
      <c r="A8" s="4">
        <v>6</v>
      </c>
      <c r="B8" s="5" t="s">
        <v>22</v>
      </c>
      <c r="C8" s="5" t="s">
        <v>19</v>
      </c>
      <c r="D8" s="5" t="s">
        <v>15</v>
      </c>
      <c r="E8" s="5" t="s">
        <v>23</v>
      </c>
      <c r="F8" s="5" t="s">
        <v>209</v>
      </c>
      <c r="G8" s="5" t="s">
        <v>168</v>
      </c>
      <c r="H8" s="5" t="s">
        <v>208</v>
      </c>
      <c r="I8" s="4">
        <v>10</v>
      </c>
      <c r="J8" s="4">
        <f t="shared" si="0"/>
        <v>250</v>
      </c>
      <c r="K8" s="7">
        <v>4.4799999999999996E-3</v>
      </c>
      <c r="L8" s="4">
        <f t="shared" si="1"/>
        <v>1.1199999999999999</v>
      </c>
      <c r="M8" s="3">
        <v>250</v>
      </c>
      <c r="N8" s="3">
        <v>1</v>
      </c>
      <c r="O8" s="3">
        <v>11241674</v>
      </c>
      <c r="P8" s="3">
        <v>7</v>
      </c>
      <c r="Q8" s="3" t="s">
        <v>183</v>
      </c>
    </row>
    <row r="9" spans="1:17" s="2" customFormat="1" ht="15.75">
      <c r="A9" s="4">
        <v>7</v>
      </c>
      <c r="B9" s="5" t="s">
        <v>24</v>
      </c>
      <c r="C9" s="5" t="s">
        <v>25</v>
      </c>
      <c r="D9" s="5" t="s">
        <v>15</v>
      </c>
      <c r="E9" s="5" t="s">
        <v>26</v>
      </c>
      <c r="F9" s="9"/>
      <c r="G9" s="5" t="s">
        <v>168</v>
      </c>
      <c r="H9" s="5" t="s">
        <v>224</v>
      </c>
      <c r="I9" s="4">
        <v>3</v>
      </c>
      <c r="J9" s="4">
        <f t="shared" si="0"/>
        <v>75</v>
      </c>
      <c r="K9" s="7">
        <v>0.3</v>
      </c>
      <c r="L9" s="4">
        <f t="shared" si="1"/>
        <v>22.5</v>
      </c>
      <c r="M9" s="3">
        <v>50</v>
      </c>
      <c r="N9" s="3">
        <v>1</v>
      </c>
      <c r="O9" s="3">
        <v>55655</v>
      </c>
      <c r="P9" s="3">
        <v>6</v>
      </c>
      <c r="Q9" s="3" t="s">
        <v>185</v>
      </c>
    </row>
    <row r="10" spans="1:17" ht="15.75">
      <c r="A10" s="4">
        <v>8</v>
      </c>
      <c r="B10" s="5" t="s">
        <v>27</v>
      </c>
      <c r="C10" s="5" t="s">
        <v>30</v>
      </c>
      <c r="D10" s="5" t="s">
        <v>29</v>
      </c>
      <c r="E10" s="5" t="s">
        <v>169</v>
      </c>
      <c r="F10" s="5"/>
      <c r="G10" s="5" t="s">
        <v>168</v>
      </c>
      <c r="H10" s="5" t="s">
        <v>28</v>
      </c>
      <c r="I10" s="4">
        <v>1</v>
      </c>
      <c r="J10" s="4">
        <f t="shared" si="0"/>
        <v>25</v>
      </c>
      <c r="K10" s="7">
        <v>2.1383999999999999</v>
      </c>
      <c r="L10" s="4">
        <f t="shared" si="1"/>
        <v>53.459999999999994</v>
      </c>
      <c r="M10" s="3">
        <v>25</v>
      </c>
      <c r="N10" s="3">
        <v>1</v>
      </c>
      <c r="O10" s="3">
        <v>5081</v>
      </c>
      <c r="P10" s="3">
        <v>6</v>
      </c>
      <c r="Q10" s="3" t="s">
        <v>183</v>
      </c>
    </row>
    <row r="11" spans="1:17" ht="15.75">
      <c r="A11" s="4">
        <v>9</v>
      </c>
      <c r="B11" s="5" t="s">
        <v>31</v>
      </c>
      <c r="C11" s="5" t="s">
        <v>34</v>
      </c>
      <c r="D11" s="5" t="s">
        <v>8</v>
      </c>
      <c r="E11" s="5" t="s">
        <v>32</v>
      </c>
      <c r="F11" s="5"/>
      <c r="G11" s="5" t="s">
        <v>168</v>
      </c>
      <c r="H11" s="5" t="s">
        <v>33</v>
      </c>
      <c r="I11" s="4">
        <v>6</v>
      </c>
      <c r="J11" s="4">
        <f t="shared" si="0"/>
        <v>150</v>
      </c>
      <c r="K11" s="7">
        <v>0.2596</v>
      </c>
      <c r="L11" s="4">
        <f t="shared" si="1"/>
        <v>38.94</v>
      </c>
      <c r="M11" s="3">
        <v>100</v>
      </c>
      <c r="N11" s="3">
        <v>1</v>
      </c>
      <c r="O11" s="3">
        <v>93546</v>
      </c>
      <c r="P11" s="3">
        <v>5</v>
      </c>
      <c r="Q11" s="3" t="s">
        <v>186</v>
      </c>
    </row>
    <row r="12" spans="1:17" ht="15.75">
      <c r="A12" s="4">
        <v>10</v>
      </c>
      <c r="B12" s="5" t="s">
        <v>35</v>
      </c>
      <c r="C12" s="5" t="s">
        <v>6</v>
      </c>
      <c r="D12" s="5" t="s">
        <v>38</v>
      </c>
      <c r="E12" s="5" t="s">
        <v>36</v>
      </c>
      <c r="F12" s="5"/>
      <c r="G12" s="5" t="s">
        <v>168</v>
      </c>
      <c r="H12" s="5" t="s">
        <v>37</v>
      </c>
      <c r="I12" s="4">
        <v>6</v>
      </c>
      <c r="J12" s="4">
        <f t="shared" si="0"/>
        <v>150</v>
      </c>
      <c r="K12" s="7"/>
      <c r="L12" s="4">
        <f t="shared" si="1"/>
        <v>0</v>
      </c>
      <c r="M12" s="3"/>
      <c r="N12" s="3">
        <v>1</v>
      </c>
      <c r="O12" s="3"/>
      <c r="P12" s="3"/>
      <c r="Q12" s="3" t="s">
        <v>187</v>
      </c>
    </row>
    <row r="13" spans="1:17" ht="15.75">
      <c r="A13" s="4">
        <v>11</v>
      </c>
      <c r="B13" s="5" t="s">
        <v>39</v>
      </c>
      <c r="C13" s="5" t="s">
        <v>40</v>
      </c>
      <c r="D13" s="5" t="s">
        <v>43</v>
      </c>
      <c r="E13" s="5" t="s">
        <v>41</v>
      </c>
      <c r="F13" s="5"/>
      <c r="G13" s="5" t="s">
        <v>168</v>
      </c>
      <c r="H13" s="5" t="s">
        <v>42</v>
      </c>
      <c r="I13" s="4">
        <v>1</v>
      </c>
      <c r="J13" s="4">
        <f t="shared" si="0"/>
        <v>25</v>
      </c>
      <c r="K13" s="7">
        <v>0.28799999999999998</v>
      </c>
      <c r="L13" s="4">
        <f t="shared" si="1"/>
        <v>7.1999999999999993</v>
      </c>
      <c r="M13" s="3">
        <v>25</v>
      </c>
      <c r="N13" s="3">
        <v>1</v>
      </c>
      <c r="O13" s="3">
        <v>41436</v>
      </c>
      <c r="P13" s="3">
        <v>20</v>
      </c>
      <c r="Q13" s="3" t="s">
        <v>183</v>
      </c>
    </row>
    <row r="14" spans="1:17" ht="15.75">
      <c r="A14" s="4">
        <v>12</v>
      </c>
      <c r="B14" s="5" t="s">
        <v>44</v>
      </c>
      <c r="C14" s="5" t="s">
        <v>40</v>
      </c>
      <c r="D14" s="5" t="s">
        <v>43</v>
      </c>
      <c r="E14" s="5" t="s">
        <v>41</v>
      </c>
      <c r="F14" s="5"/>
      <c r="G14" s="5" t="s">
        <v>168</v>
      </c>
      <c r="H14" s="5" t="s">
        <v>42</v>
      </c>
      <c r="I14" s="4">
        <v>1</v>
      </c>
      <c r="J14" s="4">
        <f t="shared" si="0"/>
        <v>25</v>
      </c>
      <c r="K14" s="7">
        <v>0.28799999999999998</v>
      </c>
      <c r="L14" s="4">
        <f t="shared" si="1"/>
        <v>7.1999999999999993</v>
      </c>
      <c r="M14" s="3">
        <v>25</v>
      </c>
      <c r="N14" s="3">
        <v>1</v>
      </c>
      <c r="O14" s="3">
        <v>41436</v>
      </c>
      <c r="P14" s="3">
        <v>20</v>
      </c>
      <c r="Q14" s="3" t="s">
        <v>183</v>
      </c>
    </row>
    <row r="15" spans="1:17" ht="15.75">
      <c r="A15" s="4">
        <v>13</v>
      </c>
      <c r="B15" s="5" t="s">
        <v>45</v>
      </c>
      <c r="C15" s="5" t="s">
        <v>48</v>
      </c>
      <c r="D15" s="5" t="s">
        <v>15</v>
      </c>
      <c r="E15" s="5" t="s">
        <v>46</v>
      </c>
      <c r="F15" s="5"/>
      <c r="G15" s="5" t="s">
        <v>168</v>
      </c>
      <c r="H15" s="5" t="s">
        <v>47</v>
      </c>
      <c r="I15" s="4">
        <v>1</v>
      </c>
      <c r="J15" s="4">
        <f t="shared" si="0"/>
        <v>25</v>
      </c>
      <c r="K15" s="7">
        <v>0.22</v>
      </c>
      <c r="L15" s="4">
        <f t="shared" si="1"/>
        <v>5.5</v>
      </c>
      <c r="M15" s="3">
        <v>10</v>
      </c>
      <c r="N15" s="3">
        <v>1</v>
      </c>
      <c r="O15" s="3">
        <v>21168</v>
      </c>
      <c r="P15" s="3">
        <v>5</v>
      </c>
      <c r="Q15" s="3" t="s">
        <v>188</v>
      </c>
    </row>
    <row r="16" spans="1:17" ht="15.75">
      <c r="A16" s="4">
        <v>14</v>
      </c>
      <c r="B16" s="5" t="s">
        <v>49</v>
      </c>
      <c r="C16" s="5" t="s">
        <v>16</v>
      </c>
      <c r="D16" s="5" t="s">
        <v>52</v>
      </c>
      <c r="E16" s="5" t="s">
        <v>50</v>
      </c>
      <c r="F16" s="5"/>
      <c r="G16" s="5" t="s">
        <v>168</v>
      </c>
      <c r="H16" s="5" t="s">
        <v>51</v>
      </c>
      <c r="I16" s="4">
        <v>1</v>
      </c>
      <c r="J16" s="4">
        <f t="shared" si="0"/>
        <v>25</v>
      </c>
      <c r="K16" s="7">
        <v>0.2</v>
      </c>
      <c r="L16" s="4">
        <f t="shared" si="1"/>
        <v>5</v>
      </c>
      <c r="M16" s="3">
        <v>1</v>
      </c>
      <c r="N16" s="3">
        <v>1</v>
      </c>
      <c r="O16" s="3">
        <v>12557</v>
      </c>
      <c r="P16" s="3">
        <v>8</v>
      </c>
      <c r="Q16" s="3" t="s">
        <v>189</v>
      </c>
    </row>
    <row r="17" spans="1:17" ht="15.75">
      <c r="A17" s="4">
        <v>15</v>
      </c>
      <c r="B17" s="5" t="s">
        <v>53</v>
      </c>
      <c r="C17" s="5" t="s">
        <v>56</v>
      </c>
      <c r="D17" s="5" t="s">
        <v>15</v>
      </c>
      <c r="E17" s="5" t="s">
        <v>54</v>
      </c>
      <c r="F17" s="5"/>
      <c r="G17" s="5" t="s">
        <v>168</v>
      </c>
      <c r="H17" s="5" t="s">
        <v>55</v>
      </c>
      <c r="I17" s="4">
        <v>1</v>
      </c>
      <c r="J17" s="4">
        <f t="shared" si="0"/>
        <v>25</v>
      </c>
      <c r="K17" s="7">
        <v>0.18</v>
      </c>
      <c r="L17" s="4">
        <f t="shared" si="1"/>
        <v>4.5</v>
      </c>
      <c r="M17" s="3">
        <v>10</v>
      </c>
      <c r="N17" s="3">
        <v>1</v>
      </c>
      <c r="O17" s="3">
        <v>21862</v>
      </c>
      <c r="P17" s="3">
        <v>5</v>
      </c>
      <c r="Q17" s="3" t="s">
        <v>190</v>
      </c>
    </row>
    <row r="18" spans="1:17" ht="15.75">
      <c r="A18" s="4">
        <v>16</v>
      </c>
      <c r="B18" s="5" t="s">
        <v>57</v>
      </c>
      <c r="C18" s="5" t="s">
        <v>61</v>
      </c>
      <c r="D18" s="5" t="s">
        <v>60</v>
      </c>
      <c r="E18" s="5" t="s">
        <v>58</v>
      </c>
      <c r="F18" s="5"/>
      <c r="G18" s="5" t="s">
        <v>168</v>
      </c>
      <c r="H18" s="5" t="s">
        <v>59</v>
      </c>
      <c r="I18" s="4">
        <v>1</v>
      </c>
      <c r="J18" s="4">
        <f t="shared" si="0"/>
        <v>25</v>
      </c>
      <c r="K18" s="7">
        <v>0.6</v>
      </c>
      <c r="L18" s="4">
        <f t="shared" si="1"/>
        <v>15</v>
      </c>
      <c r="M18" s="3">
        <v>1</v>
      </c>
      <c r="N18" s="3">
        <v>1</v>
      </c>
      <c r="O18" s="3">
        <v>192510</v>
      </c>
      <c r="P18" s="3">
        <v>6</v>
      </c>
      <c r="Q18" s="3" t="s">
        <v>191</v>
      </c>
    </row>
    <row r="19" spans="1:17" ht="15.75">
      <c r="A19" s="4">
        <v>17</v>
      </c>
      <c r="B19" s="5" t="s">
        <v>62</v>
      </c>
      <c r="C19" s="5" t="s">
        <v>6</v>
      </c>
      <c r="D19" s="5" t="s">
        <v>64</v>
      </c>
      <c r="E19" s="5" t="s">
        <v>63</v>
      </c>
      <c r="F19" s="5"/>
      <c r="G19" s="5" t="s">
        <v>168</v>
      </c>
      <c r="H19" s="5" t="s">
        <v>63</v>
      </c>
      <c r="I19" s="4">
        <v>3</v>
      </c>
      <c r="J19" s="4">
        <f t="shared" si="0"/>
        <v>75</v>
      </c>
      <c r="K19" s="7">
        <v>1.5680000000000001</v>
      </c>
      <c r="L19" s="4">
        <f t="shared" si="1"/>
        <v>117.60000000000001</v>
      </c>
      <c r="M19" s="3">
        <v>10</v>
      </c>
      <c r="N19" s="3">
        <v>150</v>
      </c>
      <c r="O19" s="3">
        <v>2794</v>
      </c>
      <c r="P19" s="3">
        <v>7</v>
      </c>
      <c r="Q19" s="8" t="s">
        <v>192</v>
      </c>
    </row>
    <row r="20" spans="1:17" ht="15.75">
      <c r="A20" s="4">
        <v>18</v>
      </c>
      <c r="B20" s="5" t="s">
        <v>65</v>
      </c>
      <c r="C20" s="5" t="s">
        <v>69</v>
      </c>
      <c r="D20" s="5" t="s">
        <v>68</v>
      </c>
      <c r="E20" s="5" t="s">
        <v>66</v>
      </c>
      <c r="F20" s="5"/>
      <c r="G20" s="5" t="s">
        <v>168</v>
      </c>
      <c r="H20" s="5" t="s">
        <v>67</v>
      </c>
      <c r="I20" s="4">
        <v>2</v>
      </c>
      <c r="J20" s="4">
        <f t="shared" si="0"/>
        <v>50</v>
      </c>
      <c r="K20" s="7">
        <v>1.0656000000000001</v>
      </c>
      <c r="L20" s="4">
        <f t="shared" si="1"/>
        <v>53.280000000000008</v>
      </c>
      <c r="M20" s="3">
        <v>50</v>
      </c>
      <c r="N20" s="3">
        <v>1</v>
      </c>
      <c r="O20" s="3">
        <v>250399</v>
      </c>
      <c r="P20" s="3">
        <v>30</v>
      </c>
      <c r="Q20" s="3" t="s">
        <v>183</v>
      </c>
    </row>
    <row r="21" spans="1:17" ht="15.75">
      <c r="A21" s="4">
        <v>19</v>
      </c>
      <c r="B21" s="5" t="s">
        <v>70</v>
      </c>
      <c r="C21" s="5" t="s">
        <v>74</v>
      </c>
      <c r="D21" s="5" t="s">
        <v>73</v>
      </c>
      <c r="E21" s="5" t="s">
        <v>71</v>
      </c>
      <c r="F21" s="5"/>
      <c r="G21" s="5" t="s">
        <v>168</v>
      </c>
      <c r="H21" s="5" t="s">
        <v>72</v>
      </c>
      <c r="I21" s="4">
        <v>1</v>
      </c>
      <c r="J21" s="4">
        <f t="shared" si="0"/>
        <v>25</v>
      </c>
      <c r="K21" s="7">
        <v>4.8600000000000003</v>
      </c>
      <c r="L21" s="4">
        <f t="shared" si="1"/>
        <v>121.50000000000001</v>
      </c>
      <c r="M21" s="3">
        <v>10</v>
      </c>
      <c r="N21" s="3">
        <v>260</v>
      </c>
      <c r="O21" s="3">
        <v>5883</v>
      </c>
      <c r="P21" s="3"/>
      <c r="Q21" s="3"/>
    </row>
    <row r="22" spans="1:17" ht="15.75">
      <c r="A22" s="4">
        <v>20</v>
      </c>
      <c r="B22" s="5" t="s">
        <v>75</v>
      </c>
      <c r="C22" s="5" t="s">
        <v>6</v>
      </c>
      <c r="D22" s="5" t="s">
        <v>78</v>
      </c>
      <c r="E22" s="5" t="s">
        <v>76</v>
      </c>
      <c r="F22" s="5"/>
      <c r="G22" s="5" t="s">
        <v>168</v>
      </c>
      <c r="H22" s="5" t="s">
        <v>77</v>
      </c>
      <c r="I22" s="4">
        <v>1</v>
      </c>
      <c r="J22" s="4">
        <f t="shared" si="0"/>
        <v>25</v>
      </c>
      <c r="K22" s="7">
        <v>1.833</v>
      </c>
      <c r="L22" s="4">
        <f t="shared" si="1"/>
        <v>45.824999999999996</v>
      </c>
      <c r="M22" s="3">
        <v>10</v>
      </c>
      <c r="N22" s="3">
        <v>100</v>
      </c>
      <c r="O22" s="3">
        <v>20931</v>
      </c>
      <c r="P22" s="3">
        <v>16</v>
      </c>
      <c r="Q22" s="3"/>
    </row>
    <row r="23" spans="1:17" ht="15.75">
      <c r="A23" s="4">
        <v>21</v>
      </c>
      <c r="B23" s="5" t="s">
        <v>79</v>
      </c>
      <c r="C23" s="5" t="s">
        <v>6</v>
      </c>
      <c r="D23" s="5" t="s">
        <v>81</v>
      </c>
      <c r="E23" s="5">
        <v>28821</v>
      </c>
      <c r="F23" s="5"/>
      <c r="G23" s="5" t="s">
        <v>168</v>
      </c>
      <c r="H23" s="5" t="s">
        <v>80</v>
      </c>
      <c r="I23" s="4">
        <v>2</v>
      </c>
      <c r="J23" s="4">
        <f t="shared" si="0"/>
        <v>50</v>
      </c>
      <c r="K23" s="7">
        <v>3.99</v>
      </c>
      <c r="L23" s="4">
        <f t="shared" si="1"/>
        <v>199.5</v>
      </c>
      <c r="M23" s="3">
        <v>1</v>
      </c>
      <c r="N23" s="3">
        <v>1</v>
      </c>
      <c r="O23" s="3">
        <v>1339</v>
      </c>
      <c r="P23" s="3">
        <v>3</v>
      </c>
      <c r="Q23" s="3"/>
    </row>
    <row r="24" spans="1:17" ht="15.75">
      <c r="A24" s="4">
        <v>22</v>
      </c>
      <c r="B24" s="5" t="s">
        <v>82</v>
      </c>
      <c r="C24" s="5" t="s">
        <v>83</v>
      </c>
      <c r="D24" s="5" t="s">
        <v>86</v>
      </c>
      <c r="E24" s="5" t="s">
        <v>84</v>
      </c>
      <c r="F24" s="5"/>
      <c r="G24" s="5" t="s">
        <v>168</v>
      </c>
      <c r="H24" s="5" t="s">
        <v>85</v>
      </c>
      <c r="I24" s="4">
        <v>1</v>
      </c>
      <c r="J24" s="4">
        <f t="shared" si="0"/>
        <v>25</v>
      </c>
      <c r="K24" s="7">
        <v>0.66279999999999994</v>
      </c>
      <c r="L24" s="4">
        <f t="shared" si="1"/>
        <v>16.57</v>
      </c>
      <c r="M24" s="3">
        <v>25</v>
      </c>
      <c r="N24" s="3">
        <v>1</v>
      </c>
      <c r="O24" s="3">
        <v>3806</v>
      </c>
      <c r="P24" s="3">
        <v>4</v>
      </c>
      <c r="Q24" s="3"/>
    </row>
    <row r="25" spans="1:17" s="1" customFormat="1" ht="15.75">
      <c r="A25" s="4">
        <v>23</v>
      </c>
      <c r="B25" s="5" t="s">
        <v>87</v>
      </c>
      <c r="C25" s="5" t="s">
        <v>19</v>
      </c>
      <c r="D25" s="5" t="s">
        <v>89</v>
      </c>
      <c r="E25" s="5" t="s">
        <v>229</v>
      </c>
      <c r="F25" s="5" t="s">
        <v>228</v>
      </c>
      <c r="G25" s="5" t="s">
        <v>168</v>
      </c>
      <c r="H25" s="5" t="s">
        <v>88</v>
      </c>
      <c r="I25" s="4">
        <v>3</v>
      </c>
      <c r="J25" s="4">
        <f t="shared" si="0"/>
        <v>75</v>
      </c>
      <c r="K25" s="7">
        <v>9.1999999999999998E-3</v>
      </c>
      <c r="L25" s="4">
        <f t="shared" si="1"/>
        <v>0.69</v>
      </c>
      <c r="M25" s="3">
        <v>25</v>
      </c>
      <c r="N25" s="3">
        <v>1</v>
      </c>
      <c r="O25" s="3">
        <v>27177</v>
      </c>
      <c r="P25" s="3">
        <v>20</v>
      </c>
      <c r="Q25" s="3" t="s">
        <v>193</v>
      </c>
    </row>
    <row r="26" spans="1:17" s="1" customFormat="1" ht="15.75">
      <c r="A26" s="4">
        <v>24</v>
      </c>
      <c r="B26" s="5" t="s">
        <v>90</v>
      </c>
      <c r="C26" s="5" t="s">
        <v>19</v>
      </c>
      <c r="D26" s="5" t="s">
        <v>89</v>
      </c>
      <c r="E26" s="5" t="s">
        <v>230</v>
      </c>
      <c r="F26" s="5" t="s">
        <v>210</v>
      </c>
      <c r="G26" s="5" t="s">
        <v>168</v>
      </c>
      <c r="H26" s="5" t="s">
        <v>91</v>
      </c>
      <c r="I26" s="4">
        <v>1</v>
      </c>
      <c r="J26" s="4">
        <f t="shared" si="0"/>
        <v>25</v>
      </c>
      <c r="K26" s="7">
        <v>9.1999999999999998E-3</v>
      </c>
      <c r="L26" s="4">
        <f t="shared" si="1"/>
        <v>0.22999999999999998</v>
      </c>
      <c r="M26" s="3">
        <v>25</v>
      </c>
      <c r="N26" s="3">
        <v>1</v>
      </c>
      <c r="O26" s="3">
        <v>40685</v>
      </c>
      <c r="P26" s="3">
        <v>18</v>
      </c>
      <c r="Q26" s="3" t="s">
        <v>183</v>
      </c>
    </row>
    <row r="27" spans="1:17" s="1" customFormat="1" ht="15.75">
      <c r="A27" s="4">
        <v>25</v>
      </c>
      <c r="B27" s="5" t="s">
        <v>92</v>
      </c>
      <c r="C27" s="5" t="s">
        <v>19</v>
      </c>
      <c r="D27" s="5" t="s">
        <v>95</v>
      </c>
      <c r="E27" s="5" t="s">
        <v>93</v>
      </c>
      <c r="F27" s="5" t="s">
        <v>211</v>
      </c>
      <c r="G27" s="5" t="s">
        <v>168</v>
      </c>
      <c r="H27" s="5" t="s">
        <v>94</v>
      </c>
      <c r="I27" s="4">
        <v>1</v>
      </c>
      <c r="J27" s="4">
        <f t="shared" si="0"/>
        <v>25</v>
      </c>
      <c r="K27" s="7">
        <v>1.7000000000000001E-2</v>
      </c>
      <c r="L27" s="4">
        <f t="shared" si="1"/>
        <v>0.42500000000000004</v>
      </c>
      <c r="M27" s="3">
        <v>10</v>
      </c>
      <c r="N27" s="3">
        <v>1</v>
      </c>
      <c r="O27" s="3">
        <v>234552</v>
      </c>
      <c r="P27" s="3">
        <v>9</v>
      </c>
      <c r="Q27" s="3" t="s">
        <v>194</v>
      </c>
    </row>
    <row r="28" spans="1:17" s="1" customFormat="1" ht="15.75">
      <c r="A28" s="4">
        <v>26</v>
      </c>
      <c r="B28" s="5" t="s">
        <v>96</v>
      </c>
      <c r="C28" s="5" t="s">
        <v>19</v>
      </c>
      <c r="D28" s="5" t="s">
        <v>95</v>
      </c>
      <c r="E28" s="5" t="s">
        <v>97</v>
      </c>
      <c r="F28" s="5" t="s">
        <v>212</v>
      </c>
      <c r="G28" s="5" t="s">
        <v>168</v>
      </c>
      <c r="H28" s="5" t="s">
        <v>98</v>
      </c>
      <c r="I28" s="4">
        <v>1</v>
      </c>
      <c r="J28" s="4">
        <f t="shared" si="0"/>
        <v>25</v>
      </c>
      <c r="K28" s="7">
        <v>1.7000000000000001E-2</v>
      </c>
      <c r="L28" s="4">
        <f t="shared" si="1"/>
        <v>0.42500000000000004</v>
      </c>
      <c r="M28" s="3">
        <v>10</v>
      </c>
      <c r="N28" s="3">
        <v>1</v>
      </c>
      <c r="O28" s="3">
        <v>19900</v>
      </c>
      <c r="P28" s="3">
        <v>9</v>
      </c>
      <c r="Q28" s="3" t="s">
        <v>194</v>
      </c>
    </row>
    <row r="29" spans="1:17" s="1" customFormat="1" ht="15.75">
      <c r="A29" s="4">
        <v>27</v>
      </c>
      <c r="B29" s="5" t="s">
        <v>99</v>
      </c>
      <c r="C29" s="5" t="s">
        <v>19</v>
      </c>
      <c r="D29" s="5" t="s">
        <v>95</v>
      </c>
      <c r="E29" s="5" t="s">
        <v>100</v>
      </c>
      <c r="F29" s="5" t="s">
        <v>213</v>
      </c>
      <c r="G29" s="5" t="s">
        <v>168</v>
      </c>
      <c r="H29" s="5" t="s">
        <v>101</v>
      </c>
      <c r="I29" s="4">
        <v>2</v>
      </c>
      <c r="J29" s="4">
        <f t="shared" si="0"/>
        <v>50</v>
      </c>
      <c r="K29" s="7">
        <v>9.1999999999999998E-3</v>
      </c>
      <c r="L29" s="4">
        <f t="shared" si="1"/>
        <v>0.45999999999999996</v>
      </c>
      <c r="M29" s="3">
        <v>50</v>
      </c>
      <c r="N29" s="3">
        <v>1</v>
      </c>
      <c r="O29" s="3">
        <v>267238</v>
      </c>
      <c r="P29" s="3">
        <v>9</v>
      </c>
      <c r="Q29" s="3" t="s">
        <v>183</v>
      </c>
    </row>
    <row r="30" spans="1:17" s="1" customFormat="1" ht="15.75">
      <c r="A30" s="4">
        <v>28</v>
      </c>
      <c r="B30" s="5" t="s">
        <v>102</v>
      </c>
      <c r="C30" s="5" t="s">
        <v>19</v>
      </c>
      <c r="D30" s="5" t="s">
        <v>95</v>
      </c>
      <c r="E30" s="5" t="s">
        <v>103</v>
      </c>
      <c r="F30" s="5" t="s">
        <v>214</v>
      </c>
      <c r="G30" s="5" t="s">
        <v>168</v>
      </c>
      <c r="H30" s="5" t="s">
        <v>104</v>
      </c>
      <c r="I30" s="4">
        <v>1</v>
      </c>
      <c r="J30" s="4">
        <f t="shared" si="0"/>
        <v>25</v>
      </c>
      <c r="K30" s="7">
        <v>1.7000000000000001E-2</v>
      </c>
      <c r="L30" s="4">
        <f t="shared" si="1"/>
        <v>0.42500000000000004</v>
      </c>
      <c r="M30" s="3">
        <v>10</v>
      </c>
      <c r="N30" s="3">
        <v>1</v>
      </c>
      <c r="O30" s="3">
        <v>18345</v>
      </c>
      <c r="P30" s="3">
        <v>9</v>
      </c>
      <c r="Q30" s="3" t="s">
        <v>194</v>
      </c>
    </row>
    <row r="31" spans="1:17" s="1" customFormat="1" ht="15.75">
      <c r="A31" s="4">
        <v>29</v>
      </c>
      <c r="B31" s="5" t="s">
        <v>105</v>
      </c>
      <c r="C31" s="5" t="s">
        <v>19</v>
      </c>
      <c r="D31" s="5" t="s">
        <v>95</v>
      </c>
      <c r="E31" s="5" t="s">
        <v>106</v>
      </c>
      <c r="F31" s="5" t="s">
        <v>215</v>
      </c>
      <c r="G31" s="5" t="s">
        <v>168</v>
      </c>
      <c r="H31" s="5" t="s">
        <v>107</v>
      </c>
      <c r="I31" s="4">
        <v>17</v>
      </c>
      <c r="J31" s="4">
        <f t="shared" si="0"/>
        <v>425</v>
      </c>
      <c r="K31" s="7">
        <v>5.1999999999999998E-3</v>
      </c>
      <c r="L31" s="4">
        <f t="shared" si="1"/>
        <v>2.21</v>
      </c>
      <c r="M31" s="3">
        <v>250</v>
      </c>
      <c r="N31" s="3">
        <v>1</v>
      </c>
      <c r="O31" s="3">
        <v>443120</v>
      </c>
      <c r="P31" s="3">
        <v>9</v>
      </c>
      <c r="Q31" s="3" t="s">
        <v>195</v>
      </c>
    </row>
    <row r="32" spans="1:17" s="1" customFormat="1" ht="15.75">
      <c r="A32" s="4">
        <v>30</v>
      </c>
      <c r="B32" s="5" t="s">
        <v>108</v>
      </c>
      <c r="C32" s="5" t="s">
        <v>19</v>
      </c>
      <c r="D32" s="5" t="s">
        <v>95</v>
      </c>
      <c r="E32" s="5" t="s">
        <v>109</v>
      </c>
      <c r="F32" s="5" t="s">
        <v>216</v>
      </c>
      <c r="G32" s="5" t="s">
        <v>168</v>
      </c>
      <c r="H32" s="5" t="s">
        <v>110</v>
      </c>
      <c r="I32" s="4">
        <v>1</v>
      </c>
      <c r="J32" s="4">
        <f t="shared" si="0"/>
        <v>25</v>
      </c>
      <c r="K32" s="7">
        <v>1.7000000000000001E-2</v>
      </c>
      <c r="L32" s="4">
        <f t="shared" si="1"/>
        <v>0.42500000000000004</v>
      </c>
      <c r="M32" s="3">
        <v>10</v>
      </c>
      <c r="N32" s="3">
        <v>1</v>
      </c>
      <c r="O32" s="3">
        <v>49113</v>
      </c>
      <c r="P32" s="3">
        <v>9</v>
      </c>
      <c r="Q32" s="3" t="s">
        <v>194</v>
      </c>
    </row>
    <row r="33" spans="1:17" s="1" customFormat="1" ht="15.75">
      <c r="A33" s="4">
        <v>31</v>
      </c>
      <c r="B33" s="5" t="s">
        <v>111</v>
      </c>
      <c r="C33" s="5" t="s">
        <v>19</v>
      </c>
      <c r="D33" s="5" t="s">
        <v>95</v>
      </c>
      <c r="E33" s="5" t="s">
        <v>112</v>
      </c>
      <c r="F33" s="5" t="s">
        <v>217</v>
      </c>
      <c r="G33" s="5" t="s">
        <v>168</v>
      </c>
      <c r="H33" s="5" t="s">
        <v>113</v>
      </c>
      <c r="I33" s="4">
        <v>2</v>
      </c>
      <c r="J33" s="4">
        <f t="shared" si="0"/>
        <v>50</v>
      </c>
      <c r="K33" s="7">
        <v>9.1999999999999998E-3</v>
      </c>
      <c r="L33" s="4">
        <f t="shared" si="1"/>
        <v>0.45999999999999996</v>
      </c>
      <c r="M33" s="3">
        <v>50</v>
      </c>
      <c r="N33" s="3">
        <v>1</v>
      </c>
      <c r="O33" s="3">
        <v>16985</v>
      </c>
      <c r="P33" s="3">
        <v>9</v>
      </c>
      <c r="Q33" s="3" t="s">
        <v>183</v>
      </c>
    </row>
    <row r="34" spans="1:17" s="1" customFormat="1" ht="15.75">
      <c r="A34" s="4">
        <v>32</v>
      </c>
      <c r="B34" s="5" t="s">
        <v>114</v>
      </c>
      <c r="C34" s="5" t="s">
        <v>19</v>
      </c>
      <c r="D34" s="5" t="s">
        <v>95</v>
      </c>
      <c r="E34" s="5" t="s">
        <v>115</v>
      </c>
      <c r="F34" s="5" t="s">
        <v>218</v>
      </c>
      <c r="G34" s="5" t="s">
        <v>168</v>
      </c>
      <c r="H34" s="5" t="s">
        <v>116</v>
      </c>
      <c r="I34" s="4">
        <v>9</v>
      </c>
      <c r="J34" s="4">
        <f t="shared" si="0"/>
        <v>225</v>
      </c>
      <c r="K34" s="7">
        <v>7.0000000000000001E-3</v>
      </c>
      <c r="L34" s="4">
        <f t="shared" si="1"/>
        <v>1.575</v>
      </c>
      <c r="M34" s="3">
        <v>100</v>
      </c>
      <c r="N34" s="3">
        <v>1</v>
      </c>
      <c r="O34" s="3">
        <v>21306</v>
      </c>
      <c r="P34" s="3">
        <v>9</v>
      </c>
      <c r="Q34" s="3" t="s">
        <v>196</v>
      </c>
    </row>
    <row r="35" spans="1:17" ht="15.75">
      <c r="A35" s="4">
        <v>33</v>
      </c>
      <c r="B35" s="5" t="s">
        <v>117</v>
      </c>
      <c r="C35" s="5" t="s">
        <v>19</v>
      </c>
      <c r="D35" s="5" t="s">
        <v>95</v>
      </c>
      <c r="E35" s="5" t="s">
        <v>118</v>
      </c>
      <c r="F35" s="5"/>
      <c r="G35" s="5" t="s">
        <v>168</v>
      </c>
      <c r="H35" s="5" t="s">
        <v>225</v>
      </c>
      <c r="I35" s="4">
        <v>1</v>
      </c>
      <c r="J35" s="4">
        <f t="shared" si="0"/>
        <v>25</v>
      </c>
      <c r="K35" s="7">
        <v>2.5000000000000001E-2</v>
      </c>
      <c r="L35" s="4">
        <f t="shared" si="1"/>
        <v>0.625</v>
      </c>
      <c r="M35" s="3">
        <v>10</v>
      </c>
      <c r="N35" s="3">
        <v>1</v>
      </c>
      <c r="O35" s="3">
        <v>24711</v>
      </c>
      <c r="P35" s="3">
        <v>9</v>
      </c>
      <c r="Q35" s="3" t="s">
        <v>197</v>
      </c>
    </row>
    <row r="36" spans="1:17" s="1" customFormat="1" ht="15.75">
      <c r="A36" s="4">
        <v>34</v>
      </c>
      <c r="B36" s="5" t="s">
        <v>119</v>
      </c>
      <c r="C36" s="5" t="s">
        <v>19</v>
      </c>
      <c r="D36" s="5" t="s">
        <v>95</v>
      </c>
      <c r="E36" s="5" t="s">
        <v>120</v>
      </c>
      <c r="F36" s="5" t="s">
        <v>219</v>
      </c>
      <c r="G36" s="5" t="s">
        <v>168</v>
      </c>
      <c r="H36" s="5" t="s">
        <v>121</v>
      </c>
      <c r="I36" s="4">
        <v>1</v>
      </c>
      <c r="J36" s="4">
        <f t="shared" si="0"/>
        <v>25</v>
      </c>
      <c r="K36" s="7">
        <v>1.7000000000000001E-2</v>
      </c>
      <c r="L36" s="4">
        <f t="shared" si="1"/>
        <v>0.42500000000000004</v>
      </c>
      <c r="M36" s="3">
        <v>10</v>
      </c>
      <c r="N36" s="3">
        <v>1</v>
      </c>
      <c r="O36" s="3">
        <v>13984</v>
      </c>
      <c r="P36" s="3">
        <v>9</v>
      </c>
      <c r="Q36" s="3" t="s">
        <v>194</v>
      </c>
    </row>
    <row r="37" spans="1:17" s="1" customFormat="1" ht="15.75">
      <c r="A37" s="4">
        <v>35</v>
      </c>
      <c r="B37" s="5" t="s">
        <v>122</v>
      </c>
      <c r="C37" s="5" t="s">
        <v>19</v>
      </c>
      <c r="D37" s="5" t="s">
        <v>95</v>
      </c>
      <c r="E37" s="5" t="s">
        <v>123</v>
      </c>
      <c r="F37" s="5" t="s">
        <v>220</v>
      </c>
      <c r="G37" s="5" t="s">
        <v>168</v>
      </c>
      <c r="H37" s="5" t="s">
        <v>124</v>
      </c>
      <c r="I37" s="4">
        <v>3</v>
      </c>
      <c r="J37" s="4">
        <f t="shared" si="0"/>
        <v>75</v>
      </c>
      <c r="K37" s="7">
        <v>9.1999999999999998E-3</v>
      </c>
      <c r="L37" s="4">
        <f t="shared" si="1"/>
        <v>0.69</v>
      </c>
      <c r="M37" s="3">
        <v>50</v>
      </c>
      <c r="N37" s="3">
        <v>1</v>
      </c>
      <c r="O37" s="3">
        <v>24519</v>
      </c>
      <c r="P37" s="3">
        <v>9</v>
      </c>
      <c r="Q37" s="3" t="s">
        <v>198</v>
      </c>
    </row>
    <row r="38" spans="1:17" s="1" customFormat="1" ht="15.75">
      <c r="A38" s="4">
        <v>36</v>
      </c>
      <c r="B38" s="5" t="s">
        <v>125</v>
      </c>
      <c r="C38" s="5" t="s">
        <v>19</v>
      </c>
      <c r="D38" s="5" t="s">
        <v>95</v>
      </c>
      <c r="E38" s="5" t="s">
        <v>126</v>
      </c>
      <c r="F38" s="5" t="s">
        <v>221</v>
      </c>
      <c r="G38" s="5" t="s">
        <v>168</v>
      </c>
      <c r="H38" s="5" t="s">
        <v>127</v>
      </c>
      <c r="I38" s="4">
        <v>4</v>
      </c>
      <c r="J38" s="4">
        <f t="shared" si="0"/>
        <v>100</v>
      </c>
      <c r="K38" s="7">
        <v>7.0000000000000001E-3</v>
      </c>
      <c r="L38" s="4">
        <f t="shared" si="1"/>
        <v>0.70000000000000007</v>
      </c>
      <c r="M38" s="3">
        <v>100</v>
      </c>
      <c r="N38" s="3">
        <v>1</v>
      </c>
      <c r="O38" s="3">
        <v>9145</v>
      </c>
      <c r="P38" s="3">
        <v>9</v>
      </c>
      <c r="Q38" s="3" t="s">
        <v>183</v>
      </c>
    </row>
    <row r="39" spans="1:17" s="2" customFormat="1" ht="15.75">
      <c r="A39" s="4">
        <v>37</v>
      </c>
      <c r="B39" s="5" t="s">
        <v>128</v>
      </c>
      <c r="C39" s="5" t="s">
        <v>19</v>
      </c>
      <c r="D39" s="5" t="s">
        <v>89</v>
      </c>
      <c r="E39" s="5" t="s">
        <v>227</v>
      </c>
      <c r="F39" s="5" t="s">
        <v>222</v>
      </c>
      <c r="G39" s="5" t="s">
        <v>168</v>
      </c>
      <c r="H39" s="5" t="s">
        <v>129</v>
      </c>
      <c r="I39" s="4">
        <v>1</v>
      </c>
      <c r="J39" s="4">
        <f t="shared" si="0"/>
        <v>25</v>
      </c>
      <c r="K39" s="7">
        <v>8.0000000000000002E-3</v>
      </c>
      <c r="L39" s="4">
        <f t="shared" si="1"/>
        <v>0.2</v>
      </c>
      <c r="M39" s="3">
        <v>25</v>
      </c>
      <c r="N39" s="3">
        <v>1</v>
      </c>
      <c r="O39" s="3">
        <v>432389</v>
      </c>
      <c r="P39" s="3">
        <v>19</v>
      </c>
      <c r="Q39" s="3" t="s">
        <v>183</v>
      </c>
    </row>
    <row r="40" spans="1:17" s="1" customFormat="1" ht="15.75">
      <c r="A40" s="4">
        <v>38</v>
      </c>
      <c r="B40" s="5" t="s">
        <v>130</v>
      </c>
      <c r="C40" s="5" t="s">
        <v>19</v>
      </c>
      <c r="D40" s="5" t="s">
        <v>95</v>
      </c>
      <c r="E40" s="5" t="s">
        <v>131</v>
      </c>
      <c r="F40" s="5" t="s">
        <v>231</v>
      </c>
      <c r="G40" s="5" t="s">
        <v>168</v>
      </c>
      <c r="H40" s="5" t="s">
        <v>132</v>
      </c>
      <c r="I40" s="4">
        <v>6</v>
      </c>
      <c r="J40" s="4">
        <f t="shared" si="0"/>
        <v>150</v>
      </c>
      <c r="K40" s="7">
        <v>7.0000000000000001E-3</v>
      </c>
      <c r="L40" s="4">
        <f t="shared" si="1"/>
        <v>1.05</v>
      </c>
      <c r="M40" s="3">
        <v>100</v>
      </c>
      <c r="N40" s="3">
        <v>1</v>
      </c>
      <c r="O40" s="3">
        <v>45835</v>
      </c>
      <c r="P40" s="3">
        <v>9</v>
      </c>
      <c r="Q40" s="3" t="s">
        <v>183</v>
      </c>
    </row>
    <row r="41" spans="1:17" s="2" customFormat="1" ht="15.75">
      <c r="A41" s="4">
        <v>39</v>
      </c>
      <c r="B41" s="5" t="s">
        <v>133</v>
      </c>
      <c r="C41" s="5" t="s">
        <v>19</v>
      </c>
      <c r="D41" s="5" t="s">
        <v>89</v>
      </c>
      <c r="E41" s="5" t="s">
        <v>134</v>
      </c>
      <c r="F41" s="5" t="s">
        <v>223</v>
      </c>
      <c r="G41" s="5" t="s">
        <v>168</v>
      </c>
      <c r="H41" s="5" t="s">
        <v>135</v>
      </c>
      <c r="I41" s="4">
        <v>1</v>
      </c>
      <c r="J41" s="4">
        <f t="shared" si="0"/>
        <v>25</v>
      </c>
      <c r="K41" s="7">
        <v>8.0000000000000002E-3</v>
      </c>
      <c r="L41" s="4">
        <f t="shared" si="1"/>
        <v>0.2</v>
      </c>
      <c r="M41" s="3">
        <v>25</v>
      </c>
      <c r="N41" s="3">
        <v>1</v>
      </c>
      <c r="O41" s="3">
        <v>1580</v>
      </c>
      <c r="P41" s="3">
        <v>19</v>
      </c>
      <c r="Q41" s="3" t="s">
        <v>183</v>
      </c>
    </row>
    <row r="42" spans="1:17" ht="15.75">
      <c r="A42" s="4">
        <v>40</v>
      </c>
      <c r="B42" s="5" t="s">
        <v>136</v>
      </c>
      <c r="C42" s="5" t="s">
        <v>6</v>
      </c>
      <c r="D42" s="5" t="s">
        <v>138</v>
      </c>
      <c r="E42" s="5" t="s">
        <v>137</v>
      </c>
      <c r="F42" s="5"/>
      <c r="G42" s="5" t="s">
        <v>168</v>
      </c>
      <c r="H42" s="5" t="s">
        <v>226</v>
      </c>
      <c r="I42" s="4">
        <v>6</v>
      </c>
      <c r="J42" s="4">
        <f t="shared" si="0"/>
        <v>150</v>
      </c>
      <c r="K42" s="7">
        <v>0.72</v>
      </c>
      <c r="L42" s="4">
        <f t="shared" si="1"/>
        <v>108</v>
      </c>
      <c r="M42" s="3">
        <v>100</v>
      </c>
      <c r="N42" s="3">
        <v>2160</v>
      </c>
      <c r="O42" s="3">
        <v>6550</v>
      </c>
      <c r="P42" s="3">
        <v>6</v>
      </c>
      <c r="Q42" s="3"/>
    </row>
    <row r="43" spans="1:17" ht="15.75">
      <c r="A43" s="4">
        <v>41</v>
      </c>
      <c r="B43" s="5" t="s">
        <v>139</v>
      </c>
      <c r="C43" s="5" t="s">
        <v>6</v>
      </c>
      <c r="D43" s="5" t="s">
        <v>38</v>
      </c>
      <c r="E43" s="5" t="s">
        <v>140</v>
      </c>
      <c r="F43" s="5"/>
      <c r="G43" s="5" t="s">
        <v>168</v>
      </c>
      <c r="H43" s="5" t="s">
        <v>141</v>
      </c>
      <c r="I43" s="4">
        <v>6</v>
      </c>
      <c r="J43" s="4">
        <f t="shared" si="0"/>
        <v>150</v>
      </c>
      <c r="K43" s="7">
        <v>0.23400000000000001</v>
      </c>
      <c r="L43" s="4">
        <f t="shared" si="1"/>
        <v>35.1</v>
      </c>
      <c r="M43" s="3">
        <v>100</v>
      </c>
      <c r="N43" s="3">
        <v>1</v>
      </c>
      <c r="O43" s="3">
        <v>4354</v>
      </c>
      <c r="P43" s="3">
        <v>6</v>
      </c>
      <c r="Q43" s="3" t="s">
        <v>183</v>
      </c>
    </row>
    <row r="44" spans="1:17" ht="15.75">
      <c r="A44" s="4">
        <v>42</v>
      </c>
      <c r="B44" s="5" t="s">
        <v>142</v>
      </c>
      <c r="C44" s="5" t="s">
        <v>6</v>
      </c>
      <c r="D44" s="5" t="s">
        <v>145</v>
      </c>
      <c r="E44" s="5" t="s">
        <v>143</v>
      </c>
      <c r="F44" s="5"/>
      <c r="G44" s="5" t="s">
        <v>168</v>
      </c>
      <c r="H44" s="5" t="s">
        <v>144</v>
      </c>
      <c r="I44" s="4">
        <v>1</v>
      </c>
      <c r="J44" s="4">
        <f t="shared" si="0"/>
        <v>25</v>
      </c>
      <c r="K44" s="7"/>
      <c r="L44" s="4">
        <f t="shared" si="1"/>
        <v>0</v>
      </c>
      <c r="M44" s="3"/>
      <c r="N44" s="3">
        <v>1</v>
      </c>
      <c r="O44" s="3"/>
      <c r="P44" s="3"/>
      <c r="Q44" s="3" t="s">
        <v>200</v>
      </c>
    </row>
    <row r="45" spans="1:17" ht="15.75">
      <c r="A45" s="4">
        <v>43</v>
      </c>
      <c r="B45" s="5" t="s">
        <v>146</v>
      </c>
      <c r="C45" s="5" t="s">
        <v>150</v>
      </c>
      <c r="D45" s="5" t="s">
        <v>149</v>
      </c>
      <c r="E45" s="5" t="s">
        <v>147</v>
      </c>
      <c r="F45" s="5"/>
      <c r="G45" s="5" t="s">
        <v>168</v>
      </c>
      <c r="H45" s="5" t="s">
        <v>148</v>
      </c>
      <c r="I45" s="4">
        <v>1</v>
      </c>
      <c r="J45" s="4">
        <f t="shared" si="0"/>
        <v>25</v>
      </c>
      <c r="K45" s="7">
        <v>0.2</v>
      </c>
      <c r="L45" s="4">
        <f t="shared" si="1"/>
        <v>5</v>
      </c>
      <c r="M45" s="3">
        <v>25</v>
      </c>
      <c r="N45" s="3">
        <v>1</v>
      </c>
      <c r="O45" s="3">
        <v>111262</v>
      </c>
      <c r="P45" s="3">
        <v>12</v>
      </c>
      <c r="Q45" s="3" t="s">
        <v>183</v>
      </c>
    </row>
    <row r="46" spans="1:17" ht="15.75">
      <c r="A46" s="4">
        <v>44</v>
      </c>
      <c r="B46" s="5" t="s">
        <v>151</v>
      </c>
      <c r="C46" s="5" t="s">
        <v>155</v>
      </c>
      <c r="D46" s="5" t="s">
        <v>154</v>
      </c>
      <c r="E46" s="5" t="s">
        <v>152</v>
      </c>
      <c r="F46" s="5"/>
      <c r="G46" s="5" t="s">
        <v>168</v>
      </c>
      <c r="H46" s="5" t="s">
        <v>153</v>
      </c>
      <c r="I46" s="4">
        <v>1</v>
      </c>
      <c r="J46" s="4">
        <f t="shared" si="0"/>
        <v>25</v>
      </c>
      <c r="K46" s="7">
        <v>0.48</v>
      </c>
      <c r="L46" s="4">
        <f t="shared" si="1"/>
        <v>12</v>
      </c>
      <c r="M46" s="3">
        <v>25</v>
      </c>
      <c r="N46" s="3">
        <v>1</v>
      </c>
      <c r="O46" s="3">
        <v>21059</v>
      </c>
      <c r="P46" s="3">
        <v>10</v>
      </c>
      <c r="Q46" s="3" t="s">
        <v>183</v>
      </c>
    </row>
    <row r="47" spans="1:17" ht="15.75">
      <c r="A47" s="4">
        <v>45</v>
      </c>
      <c r="B47" s="5" t="s">
        <v>156</v>
      </c>
      <c r="C47" s="5" t="s">
        <v>157</v>
      </c>
      <c r="D47" s="5" t="s">
        <v>160</v>
      </c>
      <c r="E47" s="5" t="s">
        <v>158</v>
      </c>
      <c r="F47" s="5"/>
      <c r="G47" s="5" t="s">
        <v>168</v>
      </c>
      <c r="H47" s="5" t="s">
        <v>159</v>
      </c>
      <c r="I47" s="4">
        <v>1</v>
      </c>
      <c r="J47" s="4">
        <f t="shared" si="0"/>
        <v>25</v>
      </c>
      <c r="K47" s="7">
        <v>0.36120000000000002</v>
      </c>
      <c r="L47" s="4">
        <f t="shared" si="1"/>
        <v>9.0300000000000011</v>
      </c>
      <c r="M47" s="3">
        <v>25</v>
      </c>
      <c r="N47" s="3">
        <v>1</v>
      </c>
      <c r="O47" s="3">
        <v>16579</v>
      </c>
      <c r="P47" s="3">
        <v>6</v>
      </c>
      <c r="Q47" s="3" t="s">
        <v>183</v>
      </c>
    </row>
    <row r="48" spans="1:17" ht="15.75">
      <c r="A48" s="4">
        <v>46</v>
      </c>
      <c r="B48" s="5" t="s">
        <v>161</v>
      </c>
      <c r="C48" s="5" t="s">
        <v>164</v>
      </c>
      <c r="D48" s="5" t="s">
        <v>154</v>
      </c>
      <c r="E48" s="5" t="s">
        <v>162</v>
      </c>
      <c r="F48" s="5"/>
      <c r="G48" s="5" t="s">
        <v>168</v>
      </c>
      <c r="H48" s="5" t="s">
        <v>163</v>
      </c>
      <c r="I48" s="4">
        <v>2</v>
      </c>
      <c r="J48" s="4">
        <f t="shared" si="0"/>
        <v>50</v>
      </c>
      <c r="K48" s="7">
        <v>1.1299999999999999</v>
      </c>
      <c r="L48" s="4">
        <f t="shared" si="1"/>
        <v>56.499999999999993</v>
      </c>
      <c r="M48" s="3">
        <v>25</v>
      </c>
      <c r="N48" s="3">
        <v>91</v>
      </c>
      <c r="O48" s="3">
        <v>91</v>
      </c>
      <c r="P48" s="3">
        <v>10</v>
      </c>
      <c r="Q48" s="8" t="s">
        <v>199</v>
      </c>
    </row>
    <row r="49" spans="1:17" ht="15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10">
        <f>SUM(L3:L48)</f>
        <v>1183.9750000000001</v>
      </c>
      <c r="M49" s="3"/>
      <c r="N49" s="3"/>
      <c r="O49" s="3"/>
      <c r="P49" s="3"/>
      <c r="Q49" s="3"/>
    </row>
    <row r="50" spans="1:17">
      <c r="A50" s="3"/>
      <c r="B50" s="3"/>
      <c r="C50" s="3"/>
      <c r="D50" s="3"/>
      <c r="E50" s="3"/>
      <c r="F50" s="3"/>
      <c r="G50" s="3"/>
      <c r="H50" s="3"/>
      <c r="I50" s="3"/>
      <c r="J50" s="3"/>
      <c r="K50" s="3" t="s">
        <v>201</v>
      </c>
      <c r="L50" s="3">
        <v>180</v>
      </c>
      <c r="M50" s="3"/>
      <c r="N50" s="3"/>
      <c r="O50" s="3"/>
      <c r="P50" s="3"/>
      <c r="Q50" s="3"/>
    </row>
    <row r="51" spans="1:1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>
        <f>L49+L50</f>
        <v>1363.9750000000001</v>
      </c>
      <c r="M51" s="3"/>
      <c r="N51" s="3"/>
      <c r="O51" s="3"/>
      <c r="P51" s="3"/>
      <c r="Q51" s="3"/>
    </row>
  </sheetData>
  <phoneticPr fontId="1" type="noConversion"/>
  <hyperlinks>
    <hyperlink ref="Q4" r:id="rId1"/>
    <hyperlink ref="Q19" r:id="rId2"/>
    <hyperlink ref="Q48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Colab</dc:creator>
  <cp:lastModifiedBy>John K</cp:lastModifiedBy>
  <dcterms:created xsi:type="dcterms:W3CDTF">2015-02-25T20:58:22Z</dcterms:created>
  <dcterms:modified xsi:type="dcterms:W3CDTF">2016-07-19T20:59:04Z</dcterms:modified>
</cp:coreProperties>
</file>