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top\Desktop\"/>
    </mc:Choice>
  </mc:AlternateContent>
  <xr:revisionPtr revIDLastSave="0" documentId="13_ncr:1_{0949F34B-4423-4C55-804B-A71F025196F6}" xr6:coauthVersionLast="47" xr6:coauthVersionMax="47" xr10:uidLastSave="{00000000-0000-0000-0000-000000000000}"/>
  <bookViews>
    <workbookView xWindow="-28920" yWindow="-15" windowWidth="29040" windowHeight="16440" xr2:uid="{1654C46E-5D0C-4D6F-AA1B-EEE8BF2DE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J36" i="1"/>
  <c r="J35" i="1"/>
  <c r="J34" i="1"/>
  <c r="J37" i="1"/>
  <c r="J33" i="1"/>
  <c r="J25" i="1"/>
  <c r="J26" i="1"/>
  <c r="J27" i="1"/>
  <c r="J28" i="1"/>
  <c r="J24" i="1"/>
  <c r="D49" i="1"/>
  <c r="D47" i="1"/>
  <c r="D48" i="1"/>
  <c r="D50" i="1"/>
  <c r="D46" i="1"/>
  <c r="D39" i="1"/>
  <c r="D40" i="1"/>
  <c r="D41" i="1"/>
  <c r="D42" i="1"/>
  <c r="D38" i="1"/>
  <c r="D36" i="1"/>
  <c r="D28" i="1"/>
  <c r="D29" i="1"/>
  <c r="D30" i="1"/>
  <c r="D31" i="1"/>
  <c r="D32" i="1"/>
  <c r="D21" i="1"/>
  <c r="D22" i="1"/>
  <c r="D23" i="1"/>
  <c r="D24" i="1"/>
  <c r="P7" i="1"/>
  <c r="P8" i="1"/>
  <c r="P9" i="1"/>
  <c r="P10" i="1"/>
  <c r="P6" i="1"/>
  <c r="O7" i="1"/>
  <c r="O8" i="1"/>
  <c r="O9" i="1"/>
  <c r="O10" i="1"/>
  <c r="O6" i="1"/>
  <c r="M6" i="1"/>
  <c r="N7" i="1"/>
  <c r="N6" i="1"/>
  <c r="N8" i="1"/>
  <c r="N9" i="1"/>
  <c r="N10" i="1"/>
  <c r="M7" i="1"/>
  <c r="M8" i="1"/>
  <c r="M9" i="1"/>
  <c r="M10" i="1"/>
</calcChain>
</file>

<file path=xl/sharedStrings.xml><?xml version="1.0" encoding="utf-8"?>
<sst xmlns="http://schemas.openxmlformats.org/spreadsheetml/2006/main" count="63" uniqueCount="21">
  <si>
    <t>Критерій</t>
  </si>
  <si>
    <t>Альтернатива</t>
  </si>
  <si>
    <t>К1</t>
  </si>
  <si>
    <t>К2</t>
  </si>
  <si>
    <t>К3</t>
  </si>
  <si>
    <t>К4</t>
  </si>
  <si>
    <t>А1</t>
  </si>
  <si>
    <t>А2</t>
  </si>
  <si>
    <t>А3</t>
  </si>
  <si>
    <t>А4</t>
  </si>
  <si>
    <t>А5</t>
  </si>
  <si>
    <t>Вага</t>
  </si>
  <si>
    <t xml:space="preserve">Нормалізована таблиця </t>
  </si>
  <si>
    <t>Песимізм</t>
  </si>
  <si>
    <t>Оптимізм</t>
  </si>
  <si>
    <t>Гурвіца</t>
  </si>
  <si>
    <t>A+</t>
  </si>
  <si>
    <t>A-</t>
  </si>
  <si>
    <t>Лаплас</t>
  </si>
  <si>
    <t>Баєс-Лаплас</t>
  </si>
  <si>
    <t>Ходж-Леман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</si>
</sst>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left" vertical="center" wrapText="1" indent="9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left" vertical="center" wrapText="1" indent="2"/>
    </xf>
    <xf numFmtId="0" fontId="2" fillId="0" borderId="10" xfId="0" applyFont="1" applyBorder="1" applyAlignment="1">
      <alignment horizontal="left" vertical="center" wrapText="1" indent="3"/>
    </xf>
    <xf numFmtId="0" fontId="2" fillId="0" borderId="11" xfId="0" applyFont="1" applyBorder="1" applyAlignment="1">
      <alignment horizontal="left" vertical="center" wrapText="1" indent="2"/>
    </xf>
    <xf numFmtId="2" fontId="2" fillId="0" borderId="5" xfId="0" applyNumberFormat="1" applyFont="1" applyBorder="1" applyAlignment="1">
      <alignment horizontal="left" vertical="center" wrapText="1" indent="2"/>
    </xf>
    <xf numFmtId="2" fontId="2" fillId="0" borderId="5" xfId="0" applyNumberFormat="1" applyFont="1" applyBorder="1" applyAlignment="1">
      <alignment horizontal="left" vertical="center" wrapText="1" indent="3"/>
    </xf>
    <xf numFmtId="2" fontId="2" fillId="0" borderId="6" xfId="0" applyNumberFormat="1" applyFont="1" applyBorder="1" applyAlignment="1">
      <alignment horizontal="left" vertical="center" wrapText="1" indent="2"/>
    </xf>
    <xf numFmtId="2" fontId="2" fillId="0" borderId="2" xfId="0" applyNumberFormat="1" applyFont="1" applyBorder="1" applyAlignment="1">
      <alignment horizontal="left" vertical="center" wrapText="1" indent="2"/>
    </xf>
    <xf numFmtId="2" fontId="2" fillId="0" borderId="2" xfId="0" applyNumberFormat="1" applyFont="1" applyBorder="1" applyAlignment="1">
      <alignment horizontal="left" vertical="center" wrapText="1" indent="3"/>
    </xf>
    <xf numFmtId="2" fontId="2" fillId="0" borderId="8" xfId="0" applyNumberFormat="1" applyFont="1" applyBorder="1" applyAlignment="1">
      <alignment horizontal="left" vertical="center" wrapText="1" indent="2"/>
    </xf>
    <xf numFmtId="2" fontId="2" fillId="0" borderId="10" xfId="0" applyNumberFormat="1" applyFont="1" applyBorder="1" applyAlignment="1">
      <alignment horizontal="left" vertical="center" wrapText="1" indent="2"/>
    </xf>
    <xf numFmtId="2" fontId="2" fillId="0" borderId="10" xfId="0" applyNumberFormat="1" applyFont="1" applyBorder="1" applyAlignment="1">
      <alignment horizontal="left" vertical="center" wrapText="1" indent="3"/>
    </xf>
    <xf numFmtId="2" fontId="2" fillId="0" borderId="11" xfId="0" applyNumberFormat="1" applyFont="1" applyBorder="1" applyAlignment="1">
      <alignment horizontal="left" vertical="center" wrapText="1" indent="2"/>
    </xf>
    <xf numFmtId="2" fontId="2" fillId="0" borderId="5" xfId="1" applyNumberFormat="1" applyFont="1" applyBorder="1" applyAlignment="1">
      <alignment horizontal="left" vertical="center" wrapText="1" indent="2"/>
    </xf>
    <xf numFmtId="2" fontId="2" fillId="0" borderId="2" xfId="1" applyNumberFormat="1" applyFont="1" applyBorder="1" applyAlignment="1">
      <alignment horizontal="left" vertical="center" wrapText="1" indent="2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wrapText="1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 wrapText="1" indent="1"/>
    </xf>
    <xf numFmtId="0" fontId="2" fillId="7" borderId="1" xfId="0" applyFont="1" applyFill="1" applyBorder="1" applyAlignment="1">
      <alignment horizontal="right"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horizontal="left" vertical="center" wrapText="1" indent="1"/>
    </xf>
    <xf numFmtId="0" fontId="2" fillId="7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left" vertical="center" wrapText="1" indent="1"/>
    </xf>
    <xf numFmtId="0" fontId="2" fillId="4" borderId="3" xfId="0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16D1-318F-4030-B3AB-5CBE78FA477D}">
  <dimension ref="C3:P50"/>
  <sheetViews>
    <sheetView tabSelected="1" workbookViewId="0">
      <selection activeCell="D49" sqref="D49"/>
    </sheetView>
  </sheetViews>
  <sheetFormatPr defaultRowHeight="15" x14ac:dyDescent="0.25"/>
  <cols>
    <col min="3" max="3" width="24.140625" customWidth="1"/>
    <col min="4" max="4" width="11.28515625" customWidth="1"/>
    <col min="5" max="5" width="10.140625" customWidth="1"/>
    <col min="6" max="6" width="10" bestFit="1" customWidth="1"/>
    <col min="7" max="7" width="9.28515625" bestFit="1" customWidth="1"/>
    <col min="12" max="12" width="14.5703125" customWidth="1"/>
    <col min="13" max="13" width="13.5703125" customWidth="1"/>
    <col min="14" max="14" width="39.42578125" customWidth="1"/>
    <col min="15" max="15" width="12.7109375" customWidth="1"/>
    <col min="16" max="16" width="12.85546875" customWidth="1"/>
  </cols>
  <sheetData>
    <row r="3" spans="3:16" ht="91.5" customHeight="1" thickBot="1" x14ac:dyDescent="0.4">
      <c r="L3" s="26" t="s">
        <v>12</v>
      </c>
      <c r="M3" s="26"/>
      <c r="N3" s="26"/>
    </row>
    <row r="4" spans="3:16" ht="30" customHeight="1" x14ac:dyDescent="0.25">
      <c r="C4" s="1" t="s">
        <v>0</v>
      </c>
      <c r="D4" s="27" t="s">
        <v>2</v>
      </c>
      <c r="E4" s="28" t="s">
        <v>3</v>
      </c>
      <c r="F4" s="27" t="s">
        <v>4</v>
      </c>
      <c r="G4" s="29" t="s">
        <v>5</v>
      </c>
      <c r="L4" s="1" t="s">
        <v>0</v>
      </c>
      <c r="M4" s="35" t="s">
        <v>2</v>
      </c>
      <c r="N4" s="36" t="s">
        <v>3</v>
      </c>
      <c r="O4" s="35" t="s">
        <v>4</v>
      </c>
      <c r="P4" s="37" t="s">
        <v>5</v>
      </c>
    </row>
    <row r="5" spans="3:16" ht="32.25" thickBot="1" x14ac:dyDescent="0.3">
      <c r="C5" s="2" t="s">
        <v>1</v>
      </c>
      <c r="D5" s="30"/>
      <c r="E5" s="31"/>
      <c r="F5" s="30"/>
      <c r="G5" s="32"/>
      <c r="L5" s="2" t="s">
        <v>1</v>
      </c>
      <c r="M5" s="38"/>
      <c r="N5" s="39"/>
      <c r="O5" s="38"/>
      <c r="P5" s="40"/>
    </row>
    <row r="6" spans="3:16" ht="15.75" x14ac:dyDescent="0.25">
      <c r="C6" s="33" t="s">
        <v>6</v>
      </c>
      <c r="D6" s="9">
        <v>540</v>
      </c>
      <c r="E6" s="10">
        <v>0.28000000000000003</v>
      </c>
      <c r="F6" s="10">
        <v>22</v>
      </c>
      <c r="G6" s="11">
        <v>7</v>
      </c>
      <c r="L6" s="33" t="s">
        <v>6</v>
      </c>
      <c r="M6" s="9">
        <f>(540-D6)/(540-350)</f>
        <v>0</v>
      </c>
      <c r="N6" s="18">
        <f>(E6-0.12)/(0.28-0.12)</f>
        <v>1</v>
      </c>
      <c r="O6" s="10">
        <f>(22-F6)/(22-5)</f>
        <v>0</v>
      </c>
      <c r="P6" s="11">
        <f>(G6-3)/(8-3)</f>
        <v>0.8</v>
      </c>
    </row>
    <row r="7" spans="3:16" ht="15.75" x14ac:dyDescent="0.25">
      <c r="C7" s="34" t="s">
        <v>7</v>
      </c>
      <c r="D7" s="12">
        <v>480</v>
      </c>
      <c r="E7" s="13">
        <v>0.22</v>
      </c>
      <c r="F7" s="13">
        <v>10</v>
      </c>
      <c r="G7" s="14">
        <v>6</v>
      </c>
      <c r="L7" s="34" t="s">
        <v>7</v>
      </c>
      <c r="M7" s="12">
        <f t="shared" ref="M7:M10" si="0">(540-D7)/(540-350)</f>
        <v>0.31578947368421051</v>
      </c>
      <c r="N7" s="19">
        <f>(E7-0.12)/(0.28-0.12)</f>
        <v>0.62499999999999989</v>
      </c>
      <c r="O7" s="13">
        <f t="shared" ref="O7:O10" si="1">(22-F7)/(22-5)</f>
        <v>0.70588235294117652</v>
      </c>
      <c r="P7" s="14">
        <f t="shared" ref="P7:P10" si="2">(G7-3)/(8-3)</f>
        <v>0.6</v>
      </c>
    </row>
    <row r="8" spans="3:16" ht="15.75" x14ac:dyDescent="0.25">
      <c r="C8" s="34" t="s">
        <v>8</v>
      </c>
      <c r="D8" s="12">
        <v>390</v>
      </c>
      <c r="E8" s="13">
        <v>0.15</v>
      </c>
      <c r="F8" s="13">
        <v>5</v>
      </c>
      <c r="G8" s="14">
        <v>3</v>
      </c>
      <c r="L8" s="34" t="s">
        <v>8</v>
      </c>
      <c r="M8" s="12">
        <f t="shared" si="0"/>
        <v>0.78947368421052633</v>
      </c>
      <c r="N8" s="19">
        <f t="shared" ref="N8:N10" si="3">(E8-0.12)/(0.28-0.12)</f>
        <v>0.18749999999999994</v>
      </c>
      <c r="O8" s="13">
        <f t="shared" si="1"/>
        <v>1</v>
      </c>
      <c r="P8" s="14">
        <f t="shared" si="2"/>
        <v>0</v>
      </c>
    </row>
    <row r="9" spans="3:16" ht="15.75" x14ac:dyDescent="0.25">
      <c r="C9" s="34" t="s">
        <v>9</v>
      </c>
      <c r="D9" s="12">
        <v>500</v>
      </c>
      <c r="E9" s="13">
        <v>0.24</v>
      </c>
      <c r="F9" s="13">
        <v>13</v>
      </c>
      <c r="G9" s="14">
        <v>8</v>
      </c>
      <c r="L9" s="34" t="s">
        <v>9</v>
      </c>
      <c r="M9" s="12">
        <f t="shared" si="0"/>
        <v>0.21052631578947367</v>
      </c>
      <c r="N9" s="19">
        <f t="shared" si="3"/>
        <v>0.74999999999999978</v>
      </c>
      <c r="O9" s="13">
        <f t="shared" si="1"/>
        <v>0.52941176470588236</v>
      </c>
      <c r="P9" s="14">
        <f t="shared" si="2"/>
        <v>1</v>
      </c>
    </row>
    <row r="10" spans="3:16" ht="15.75" x14ac:dyDescent="0.25">
      <c r="C10" s="34" t="s">
        <v>10</v>
      </c>
      <c r="D10" s="12">
        <v>350</v>
      </c>
      <c r="E10" s="13">
        <v>0.12</v>
      </c>
      <c r="F10" s="13">
        <v>7</v>
      </c>
      <c r="G10" s="14">
        <v>5</v>
      </c>
      <c r="L10" s="34" t="s">
        <v>10</v>
      </c>
      <c r="M10" s="12">
        <f t="shared" si="0"/>
        <v>1</v>
      </c>
      <c r="N10" s="19">
        <f t="shared" si="3"/>
        <v>0</v>
      </c>
      <c r="O10" s="13">
        <f t="shared" si="1"/>
        <v>0.88235294117647056</v>
      </c>
      <c r="P10" s="14">
        <f t="shared" si="2"/>
        <v>0.4</v>
      </c>
    </row>
    <row r="11" spans="3:16" ht="16.5" thickBot="1" x14ac:dyDescent="0.3">
      <c r="C11" s="5" t="s">
        <v>11</v>
      </c>
      <c r="D11" s="15">
        <v>7</v>
      </c>
      <c r="E11" s="16">
        <v>8</v>
      </c>
      <c r="F11" s="16">
        <v>6</v>
      </c>
      <c r="G11" s="17">
        <v>5</v>
      </c>
      <c r="L11" s="5" t="s">
        <v>11</v>
      </c>
      <c r="M11" s="6">
        <v>7</v>
      </c>
      <c r="N11" s="7">
        <v>8</v>
      </c>
      <c r="O11" s="7">
        <v>6</v>
      </c>
      <c r="P11" s="8">
        <v>5</v>
      </c>
    </row>
    <row r="18" spans="3:10" x14ac:dyDescent="0.25">
      <c r="C18" t="s">
        <v>13</v>
      </c>
      <c r="I18" t="s">
        <v>19</v>
      </c>
    </row>
    <row r="19" spans="3:10" ht="15.75" thickBot="1" x14ac:dyDescent="0.3"/>
    <row r="20" spans="3:10" ht="15.75" x14ac:dyDescent="0.25">
      <c r="C20" s="3" t="s">
        <v>6</v>
      </c>
      <c r="D20" s="20">
        <f>MIN(M6:P6)</f>
        <v>0</v>
      </c>
      <c r="I20">
        <v>0.1</v>
      </c>
    </row>
    <row r="21" spans="3:10" ht="15.75" x14ac:dyDescent="0.25">
      <c r="C21" s="4" t="s">
        <v>7</v>
      </c>
      <c r="D21" s="21">
        <f t="shared" ref="D21:D24" si="4">MIN(M7:P7)</f>
        <v>0.31578947368421051</v>
      </c>
      <c r="I21">
        <v>0.2</v>
      </c>
    </row>
    <row r="22" spans="3:10" ht="15.75" x14ac:dyDescent="0.25">
      <c r="C22" s="4" t="s">
        <v>8</v>
      </c>
      <c r="D22" s="22">
        <f t="shared" si="4"/>
        <v>0</v>
      </c>
      <c r="I22">
        <v>0.3</v>
      </c>
    </row>
    <row r="23" spans="3:10" ht="16.5" thickBot="1" x14ac:dyDescent="0.3">
      <c r="C23" s="4" t="s">
        <v>9</v>
      </c>
      <c r="D23" s="23">
        <f t="shared" si="4"/>
        <v>0.21052631578947367</v>
      </c>
      <c r="I23">
        <v>0.4</v>
      </c>
    </row>
    <row r="24" spans="3:10" ht="15.75" x14ac:dyDescent="0.25">
      <c r="C24" s="4" t="s">
        <v>10</v>
      </c>
      <c r="D24" s="24">
        <f t="shared" si="4"/>
        <v>0</v>
      </c>
      <c r="I24" s="3" t="s">
        <v>6</v>
      </c>
      <c r="J24" s="20">
        <f>M6*$M$11+O6*$O$11+P6*$P$11+N6*$N$11</f>
        <v>12</v>
      </c>
    </row>
    <row r="25" spans="3:10" ht="15.75" x14ac:dyDescent="0.25">
      <c r="I25" s="4" t="s">
        <v>7</v>
      </c>
      <c r="J25" s="20">
        <f t="shared" ref="J25:J28" si="5">M7*$M$11+O7*$O$11+P7*$P$11+N7*$N$11</f>
        <v>14.445820433436531</v>
      </c>
    </row>
    <row r="26" spans="3:10" ht="15.75" x14ac:dyDescent="0.25">
      <c r="C26" s="25" t="s">
        <v>14</v>
      </c>
      <c r="I26" s="4" t="s">
        <v>8</v>
      </c>
      <c r="J26" s="20">
        <f t="shared" si="5"/>
        <v>13.026315789473685</v>
      </c>
    </row>
    <row r="27" spans="3:10" ht="16.5" thickBot="1" x14ac:dyDescent="0.3">
      <c r="I27" s="4" t="s">
        <v>9</v>
      </c>
      <c r="J27" s="20">
        <f t="shared" si="5"/>
        <v>15.650154798761609</v>
      </c>
    </row>
    <row r="28" spans="3:10" ht="15.75" x14ac:dyDescent="0.25">
      <c r="C28" s="3" t="s">
        <v>6</v>
      </c>
      <c r="D28" s="20">
        <f>MIN(M6:P6)</f>
        <v>0</v>
      </c>
      <c r="I28" s="4" t="s">
        <v>10</v>
      </c>
      <c r="J28" s="20">
        <f t="shared" si="5"/>
        <v>14.294117647058822</v>
      </c>
    </row>
    <row r="29" spans="3:10" ht="15.75" x14ac:dyDescent="0.25">
      <c r="C29" s="4" t="s">
        <v>7</v>
      </c>
      <c r="D29" s="20">
        <f t="shared" ref="D29:D32" si="6">MIN(M7:P7)</f>
        <v>0.31578947368421051</v>
      </c>
    </row>
    <row r="30" spans="3:10" ht="15.75" x14ac:dyDescent="0.25">
      <c r="C30" s="4" t="s">
        <v>8</v>
      </c>
      <c r="D30" s="20">
        <f t="shared" si="6"/>
        <v>0</v>
      </c>
    </row>
    <row r="31" spans="3:10" ht="15.75" x14ac:dyDescent="0.25">
      <c r="C31" s="4" t="s">
        <v>9</v>
      </c>
      <c r="D31" s="20">
        <f t="shared" si="6"/>
        <v>0.21052631578947367</v>
      </c>
      <c r="I31" t="s">
        <v>20</v>
      </c>
    </row>
    <row r="32" spans="3:10" ht="16.5" thickBot="1" x14ac:dyDescent="0.3">
      <c r="C32" s="4" t="s">
        <v>10</v>
      </c>
      <c r="D32" s="20">
        <f t="shared" si="6"/>
        <v>0</v>
      </c>
    </row>
    <row r="33" spans="3:10" ht="15.75" x14ac:dyDescent="0.25">
      <c r="I33" s="3" t="s">
        <v>6</v>
      </c>
      <c r="J33" s="20">
        <f>D36*MIN(M6:P6)+D35*J24</f>
        <v>6</v>
      </c>
    </row>
    <row r="34" spans="3:10" ht="15.75" x14ac:dyDescent="0.25">
      <c r="C34" s="25" t="s">
        <v>15</v>
      </c>
      <c r="I34" s="4" t="s">
        <v>7</v>
      </c>
      <c r="J34" s="20">
        <f>D36*MIN(M7:P7)+D35*J25</f>
        <v>7.3808049535603706</v>
      </c>
    </row>
    <row r="35" spans="3:10" ht="15.75" x14ac:dyDescent="0.25">
      <c r="C35" t="s">
        <v>16</v>
      </c>
      <c r="D35">
        <v>0.5</v>
      </c>
      <c r="I35" s="4" t="s">
        <v>8</v>
      </c>
      <c r="J35" s="20">
        <f>D36*MIN(M8:P8)+D35*J26</f>
        <v>6.5131578947368425</v>
      </c>
    </row>
    <row r="36" spans="3:10" ht="15.75" x14ac:dyDescent="0.25">
      <c r="C36" t="s">
        <v>17</v>
      </c>
      <c r="D36">
        <f>1-D35</f>
        <v>0.5</v>
      </c>
      <c r="I36" s="4" t="s">
        <v>9</v>
      </c>
      <c r="J36" s="20">
        <f>D36*MIN(M9:P9)+D35*J27</f>
        <v>7.9303405572755414</v>
      </c>
    </row>
    <row r="37" spans="3:10" ht="16.5" thickBot="1" x14ac:dyDescent="0.3">
      <c r="I37" s="4" t="s">
        <v>10</v>
      </c>
      <c r="J37" s="20">
        <f>D36*MIN(M10:P10)+D35*J28</f>
        <v>7.1470588235294112</v>
      </c>
    </row>
    <row r="38" spans="3:10" ht="15.75" x14ac:dyDescent="0.25">
      <c r="C38" s="3" t="s">
        <v>6</v>
      </c>
      <c r="D38" s="20">
        <f>MAX(M6:P6)*$D$35+MIN(M6:P6)*$D$36</f>
        <v>0.5</v>
      </c>
    </row>
    <row r="39" spans="3:10" ht="15.75" x14ac:dyDescent="0.25">
      <c r="C39" s="4" t="s">
        <v>7</v>
      </c>
      <c r="D39" s="20">
        <f t="shared" ref="D39:D42" si="7">MAX(M7:P7)*$D$35+MIN(M7:P7)*$D$36</f>
        <v>0.51083591331269351</v>
      </c>
    </row>
    <row r="40" spans="3:10" ht="15.75" x14ac:dyDescent="0.25">
      <c r="C40" s="4" t="s">
        <v>8</v>
      </c>
      <c r="D40" s="20">
        <f t="shared" si="7"/>
        <v>0.5</v>
      </c>
    </row>
    <row r="41" spans="3:10" ht="15.75" x14ac:dyDescent="0.25">
      <c r="C41" s="4" t="s">
        <v>9</v>
      </c>
      <c r="D41" s="20">
        <f t="shared" si="7"/>
        <v>0.60526315789473684</v>
      </c>
    </row>
    <row r="42" spans="3:10" ht="15.75" x14ac:dyDescent="0.25">
      <c r="C42" s="4" t="s">
        <v>10</v>
      </c>
      <c r="D42" s="20">
        <f t="shared" si="7"/>
        <v>0.5</v>
      </c>
    </row>
    <row r="44" spans="3:10" ht="15.75" x14ac:dyDescent="0.25">
      <c r="C44" s="25" t="s">
        <v>18</v>
      </c>
    </row>
    <row r="45" spans="3:10" ht="15.75" thickBot="1" x14ac:dyDescent="0.3"/>
    <row r="46" spans="3:10" ht="15.75" x14ac:dyDescent="0.25">
      <c r="C46" s="3" t="s">
        <v>6</v>
      </c>
      <c r="D46" s="20">
        <f>AVERAGE(M6:P6)</f>
        <v>0.45</v>
      </c>
    </row>
    <row r="47" spans="3:10" ht="15.75" x14ac:dyDescent="0.25">
      <c r="C47" s="4" t="s">
        <v>7</v>
      </c>
      <c r="D47" s="20">
        <f t="shared" ref="D47:D50" si="8">AVERAGE(M7:P7)</f>
        <v>0.56166795665634672</v>
      </c>
    </row>
    <row r="48" spans="3:10" ht="15.75" x14ac:dyDescent="0.25">
      <c r="C48" s="4" t="s">
        <v>8</v>
      </c>
      <c r="D48" s="20">
        <f t="shared" si="8"/>
        <v>0.49424342105263158</v>
      </c>
    </row>
    <row r="49" spans="3:4" ht="15.75" x14ac:dyDescent="0.25">
      <c r="C49" s="4" t="s">
        <v>9</v>
      </c>
      <c r="D49" s="20">
        <f>AVERAGE(M9:P9)</f>
        <v>0.62248452012383892</v>
      </c>
    </row>
    <row r="50" spans="3:4" ht="15.75" x14ac:dyDescent="0.25">
      <c r="C50" s="4" t="s">
        <v>10</v>
      </c>
      <c r="D50" s="20">
        <f t="shared" si="8"/>
        <v>0.57058823529411762</v>
      </c>
    </row>
  </sheetData>
  <mergeCells count="9">
    <mergeCell ref="L3:N3"/>
    <mergeCell ref="M4:M5"/>
    <mergeCell ref="N4:N5"/>
    <mergeCell ref="O4:O5"/>
    <mergeCell ref="P4:P5"/>
    <mergeCell ref="D4:D5"/>
    <mergeCell ref="E4:E5"/>
    <mergeCell ref="F4:F5"/>
    <mergeCell ref="G4:G5"/>
  </mergeCells>
  <conditionalFormatting sqref="D20:D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 Бутинський</dc:creator>
  <cp:lastModifiedBy>Макс Бутинський</cp:lastModifiedBy>
  <dcterms:created xsi:type="dcterms:W3CDTF">2023-11-08T19:42:45Z</dcterms:created>
  <dcterms:modified xsi:type="dcterms:W3CDTF">2023-11-09T13:14:12Z</dcterms:modified>
</cp:coreProperties>
</file>