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nandocortina/git/hockeystick/R/"/>
    </mc:Choice>
  </mc:AlternateContent>
  <xr:revisionPtr revIDLastSave="0" documentId="13_ncr:1_{9CA19F30-E495-DD44-AF0F-2D06EC95A646}" xr6:coauthVersionLast="47" xr6:coauthVersionMax="47" xr10:uidLastSave="{00000000-0000-0000-0000-000000000000}"/>
  <bookViews>
    <workbookView xWindow="0" yWindow="720" windowWidth="29400" windowHeight="18400" xr2:uid="{170D36C8-7001-284A-BC81-5DA02016DA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K21" i="1"/>
  <c r="N23" i="1"/>
  <c r="O19" i="1" s="1"/>
  <c r="P19" i="1" s="1"/>
  <c r="L20" i="1"/>
  <c r="K20" i="1"/>
  <c r="L18" i="1"/>
  <c r="L19" i="1"/>
  <c r="K18" i="1"/>
  <c r="K19" i="1"/>
  <c r="K17" i="1"/>
  <c r="L17" i="1"/>
  <c r="H21" i="1" l="1"/>
  <c r="G21" i="1" s="1"/>
  <c r="O21" i="1"/>
  <c r="P21" i="1" s="1"/>
  <c r="H20" i="1"/>
  <c r="G20" i="1" s="1"/>
  <c r="O18" i="1"/>
  <c r="O20" i="1"/>
  <c r="P20" i="1" s="1"/>
  <c r="O17" i="1"/>
  <c r="H18" i="1"/>
  <c r="H19" i="1"/>
  <c r="G19" i="1" s="1"/>
  <c r="H17" i="1"/>
  <c r="G18" i="1" l="1"/>
  <c r="P18" i="1"/>
  <c r="G17" i="1"/>
  <c r="G22" i="1" s="1"/>
  <c r="H22" i="1"/>
  <c r="P17" i="1"/>
</calcChain>
</file>

<file path=xl/sharedStrings.xml><?xml version="1.0" encoding="utf-8"?>
<sst xmlns="http://schemas.openxmlformats.org/spreadsheetml/2006/main" count="21" uniqueCount="17">
  <si>
    <t>Feb Temp</t>
  </si>
  <si>
    <t>1.17-1.23</t>
  </si>
  <si>
    <t>yes</t>
  </si>
  <si>
    <t>Arctic sea ice</t>
  </si>
  <si>
    <t>no</t>
  </si>
  <si>
    <t>Return</t>
  </si>
  <si>
    <t>Kalshi</t>
  </si>
  <si>
    <t>Kelly</t>
  </si>
  <si>
    <t>Half Kelly</t>
  </si>
  <si>
    <t>Subjective P</t>
  </si>
  <si>
    <t>Cash</t>
  </si>
  <si>
    <t>2025 hottest</t>
  </si>
  <si>
    <t>Gov emp fired</t>
  </si>
  <si>
    <t>Position</t>
  </si>
  <si>
    <t>Share</t>
  </si>
  <si>
    <t>Diff K</t>
  </si>
  <si>
    <t>Q = 1-P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</si>
</sst>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2" fillId="2" borderId="0" xfId="2" applyFont="1" applyFill="1" applyAlignment="1">
      <alignment horizontal="center"/>
    </xf>
    <xf numFmtId="9" fontId="2" fillId="3" borderId="0" xfId="2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0" applyNumberFormat="1"/>
    <xf numFmtId="9" fontId="3" fillId="0" borderId="0" xfId="2" applyFont="1"/>
    <xf numFmtId="9" fontId="3" fillId="4" borderId="0" xfId="0" applyNumberFormat="1" applyFont="1" applyFill="1"/>
    <xf numFmtId="9" fontId="0" fillId="4" borderId="0" xfId="0" applyNumberFormat="1" applyFill="1"/>
    <xf numFmtId="166" fontId="3" fillId="0" borderId="0" xfId="1" applyNumberFormat="1" applyFont="1"/>
    <xf numFmtId="166" fontId="0" fillId="0" borderId="0" xfId="1" applyNumberFormat="1" applyFont="1"/>
    <xf numFmtId="166" fontId="2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DBC9-765C-1E4A-BD3D-8D9239F64F2D}">
  <dimension ref="D15:P23"/>
  <sheetViews>
    <sheetView tabSelected="1" workbookViewId="0">
      <selection activeCell="N23" sqref="N23"/>
    </sheetView>
  </sheetViews>
  <sheetFormatPr baseColWidth="10" defaultRowHeight="16" x14ac:dyDescent="0.2"/>
  <cols>
    <col min="4" max="4" width="12" bestFit="1" customWidth="1"/>
    <col min="6" max="6" width="6.6640625" customWidth="1"/>
    <col min="11" max="12" width="9.6640625" customWidth="1"/>
    <col min="13" max="13" width="5.33203125" bestFit="1" customWidth="1"/>
    <col min="15" max="16" width="9.1640625" customWidth="1"/>
  </cols>
  <sheetData>
    <row r="15" spans="5:16" ht="17" thickBot="1" x14ac:dyDescent="0.25">
      <c r="I15" s="1"/>
      <c r="J15" s="1"/>
    </row>
    <row r="16" spans="5:16" x14ac:dyDescent="0.2">
      <c r="E16" s="2"/>
      <c r="G16" s="1" t="s">
        <v>8</v>
      </c>
      <c r="H16" s="3" t="s">
        <v>7</v>
      </c>
      <c r="I16" s="17" t="s">
        <v>9</v>
      </c>
      <c r="J16" s="18" t="s">
        <v>6</v>
      </c>
      <c r="K16" s="2" t="s">
        <v>5</v>
      </c>
      <c r="L16" s="2" t="s">
        <v>16</v>
      </c>
      <c r="N16" s="3" t="s">
        <v>13</v>
      </c>
      <c r="O16" s="3" t="s">
        <v>14</v>
      </c>
      <c r="P16" s="3" t="s">
        <v>15</v>
      </c>
    </row>
    <row r="17" spans="4:16" x14ac:dyDescent="0.2">
      <c r="D17" t="s">
        <v>0</v>
      </c>
      <c r="E17" s="2" t="s">
        <v>1</v>
      </c>
      <c r="F17" s="1" t="s">
        <v>2</v>
      </c>
      <c r="G17" s="5">
        <f>H17/2</f>
        <v>0.29166666666666669</v>
      </c>
      <c r="H17" s="4">
        <f>I17-(L17/K17)</f>
        <v>0.58333333333333337</v>
      </c>
      <c r="I17" s="19">
        <v>0.8</v>
      </c>
      <c r="J17" s="20">
        <v>0.52</v>
      </c>
      <c r="K17" s="6">
        <f>(1-J17)/J17</f>
        <v>0.92307692307692302</v>
      </c>
      <c r="L17" s="8">
        <f>1-I17</f>
        <v>0.19999999999999996</v>
      </c>
      <c r="N17" s="14">
        <v>1530</v>
      </c>
      <c r="O17" s="11">
        <f>N17/$N$23</f>
        <v>0.42429284525790351</v>
      </c>
      <c r="P17" s="12">
        <f>H17-O17</f>
        <v>0.15904048807542986</v>
      </c>
    </row>
    <row r="18" spans="4:16" x14ac:dyDescent="0.2">
      <c r="D18" t="s">
        <v>3</v>
      </c>
      <c r="E18" s="2">
        <v>14.3</v>
      </c>
      <c r="F18" s="1" t="s">
        <v>4</v>
      </c>
      <c r="G18" s="5">
        <f t="shared" ref="G18:G21" si="0">H18/2</f>
        <v>1.9230769230769273E-2</v>
      </c>
      <c r="H18" s="4">
        <f t="shared" ref="H18:H19" si="1">I18-(L18/K18)</f>
        <v>3.8461538461538547E-2</v>
      </c>
      <c r="I18" s="21">
        <v>0.75</v>
      </c>
      <c r="J18" s="22">
        <v>0.74</v>
      </c>
      <c r="K18" s="6">
        <f t="shared" ref="K18:K21" si="2">(1-J18)/J18</f>
        <v>0.35135135135135137</v>
      </c>
      <c r="L18" s="8">
        <f t="shared" ref="L18:L19" si="3">1-I18</f>
        <v>0.25</v>
      </c>
      <c r="N18" s="15">
        <v>232</v>
      </c>
      <c r="O18" s="9">
        <f t="shared" ref="O18:O21" si="4">N18/$N$23</f>
        <v>6.4337215751525234E-2</v>
      </c>
      <c r="P18" s="13">
        <f t="shared" ref="P18:P22" si="5">H18-O18</f>
        <v>-2.5875677289986687E-2</v>
      </c>
    </row>
    <row r="19" spans="4:16" x14ac:dyDescent="0.2">
      <c r="D19" t="s">
        <v>3</v>
      </c>
      <c r="E19" s="2">
        <v>14.4</v>
      </c>
      <c r="F19" s="1" t="s">
        <v>4</v>
      </c>
      <c r="G19" s="5">
        <f t="shared" si="0"/>
        <v>0.10526315789473667</v>
      </c>
      <c r="H19" s="4">
        <f t="shared" si="1"/>
        <v>0.21052631578947334</v>
      </c>
      <c r="I19" s="21">
        <v>0.85</v>
      </c>
      <c r="J19" s="22">
        <v>0.81</v>
      </c>
      <c r="K19" s="6">
        <f t="shared" si="2"/>
        <v>0.23456790123456783</v>
      </c>
      <c r="L19" s="8">
        <f t="shared" si="3"/>
        <v>0.15000000000000002</v>
      </c>
      <c r="N19" s="15">
        <v>1155</v>
      </c>
      <c r="O19" s="9">
        <f t="shared" si="4"/>
        <v>0.32029950083194675</v>
      </c>
      <c r="P19" s="13">
        <f t="shared" si="5"/>
        <v>-0.10977318504247341</v>
      </c>
    </row>
    <row r="20" spans="4:16" x14ac:dyDescent="0.2">
      <c r="D20" t="s">
        <v>11</v>
      </c>
      <c r="E20" s="2"/>
      <c r="F20" s="1" t="s">
        <v>4</v>
      </c>
      <c r="G20" s="5">
        <f t="shared" si="0"/>
        <v>0.31481481481481488</v>
      </c>
      <c r="H20" s="4">
        <f t="shared" ref="H20" si="6">I20-(L20/K20)</f>
        <v>0.62962962962962976</v>
      </c>
      <c r="I20" s="19">
        <v>0.9</v>
      </c>
      <c r="J20" s="22">
        <v>0.73</v>
      </c>
      <c r="K20" s="6">
        <f t="shared" si="2"/>
        <v>0.36986301369863017</v>
      </c>
      <c r="L20" s="8">
        <f t="shared" ref="L20" si="7">1-I20</f>
        <v>9.9999999999999978E-2</v>
      </c>
      <c r="N20" s="15">
        <v>271</v>
      </c>
      <c r="O20" s="9">
        <f t="shared" si="4"/>
        <v>7.5152523571824739E-2</v>
      </c>
      <c r="P20" s="13">
        <f t="shared" si="5"/>
        <v>0.55447710605780498</v>
      </c>
    </row>
    <row r="21" spans="4:16" ht="17" thickBot="1" x14ac:dyDescent="0.25">
      <c r="D21" t="s">
        <v>12</v>
      </c>
      <c r="E21" s="2">
        <v>250000</v>
      </c>
      <c r="F21" s="1" t="s">
        <v>4</v>
      </c>
      <c r="G21" s="5">
        <f t="shared" si="0"/>
        <v>0.11206896551724144</v>
      </c>
      <c r="H21" s="4">
        <f t="shared" ref="H21" si="8">I21-(L21/K21)</f>
        <v>0.22413793103448287</v>
      </c>
      <c r="I21" s="23">
        <v>0.55000000000000004</v>
      </c>
      <c r="J21" s="24">
        <v>0.42</v>
      </c>
      <c r="K21" s="6">
        <f t="shared" si="2"/>
        <v>1.3809523809523812</v>
      </c>
      <c r="L21" s="8">
        <f t="shared" ref="L21" si="9">1-I21</f>
        <v>0.44999999999999996</v>
      </c>
      <c r="N21" s="15">
        <v>39</v>
      </c>
      <c r="O21" s="9">
        <f t="shared" si="4"/>
        <v>1.0815307820299502E-2</v>
      </c>
      <c r="P21" s="13">
        <f t="shared" si="5"/>
        <v>0.21332262321418338</v>
      </c>
    </row>
    <row r="22" spans="4:16" x14ac:dyDescent="0.2">
      <c r="G22" s="25">
        <f>SUM(G17:G21)</f>
        <v>0.84304437412422895</v>
      </c>
      <c r="H22" s="25">
        <f>SUM(H17:H21)</f>
        <v>1.6860887482484579</v>
      </c>
      <c r="I22" s="1"/>
      <c r="K22" s="7"/>
      <c r="M22" t="s">
        <v>10</v>
      </c>
      <c r="N22" s="15">
        <v>379</v>
      </c>
      <c r="P22" s="10"/>
    </row>
    <row r="23" spans="4:16" x14ac:dyDescent="0.2">
      <c r="N23" s="16">
        <f>SUM(N17:N22)</f>
        <v>3606</v>
      </c>
    </row>
  </sheetData>
  <conditionalFormatting sqref="P17:P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Hernando Cortina</dc:creator>
  <cp:lastModifiedBy>Hernando Cortina</cp:lastModifiedBy>
  <dcterms:created xsi:type="dcterms:W3CDTF">2025-02-22T20:06:34Z</dcterms:created>
  <dcterms:modified xsi:type="dcterms:W3CDTF">2025-02-22T20:55:33Z</dcterms:modified>
</cp:coreProperties>
</file>