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uralNetworks\NeuraNet\"/>
    </mc:Choice>
  </mc:AlternateContent>
  <bookViews>
    <workbookView xWindow="0" yWindow="0" windowWidth="23040" windowHeight="9090" activeTab="1"/>
  </bookViews>
  <sheets>
    <sheet name="Feedforward" sheetId="3" r:id="rId1"/>
    <sheet name="BackPropagation" sheetId="2" r:id="rId2"/>
    <sheet name="Sigmoid" sheetId="1" r:id="rId3"/>
    <sheet name="Tanh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F45" i="2" l="1"/>
  <c r="F44" i="2"/>
  <c r="F43" i="2"/>
  <c r="F42" i="2"/>
  <c r="B52" i="2"/>
  <c r="B53" i="2"/>
  <c r="B51" i="2"/>
  <c r="B49" i="2"/>
  <c r="B50" i="2"/>
  <c r="B48" i="2"/>
  <c r="B46" i="2"/>
  <c r="B47" i="2"/>
  <c r="B45" i="2"/>
  <c r="B43" i="2"/>
  <c r="B44" i="2"/>
  <c r="B42" i="2"/>
  <c r="B17" i="2"/>
  <c r="K35" i="2"/>
  <c r="J35" i="2"/>
  <c r="I35" i="2"/>
  <c r="H35" i="2"/>
  <c r="F35" i="2"/>
  <c r="E35" i="2"/>
  <c r="D35" i="2"/>
  <c r="C35" i="2"/>
  <c r="G9" i="2"/>
  <c r="F9" i="2"/>
  <c r="D9" i="2"/>
  <c r="C9" i="2"/>
  <c r="B22" i="2"/>
  <c r="B23" i="2"/>
  <c r="B24" i="2"/>
  <c r="B21" i="2"/>
  <c r="B18" i="2"/>
  <c r="B19" i="2"/>
  <c r="B20" i="2"/>
  <c r="B38" i="2"/>
  <c r="B37" i="2"/>
  <c r="B36" i="2"/>
  <c r="D6" i="2" l="1"/>
  <c r="D5" i="2"/>
  <c r="E11" i="3" l="1"/>
  <c r="E10" i="3"/>
  <c r="F18" i="2" l="1"/>
  <c r="F17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3" i="4"/>
  <c r="B3" i="4" s="1"/>
  <c r="B2" i="4"/>
  <c r="H12" i="3"/>
  <c r="G12" i="3"/>
  <c r="F12" i="3"/>
  <c r="E12" i="3"/>
  <c r="E13" i="3" s="1"/>
  <c r="E20" i="3" s="1"/>
  <c r="E23" i="3" s="1"/>
  <c r="B10" i="2" s="1"/>
  <c r="B29" i="2" s="1"/>
  <c r="C29" i="2" s="1"/>
  <c r="H11" i="3"/>
  <c r="G11" i="3"/>
  <c r="F11" i="3"/>
  <c r="H10" i="3"/>
  <c r="G10" i="3"/>
  <c r="F10" i="3"/>
  <c r="G13" i="3" l="1"/>
  <c r="G20" i="3" s="1"/>
  <c r="G23" i="3" s="1"/>
  <c r="B12" i="2" s="1"/>
  <c r="B31" i="2" s="1"/>
  <c r="C31" i="2" s="1"/>
  <c r="F13" i="3"/>
  <c r="F20" i="3" s="1"/>
  <c r="F23" i="3" s="1"/>
  <c r="B11" i="2" s="1"/>
  <c r="B30" i="2" s="1"/>
  <c r="C30" i="2" s="1"/>
  <c r="H13" i="3"/>
  <c r="H20" i="3" s="1"/>
  <c r="H23" i="3" s="1"/>
  <c r="B13" i="2" s="1"/>
  <c r="B32" i="2" s="1"/>
  <c r="C32" i="2" s="1"/>
  <c r="B4" i="4"/>
  <c r="B5" i="4"/>
  <c r="K10" i="3"/>
  <c r="J10" i="3"/>
  <c r="J12" i="3" l="1"/>
  <c r="K12" i="3"/>
  <c r="J13" i="3"/>
  <c r="K11" i="3"/>
  <c r="K13" i="3"/>
  <c r="J11" i="3"/>
  <c r="B6" i="4"/>
  <c r="C4" i="1"/>
  <c r="C5" i="1"/>
  <c r="C6" i="1"/>
  <c r="C7" i="1"/>
  <c r="C12" i="1"/>
  <c r="C13" i="1"/>
  <c r="C14" i="1"/>
  <c r="C15" i="1"/>
  <c r="C20" i="1"/>
  <c r="C21" i="1"/>
  <c r="C22" i="1"/>
  <c r="B3" i="1"/>
  <c r="C3" i="1" s="1"/>
  <c r="B4" i="1"/>
  <c r="B5" i="1"/>
  <c r="B6" i="1"/>
  <c r="B7" i="1"/>
  <c r="B8" i="1"/>
  <c r="C8" i="1" s="1"/>
  <c r="B9" i="1"/>
  <c r="C9" i="1" s="1"/>
  <c r="B10" i="1"/>
  <c r="C10" i="1" s="1"/>
  <c r="B11" i="1"/>
  <c r="C11" i="1" s="1"/>
  <c r="B12" i="1"/>
  <c r="B13" i="1"/>
  <c r="B14" i="1"/>
  <c r="B15" i="1"/>
  <c r="B16" i="1"/>
  <c r="C16" i="1" s="1"/>
  <c r="B17" i="1"/>
  <c r="C17" i="1" s="1"/>
  <c r="B18" i="1"/>
  <c r="C18" i="1" s="1"/>
  <c r="B19" i="1"/>
  <c r="C19" i="1" s="1"/>
  <c r="B20" i="1"/>
  <c r="B21" i="1"/>
  <c r="B22" i="1"/>
  <c r="B2" i="1"/>
  <c r="C2" i="1" s="1"/>
  <c r="J14" i="3" l="1"/>
  <c r="J20" i="3" s="1"/>
  <c r="J23" i="3" s="1"/>
  <c r="J26" i="3" s="1"/>
  <c r="K14" i="3"/>
  <c r="K20" i="3" s="1"/>
  <c r="K23" i="3" s="1"/>
  <c r="B7" i="4"/>
  <c r="B5" i="2" l="1"/>
  <c r="C5" i="2" s="1"/>
  <c r="B6" i="2"/>
  <c r="K26" i="3"/>
  <c r="J27" i="3" s="1"/>
  <c r="B8" i="4"/>
  <c r="F5" i="2" l="1"/>
  <c r="G17" i="2" s="1"/>
  <c r="C6" i="2"/>
  <c r="B9" i="4"/>
  <c r="C10" i="2" l="1"/>
  <c r="F10" i="2"/>
  <c r="F6" i="2"/>
  <c r="G10" i="2" s="1"/>
  <c r="H17" i="2"/>
  <c r="C13" i="2"/>
  <c r="C20" i="2" s="1"/>
  <c r="D20" i="2" s="1"/>
  <c r="C12" i="2"/>
  <c r="C19" i="2" s="1"/>
  <c r="D19" i="2" s="1"/>
  <c r="C11" i="2"/>
  <c r="C18" i="2" s="1"/>
  <c r="D18" i="2" s="1"/>
  <c r="B10" i="4"/>
  <c r="C17" i="2" l="1"/>
  <c r="D17" i="2" s="1"/>
  <c r="K12" i="2"/>
  <c r="D31" i="2" s="1"/>
  <c r="E31" i="2" s="1"/>
  <c r="K11" i="2"/>
  <c r="D30" i="2" s="1"/>
  <c r="E30" i="2" s="1"/>
  <c r="K13" i="2"/>
  <c r="K10" i="2"/>
  <c r="D29" i="2" s="1"/>
  <c r="E29" i="2" s="1"/>
  <c r="D13" i="2"/>
  <c r="C24" i="2" s="1"/>
  <c r="D24" i="2" s="1"/>
  <c r="D12" i="2"/>
  <c r="C23" i="2" s="1"/>
  <c r="D23" i="2" s="1"/>
  <c r="D10" i="2"/>
  <c r="C21" i="2" s="1"/>
  <c r="D21" i="2" s="1"/>
  <c r="G18" i="2"/>
  <c r="H18" i="2" s="1"/>
  <c r="D11" i="2"/>
  <c r="C22" i="2" s="1"/>
  <c r="D22" i="2" s="1"/>
  <c r="B11" i="4"/>
  <c r="G43" i="2" l="1"/>
  <c r="H43" i="2" s="1"/>
  <c r="I36" i="2"/>
  <c r="G42" i="2"/>
  <c r="H42" i="2" s="1"/>
  <c r="H36" i="2"/>
  <c r="J36" i="2"/>
  <c r="G44" i="2"/>
  <c r="H44" i="2" s="1"/>
  <c r="E37" i="2"/>
  <c r="C49" i="2" s="1"/>
  <c r="D49" i="2" s="1"/>
  <c r="E36" i="2"/>
  <c r="C48" i="2" s="1"/>
  <c r="D48" i="2" s="1"/>
  <c r="E38" i="2"/>
  <c r="C50" i="2" s="1"/>
  <c r="D50" i="2" s="1"/>
  <c r="D37" i="2"/>
  <c r="C46" i="2" s="1"/>
  <c r="D46" i="2" s="1"/>
  <c r="D38" i="2"/>
  <c r="C47" i="2" s="1"/>
  <c r="D47" i="2" s="1"/>
  <c r="D36" i="2"/>
  <c r="C45" i="2" s="1"/>
  <c r="D45" i="2" s="1"/>
  <c r="C38" i="2"/>
  <c r="C44" i="2" s="1"/>
  <c r="D44" i="2" s="1"/>
  <c r="C36" i="2"/>
  <c r="C42" i="2" s="1"/>
  <c r="D42" i="2" s="1"/>
  <c r="C37" i="2"/>
  <c r="C43" i="2" s="1"/>
  <c r="D43" i="2" s="1"/>
  <c r="D32" i="2"/>
  <c r="E32" i="2" s="1"/>
  <c r="B12" i="4"/>
  <c r="G45" i="2" l="1"/>
  <c r="H45" i="2" s="1"/>
  <c r="K36" i="2"/>
  <c r="F36" i="2"/>
  <c r="C51" i="2" s="1"/>
  <c r="D51" i="2" s="1"/>
  <c r="F38" i="2"/>
  <c r="C53" i="2" s="1"/>
  <c r="D53" i="2" s="1"/>
  <c r="F37" i="2"/>
  <c r="C52" i="2" s="1"/>
  <c r="D52" i="2" s="1"/>
  <c r="B13" i="4"/>
  <c r="B14" i="4" l="1"/>
  <c r="B15" i="4" l="1"/>
  <c r="B16" i="4" l="1"/>
  <c r="B17" i="4" l="1"/>
  <c r="B18" i="4" l="1"/>
  <c r="B19" i="4" l="1"/>
  <c r="B20" i="4" l="1"/>
  <c r="B22" i="4" l="1"/>
  <c r="B21" i="4"/>
</calcChain>
</file>

<file path=xl/sharedStrings.xml><?xml version="1.0" encoding="utf-8"?>
<sst xmlns="http://schemas.openxmlformats.org/spreadsheetml/2006/main" count="111" uniqueCount="71">
  <si>
    <t>Sigmoid</t>
  </si>
  <si>
    <t>Gradient</t>
  </si>
  <si>
    <t>Weights</t>
  </si>
  <si>
    <t>Target</t>
  </si>
  <si>
    <t>Output Error</t>
  </si>
  <si>
    <t>Updated Output Layer Weights</t>
  </si>
  <si>
    <t>Initial Weight</t>
  </si>
  <si>
    <t>Input</t>
  </si>
  <si>
    <t>Learning Rate:</t>
  </si>
  <si>
    <t>Delta Value</t>
  </si>
  <si>
    <t>New Weight</t>
  </si>
  <si>
    <t>Updated Hidden Layer Weights</t>
  </si>
  <si>
    <t>Updated Output Layer Biases</t>
  </si>
  <si>
    <t>Updated Hidden Layer Biases</t>
  </si>
  <si>
    <t>Initial Bias</t>
  </si>
  <si>
    <t>New Bias</t>
  </si>
  <si>
    <t>Hidden Layer</t>
  </si>
  <si>
    <t>Output Layer</t>
  </si>
  <si>
    <t>I1</t>
  </si>
  <si>
    <t>I2</t>
  </si>
  <si>
    <t>I3</t>
  </si>
  <si>
    <t>H1</t>
  </si>
  <si>
    <t>H2</t>
  </si>
  <si>
    <t>H3</t>
  </si>
  <si>
    <t>H4</t>
  </si>
  <si>
    <t>O1</t>
  </si>
  <si>
    <t>O2</t>
  </si>
  <si>
    <t>Biases</t>
  </si>
  <si>
    <t>Weighted Input</t>
  </si>
  <si>
    <t>+</t>
  </si>
  <si>
    <t>Weight + Bias</t>
  </si>
  <si>
    <t>Output (Sigmoid)</t>
  </si>
  <si>
    <t>Tanh</t>
  </si>
  <si>
    <t>Tanh Derivative</t>
  </si>
  <si>
    <t>Sigmoid Derivative</t>
  </si>
  <si>
    <t>0,5 * (Output-Target)^2</t>
  </si>
  <si>
    <t>Target Values</t>
  </si>
  <si>
    <t>Mean Squared Error</t>
  </si>
  <si>
    <t>Weight Gradients</t>
  </si>
  <si>
    <t>Bias Gradients</t>
  </si>
  <si>
    <t>Weight</t>
  </si>
  <si>
    <t>H &gt; O1</t>
  </si>
  <si>
    <t>H &gt; O2</t>
  </si>
  <si>
    <t>Activation Gradients</t>
  </si>
  <si>
    <t>Activation</t>
  </si>
  <si>
    <t>Node Delta</t>
  </si>
  <si>
    <t>I &gt; H1</t>
  </si>
  <si>
    <t>I &gt; H2</t>
  </si>
  <si>
    <t>I &gt; H3</t>
  </si>
  <si>
    <t>I &gt; H4</t>
  </si>
  <si>
    <t>H1 &gt; O1</t>
  </si>
  <si>
    <t>H2 &gt; O1</t>
  </si>
  <si>
    <t>H3 &gt; O1</t>
  </si>
  <si>
    <t>H4 &gt; O1</t>
  </si>
  <si>
    <t>H1 &gt; O2</t>
  </si>
  <si>
    <t>H2 &gt; O3</t>
  </si>
  <si>
    <t>H3 &gt; O4</t>
  </si>
  <si>
    <t>H4 &gt; O5</t>
  </si>
  <si>
    <t>I1 &gt; H1</t>
  </si>
  <si>
    <t>I2 &gt; H1</t>
  </si>
  <si>
    <t>I3 &gt; H1</t>
  </si>
  <si>
    <t>I1 &gt; H2</t>
  </si>
  <si>
    <t>I2 &gt; H2</t>
  </si>
  <si>
    <t>I3 &gt; H2</t>
  </si>
  <si>
    <t>I1 &gt; H3</t>
  </si>
  <si>
    <t>I2 &gt; H3</t>
  </si>
  <si>
    <t>I3 &gt; H3</t>
  </si>
  <si>
    <t>I1 &gt; H4</t>
  </si>
  <si>
    <t>I2 &gt; H4</t>
  </si>
  <si>
    <t>I3 &gt; H4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</si>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</sst>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* #,##0.00_ ;_ * \-#,##0.00_ ;_ * &quot;-&quot;??_ ;_ @_ "/>
    <numFmt numFmtId="165" formatCode="0.000"/>
    <numFmt numFmtId="166" formatCode="0.0000"/>
    <numFmt numFmtId="167" formatCode="0.000000"/>
    <numFmt numFmtId="168" formatCode="0.00000000"/>
    <numFmt numFmtId="169" formatCode="0.000000000"/>
    <numFmt numFmtId="170" formatCode="0.0"/>
    <numFmt numFmtId="171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/>
    <xf numFmtId="168" fontId="0" fillId="0" borderId="0" xfId="0" applyNumberFormat="1"/>
    <xf numFmtId="169" fontId="0" fillId="0" borderId="0" xfId="0" applyNumberFormat="1"/>
    <xf numFmtId="0" fontId="0" fillId="2" borderId="0" xfId="0" applyFill="1"/>
    <xf numFmtId="167" fontId="0" fillId="0" borderId="5" xfId="0" applyNumberFormat="1" applyBorder="1"/>
    <xf numFmtId="167" fontId="0" fillId="0" borderId="6" xfId="0" applyNumberFormat="1" applyBorder="1"/>
    <xf numFmtId="169" fontId="0" fillId="0" borderId="5" xfId="0" applyNumberFormat="1" applyBorder="1"/>
    <xf numFmtId="169" fontId="0" fillId="0" borderId="7" xfId="0" applyNumberFormat="1" applyBorder="1"/>
    <xf numFmtId="169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6" xfId="0" applyNumberFormat="1" applyBorder="1"/>
    <xf numFmtId="0" fontId="2" fillId="0" borderId="0" xfId="0" applyFont="1" applyAlignment="1">
      <alignment horizontal="center"/>
    </xf>
    <xf numFmtId="167" fontId="0" fillId="0" borderId="0" xfId="0" applyNumberFormat="1"/>
    <xf numFmtId="0" fontId="2" fillId="0" borderId="0" xfId="0" quotePrefix="1" applyFont="1" applyAlignment="1">
      <alignment horizontal="right"/>
    </xf>
    <xf numFmtId="0" fontId="4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70" fontId="4" fillId="2" borderId="8" xfId="0" applyNumberFormat="1" applyFont="1" applyFill="1" applyBorder="1"/>
    <xf numFmtId="165" fontId="4" fillId="2" borderId="8" xfId="0" applyNumberFormat="1" applyFont="1" applyFill="1" applyBorder="1"/>
    <xf numFmtId="166" fontId="4" fillId="0" borderId="0" xfId="0" applyNumberFormat="1" applyFont="1"/>
    <xf numFmtId="170" fontId="4" fillId="0" borderId="0" xfId="0" applyNumberFormat="1" applyFont="1"/>
    <xf numFmtId="171" fontId="4" fillId="0" borderId="0" xfId="0" applyNumberFormat="1" applyFont="1"/>
    <xf numFmtId="166" fontId="4" fillId="0" borderId="4" xfId="0" applyNumberFormat="1" applyFont="1" applyBorder="1"/>
    <xf numFmtId="166" fontId="3" fillId="0" borderId="0" xfId="0" applyNumberFormat="1" applyFont="1"/>
    <xf numFmtId="171" fontId="4" fillId="0" borderId="4" xfId="0" applyNumberFormat="1" applyFont="1" applyBorder="1"/>
    <xf numFmtId="171" fontId="3" fillId="0" borderId="0" xfId="0" applyNumberFormat="1" applyFont="1"/>
    <xf numFmtId="168" fontId="4" fillId="0" borderId="0" xfId="0" applyNumberFormat="1" applyFont="1"/>
    <xf numFmtId="166" fontId="4" fillId="0" borderId="8" xfId="0" applyNumberFormat="1" applyFont="1" applyBorder="1"/>
    <xf numFmtId="0" fontId="2" fillId="0" borderId="0" xfId="0" applyFont="1" applyAlignment="1">
      <alignment horizontal="right"/>
    </xf>
    <xf numFmtId="167" fontId="4" fillId="0" borderId="8" xfId="0" applyNumberFormat="1" applyFont="1" applyBorder="1"/>
    <xf numFmtId="166" fontId="4" fillId="2" borderId="8" xfId="0" applyNumberFormat="1" applyFont="1" applyFill="1" applyBorder="1"/>
    <xf numFmtId="0" fontId="2" fillId="0" borderId="0" xfId="0" applyFont="1" applyAlignment="1">
      <alignment horizontal="center"/>
    </xf>
    <xf numFmtId="168" fontId="0" fillId="0" borderId="1" xfId="0" applyNumberFormat="1" applyBorder="1"/>
    <xf numFmtId="168" fontId="0" fillId="0" borderId="3" xfId="0" applyNumberForma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12" xfId="0" applyNumberFormat="1" applyBorder="1"/>
    <xf numFmtId="168" fontId="0" fillId="0" borderId="0" xfId="0" applyNumberFormat="1" applyBorder="1"/>
    <xf numFmtId="0" fontId="0" fillId="0" borderId="0" xfId="0" applyAlignment="1">
      <alignment vertical="center"/>
    </xf>
    <xf numFmtId="167" fontId="0" fillId="0" borderId="13" xfId="0" applyNumberFormat="1" applyBorder="1"/>
    <xf numFmtId="167" fontId="0" fillId="0" borderId="14" xfId="0" applyNumberFormat="1" applyBorder="1"/>
    <xf numFmtId="168" fontId="0" fillId="0" borderId="2" xfId="0" applyNumberFormat="1" applyBorder="1"/>
    <xf numFmtId="168" fontId="0" fillId="0" borderId="4" xfId="0" applyNumberFormat="1" applyBorder="1"/>
    <xf numFmtId="167" fontId="0" fillId="0" borderId="15" xfId="0" applyNumberFormat="1" applyBorder="1"/>
    <xf numFmtId="169" fontId="0" fillId="0" borderId="15" xfId="0" applyNumberFormat="1" applyBorder="1"/>
    <xf numFmtId="169" fontId="0" fillId="0" borderId="14" xfId="0" applyNumberFormat="1" applyBorder="1"/>
    <xf numFmtId="168" fontId="0" fillId="0" borderId="5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166" fontId="0" fillId="2" borderId="0" xfId="0" applyNumberFormat="1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67" fontId="4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Sigmoid!$A$2:$A$22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Sigmoid!$B$2:$B$22</c:f>
              <c:numCache>
                <c:formatCode>_ * #,##0.00_ ;_ * \-#,##0.00_ ;_ * "-"??_ ;_ @_ </c:formatCode>
                <c:ptCount val="21"/>
                <c:pt idx="0">
                  <c:v>6.9209387256766175E-3</c:v>
                </c:pt>
                <c:pt idx="1">
                  <c:v>1.132186548534608E-2</c:v>
                </c:pt>
                <c:pt idx="2">
                  <c:v>1.8469233028160035E-2</c:v>
                </c:pt>
                <c:pt idx="3">
                  <c:v>2.9991779884650221E-2</c:v>
                </c:pt>
                <c:pt idx="4">
                  <c:v>4.8348885558187879E-2</c:v>
                </c:pt>
                <c:pt idx="5">
                  <c:v>7.7049364787334096E-2</c:v>
                </c:pt>
                <c:pt idx="6">
                  <c:v>0.12062726176115801</c:v>
                </c:pt>
                <c:pt idx="7">
                  <c:v>0.18394009076657095</c:v>
                </c:pt>
                <c:pt idx="8">
                  <c:v>0.27027027027027023</c:v>
                </c:pt>
                <c:pt idx="9">
                  <c:v>0.37833392500911667</c:v>
                </c:pt>
                <c:pt idx="10">
                  <c:v>0.5</c:v>
                </c:pt>
                <c:pt idx="11">
                  <c:v>0.62166607499088344</c:v>
                </c:pt>
                <c:pt idx="12">
                  <c:v>0.72972972972972983</c:v>
                </c:pt>
                <c:pt idx="13">
                  <c:v>0.81605990923342908</c:v>
                </c:pt>
                <c:pt idx="14">
                  <c:v>0.8793727382388421</c:v>
                </c:pt>
                <c:pt idx="15">
                  <c:v>0.92295063521266585</c:v>
                </c:pt>
                <c:pt idx="16">
                  <c:v>0.95165111444181205</c:v>
                </c:pt>
                <c:pt idx="17">
                  <c:v>0.97000822011534971</c:v>
                </c:pt>
                <c:pt idx="18">
                  <c:v>0.98153076697183983</c:v>
                </c:pt>
                <c:pt idx="19">
                  <c:v>0.98867813451465392</c:v>
                </c:pt>
                <c:pt idx="20">
                  <c:v>0.99307906127432333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C7-4AC1-9E73-07FACC47A0C9}"/>
            </c:ext>
          </c:extLst>
        </c:ser>
        <c:ser>
          <c:idx val="1"/>
          <c:order val="1"/>
          <c:tx>
            <c:strRef>
              <c:f>Sigmoid!$C$1</c:f>
              <c:strCache>
                <c:ptCount val="1"/>
                <c:pt idx="0">
                  <c:v>Sigmoid Derivative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Sigmoid!$A$2:$A$22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Sigmoid!$C$2:$C$22</c:f>
              <c:numCache>
                <c:formatCode>_ * #,##0.00_ ;_ * \-#,##0.00_ ;_ * "-"??_ ;_ @_ </c:formatCode>
                <c:ptCount val="21"/>
                <c:pt idx="0">
                  <c:v>6.8730393328320476E-3</c:v>
                </c:pt>
                <c:pt idx="1">
                  <c:v>1.119368084727781E-2</c:v>
                </c:pt>
                <c:pt idx="2">
                  <c:v>1.8128120459511558E-2</c:v>
                </c:pt>
                <c:pt idx="3">
                  <c:v>2.9092273024000911E-2</c:v>
                </c:pt>
                <c:pt idx="4">
                  <c:v>4.6011270823469133E-2</c:v>
                </c:pt>
                <c:pt idx="5">
                  <c:v>7.1112760173202422E-2</c:v>
                </c:pt>
                <c:pt idx="6">
                  <c:v>0.10607632548116308</c:v>
                </c:pt>
                <c:pt idx="7">
                  <c:v>0.15010613377535659</c:v>
                </c:pt>
                <c:pt idx="8">
                  <c:v>0.19722425127830534</c:v>
                </c:pt>
                <c:pt idx="9">
                  <c:v>0.23519736619631276</c:v>
                </c:pt>
                <c:pt idx="10">
                  <c:v>0.25</c:v>
                </c:pt>
                <c:pt idx="11">
                  <c:v>0.23519736619631273</c:v>
                </c:pt>
                <c:pt idx="12">
                  <c:v>0.19722425127830528</c:v>
                </c:pt>
                <c:pt idx="13">
                  <c:v>0.15010613377535656</c:v>
                </c:pt>
                <c:pt idx="14">
                  <c:v>0.106076325481163</c:v>
                </c:pt>
                <c:pt idx="15">
                  <c:v>7.1112760173202463E-2</c:v>
                </c:pt>
                <c:pt idx="16">
                  <c:v>4.6011270823469196E-2</c:v>
                </c:pt>
                <c:pt idx="17">
                  <c:v>2.909227302400098E-2</c:v>
                </c:pt>
                <c:pt idx="18">
                  <c:v>1.8128120459511687E-2</c:v>
                </c:pt>
                <c:pt idx="19">
                  <c:v>1.1193680847277811E-2</c:v>
                </c:pt>
                <c:pt idx="20">
                  <c:v>6.8730393328321022E-3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C7-4AC1-9E73-07FACC47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02688"/>
        <c:axId val="397003016"/>
      </c:lineChart>
      <c:catAx>
        <c:axId val="3970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3016"/>
        <c:crosses val="autoZero"/>
        <c:auto val="1"/>
        <c:lblAlgn val="ctr"/>
        <c:lblOffset val="100"/>
        <c:noMultiLvlLbl val="0"/>
      </c:catAx>
      <c:valAx>
        <c:axId val="3970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268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Tanh!$B$1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Tanh!$A$2:$A$22</c:f>
              <c:numCache>
                <c:formatCode>General</c:formatCode>
                <c:ptCount val="2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-2.1000000000000005</c:v>
                </c:pt>
                <c:pt idx="4">
                  <c:v>-1.8000000000000005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-0.90000000000000036</c:v>
                </c:pt>
                <c:pt idx="8">
                  <c:v>-0.60000000000000031</c:v>
                </c:pt>
                <c:pt idx="9">
                  <c:v>-0.30000000000000032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2.6999999999999997</c:v>
                </c:pt>
                <c:pt idx="20">
                  <c:v>2.9999999999999996</c:v>
                </c:pt>
              </c:numCache>
            </c:numRef>
          </c:cat>
          <c:val>
            <c:numRef>
              <c:f>Tanh!$B$2:$B$22</c:f>
              <c:numCache>
                <c:formatCode>_ * #,##0.00_ ;_ * \-#,##0.00_ ;_ * "-"??_ ;_ @_ </c:formatCode>
                <c:ptCount val="21"/>
                <c:pt idx="0">
                  <c:v>-0.99505475368673058</c:v>
                </c:pt>
                <c:pt idx="1">
                  <c:v>-0.99100745367811749</c:v>
                </c:pt>
                <c:pt idx="2">
                  <c:v>-0.98367485769368002</c:v>
                </c:pt>
                <c:pt idx="3">
                  <c:v>-0.97045193661345408</c:v>
                </c:pt>
                <c:pt idx="4">
                  <c:v>-0.9468060128462682</c:v>
                </c:pt>
                <c:pt idx="5">
                  <c:v>-0.90514825364486651</c:v>
                </c:pt>
                <c:pt idx="6">
                  <c:v>-0.83365460701215532</c:v>
                </c:pt>
                <c:pt idx="7">
                  <c:v>-0.71629787019902458</c:v>
                </c:pt>
                <c:pt idx="8">
                  <c:v>-0.53704956699803541</c:v>
                </c:pt>
                <c:pt idx="9">
                  <c:v>-0.29131261245159124</c:v>
                </c:pt>
                <c:pt idx="10">
                  <c:v>0</c:v>
                </c:pt>
                <c:pt idx="11">
                  <c:v>0.2913126124515909</c:v>
                </c:pt>
                <c:pt idx="12">
                  <c:v>0.5370495669980353</c:v>
                </c:pt>
                <c:pt idx="13">
                  <c:v>0.71629787019902436</c:v>
                </c:pt>
                <c:pt idx="14">
                  <c:v>0.83365460701215521</c:v>
                </c:pt>
                <c:pt idx="15">
                  <c:v>0.9051482536448664</c:v>
                </c:pt>
                <c:pt idx="16">
                  <c:v>0.9468060128462682</c:v>
                </c:pt>
                <c:pt idx="17">
                  <c:v>0.97045193661345408</c:v>
                </c:pt>
                <c:pt idx="18">
                  <c:v>0.98367485769368002</c:v>
                </c:pt>
                <c:pt idx="19">
                  <c:v>0.99100745367811749</c:v>
                </c:pt>
                <c:pt idx="20">
                  <c:v>0.99505475368673058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FC-4116-8699-C9585464DB43}"/>
            </c:ext>
          </c:extLst>
        </c:ser>
        <c:ser>
          <c:idx val="1"/>
          <c:order val="1"/>
          <c:tx>
            <c:strRef>
              <c:f>Tanh!$C$1</c:f>
              <c:strCache>
                <c:ptCount val="1"/>
                <c:pt idx="0">
                  <c:v>Tanh Derivative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Tanh!$A$2:$A$22</c:f>
              <c:numCache>
                <c:formatCode>General</c:formatCode>
                <c:ptCount val="2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-2.1000000000000005</c:v>
                </c:pt>
                <c:pt idx="4">
                  <c:v>-1.8000000000000005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-0.90000000000000036</c:v>
                </c:pt>
                <c:pt idx="8">
                  <c:v>-0.60000000000000031</c:v>
                </c:pt>
                <c:pt idx="9">
                  <c:v>-0.30000000000000032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2.6999999999999997</c:v>
                </c:pt>
                <c:pt idx="20">
                  <c:v>2.9999999999999996</c:v>
                </c:pt>
              </c:numCache>
            </c:numRef>
          </c:cat>
          <c:val>
            <c:numRef>
              <c:f>Tanh!$C$2:$C$22</c:f>
              <c:numCache>
                <c:formatCode>_ * #,##0.00_ ;_ * \-#,##0.00_ ;_ * "-"??_ ;_ @_ </c:formatCode>
                <c:ptCount val="21"/>
                <c:pt idx="0">
                  <c:v>9.8660371654399441E-3</c:v>
                </c:pt>
                <c:pt idx="1">
                  <c:v>1.7904226754413818E-2</c:v>
                </c:pt>
                <c:pt idx="2">
                  <c:v>3.2383774341318367E-2</c:v>
                </c:pt>
                <c:pt idx="3">
                  <c:v>5.82230387231965E-2</c:v>
                </c:pt>
                <c:pt idx="4">
                  <c:v>0.10355837403815221</c:v>
                </c:pt>
                <c:pt idx="5">
                  <c:v>0.18070663892364841</c:v>
                </c:pt>
                <c:pt idx="6">
                  <c:v>0.30501999620740888</c:v>
                </c:pt>
                <c:pt idx="7">
                  <c:v>0.48691736114834133</c:v>
                </c:pt>
                <c:pt idx="8">
                  <c:v>0.71157776258722261</c:v>
                </c:pt>
                <c:pt idx="9">
                  <c:v>0.91513696182662896</c:v>
                </c:pt>
                <c:pt idx="10">
                  <c:v>1</c:v>
                </c:pt>
                <c:pt idx="11">
                  <c:v>0.91513696182662918</c:v>
                </c:pt>
                <c:pt idx="12">
                  <c:v>0.71157776258722283</c:v>
                </c:pt>
                <c:pt idx="13">
                  <c:v>0.48691736114834167</c:v>
                </c:pt>
                <c:pt idx="14">
                  <c:v>0.30501999620740905</c:v>
                </c:pt>
                <c:pt idx="15">
                  <c:v>0.1807066389236486</c:v>
                </c:pt>
                <c:pt idx="16">
                  <c:v>0.10355837403815221</c:v>
                </c:pt>
                <c:pt idx="17">
                  <c:v>5.82230387231965E-2</c:v>
                </c:pt>
                <c:pt idx="18">
                  <c:v>3.2383774341318367E-2</c:v>
                </c:pt>
                <c:pt idx="19">
                  <c:v>1.7904226754413818E-2</c:v>
                </c:pt>
                <c:pt idx="20">
                  <c:v>9.8660371654399441E-3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C-4116-8699-C9585464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02688"/>
        <c:axId val="397003016"/>
      </c:lineChart>
      <c:catAx>
        <c:axId val="3970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3016"/>
        <c:crosses val="autoZero"/>
        <c:auto val="1"/>
        <c:lblAlgn val="ctr"/>
        <c:lblOffset val="100"/>
        <c:noMultiLvlLbl val="0"/>
      </c:catAx>
      <c:valAx>
        <c:axId val="39700301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268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129540</xdr:colOff>
      <xdr:row>0</xdr:row>
      <xdr:rowOff>91440</xdr:rowOff>
    </xdr:from>
    <xdr:to>
      <xdr:col>21</xdr:col>
      <xdr:colOff>437019</xdr:colOff>
      <xdr:row>25</xdr:row>
      <xdr:rowOff>137160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5522BC7C-A5B8-4298-B475-35453D9AC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4460" y="91440"/>
          <a:ext cx="6403479" cy="4617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38100</xdr:rowOff>
    </xdr:from>
    <xdr:to>
      <xdr:col>20</xdr:col>
      <xdr:colOff>602754</xdr:colOff>
      <xdr:row>25</xdr:row>
      <xdr:rowOff>83820</xdr:rowOff>
    </xdr:to>
    <xdr:pic>
      <xdr:nvPicPr>
        <xdr:cNvPr id="2" name="Afbeelding 3">
          <a:extLst>
            <a:ext uri="{FF2B5EF4-FFF2-40B4-BE49-F238E27FC236}">
              <a16:creationId xmlns:a16="http://schemas.microsoft.com/office/drawing/2014/main" id="{1EA1BF26-E210-44A2-A0F5-EDF649D68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38100"/>
          <a:ext cx="6212979" cy="4808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45720</xdr:rowOff>
    </xdr:from>
    <xdr:to>
      <xdr:col>14</xdr:col>
      <xdr:colOff>190500</xdr:colOff>
      <xdr:row>22</xdr:row>
      <xdr:rowOff>13716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97E1F05-E078-4BFD-A7FA-4D97CDA82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45720</xdr:rowOff>
    </xdr:from>
    <xdr:to>
      <xdr:col>14</xdr:col>
      <xdr:colOff>190500</xdr:colOff>
      <xdr:row>22</xdr:row>
      <xdr:rowOff>13716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AB2B986-3E26-4BF3-8B38-2560F6669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Normal="100" workbookViewId="0">
      <selection activeCell="J25" sqref="J25:K25"/>
    </sheetView>
  </sheetViews>
  <sheetFormatPr defaultColWidth="8.85546875" defaultRowHeight="15" x14ac:dyDescent="0.25"/>
  <cols>
    <col min="1" max="3" width="5.5703125" style="27" customWidth="1"/>
    <col min="4" max="4" width="4" style="27" customWidth="1"/>
    <col min="5" max="8" width="7.140625" style="27" bestFit="1" customWidth="1"/>
    <col min="9" max="9" width="4" style="27" customWidth="1"/>
    <col min="10" max="11" width="10.85546875" style="27" bestFit="1" customWidth="1"/>
    <col min="12" max="16384" width="8.85546875" style="27"/>
  </cols>
  <sheetData>
    <row r="1" spans="1:20" x14ac:dyDescent="0.25">
      <c r="A1" s="69" t="s">
        <v>7</v>
      </c>
      <c r="B1" s="69"/>
      <c r="C1" s="69"/>
      <c r="E1" s="69" t="s">
        <v>16</v>
      </c>
      <c r="F1" s="69"/>
      <c r="G1" s="69"/>
      <c r="H1" s="69"/>
      <c r="J1" s="69" t="s">
        <v>17</v>
      </c>
      <c r="K1" s="69"/>
    </row>
    <row r="2" spans="1:20" x14ac:dyDescent="0.25">
      <c r="D2" s="28"/>
      <c r="E2" s="69" t="s">
        <v>2</v>
      </c>
      <c r="F2" s="69"/>
      <c r="G2" s="69"/>
      <c r="H2" s="69"/>
      <c r="I2" s="28"/>
      <c r="J2" s="69" t="s">
        <v>2</v>
      </c>
      <c r="K2" s="69"/>
      <c r="Q2" s="28"/>
      <c r="T2" s="28"/>
    </row>
    <row r="3" spans="1:20" x14ac:dyDescent="0.25">
      <c r="A3" s="29" t="s">
        <v>18</v>
      </c>
      <c r="B3" s="30" t="s">
        <v>19</v>
      </c>
      <c r="C3" s="31" t="s">
        <v>20</v>
      </c>
      <c r="D3" s="28"/>
      <c r="E3" s="32" t="s">
        <v>21</v>
      </c>
      <c r="F3" s="32" t="s">
        <v>22</v>
      </c>
      <c r="G3" s="32" t="s">
        <v>23</v>
      </c>
      <c r="H3" s="32" t="s">
        <v>24</v>
      </c>
      <c r="I3" s="28"/>
      <c r="J3" s="32" t="s">
        <v>25</v>
      </c>
      <c r="K3" s="32" t="s">
        <v>26</v>
      </c>
      <c r="M3" s="32"/>
      <c r="N3" s="32"/>
      <c r="Q3" s="28"/>
      <c r="T3" s="28"/>
    </row>
    <row r="4" spans="1:20" x14ac:dyDescent="0.25">
      <c r="A4" s="33">
        <v>1</v>
      </c>
      <c r="B4" s="33">
        <v>-2</v>
      </c>
      <c r="C4" s="33">
        <v>3</v>
      </c>
      <c r="E4" s="34">
        <v>1E-3</v>
      </c>
      <c r="F4" s="34">
        <v>2E-3</v>
      </c>
      <c r="G4" s="34">
        <v>3.0000000000000001E-3</v>
      </c>
      <c r="H4" s="34">
        <v>4.0000000000000001E-3</v>
      </c>
      <c r="J4" s="34">
        <v>1.7000000000000001E-2</v>
      </c>
      <c r="K4" s="34">
        <v>1.7999999999999999E-2</v>
      </c>
      <c r="M4" s="35"/>
      <c r="N4" s="35"/>
    </row>
    <row r="5" spans="1:20" x14ac:dyDescent="0.25">
      <c r="A5" s="36"/>
      <c r="E5" s="34">
        <v>5.0000000000000001E-3</v>
      </c>
      <c r="F5" s="34">
        <v>6.0000000000000001E-3</v>
      </c>
      <c r="G5" s="34">
        <v>7.0000000000000001E-3</v>
      </c>
      <c r="H5" s="34">
        <v>8.0000000000000002E-3</v>
      </c>
      <c r="J5" s="34">
        <v>1.9E-2</v>
      </c>
      <c r="K5" s="34">
        <v>0.02</v>
      </c>
    </row>
    <row r="6" spans="1:20" x14ac:dyDescent="0.25">
      <c r="A6" s="36"/>
      <c r="E6" s="34">
        <v>8.9999999999999993E-3</v>
      </c>
      <c r="F6" s="34">
        <v>0.01</v>
      </c>
      <c r="G6" s="34">
        <v>1.0999999999999999E-2</v>
      </c>
      <c r="H6" s="34">
        <v>1.2E-2</v>
      </c>
      <c r="J6" s="34">
        <v>2.1000000000000001E-2</v>
      </c>
      <c r="K6" s="34">
        <v>2.1999999999999999E-2</v>
      </c>
    </row>
    <row r="7" spans="1:20" x14ac:dyDescent="0.25">
      <c r="J7" s="34">
        <v>2.3E-2</v>
      </c>
      <c r="K7" s="34">
        <v>2.4E-2</v>
      </c>
    </row>
    <row r="9" spans="1:20" x14ac:dyDescent="0.25">
      <c r="E9" s="69" t="s">
        <v>28</v>
      </c>
      <c r="F9" s="69"/>
      <c r="G9" s="69"/>
      <c r="H9" s="69"/>
      <c r="J9" s="69" t="s">
        <v>28</v>
      </c>
      <c r="K9" s="69"/>
      <c r="L9" s="32"/>
    </row>
    <row r="10" spans="1:20" x14ac:dyDescent="0.25">
      <c r="E10" s="35">
        <f>$A$4*E4</f>
        <v>1E-3</v>
      </c>
      <c r="F10" s="35">
        <f>$A$4*F4</f>
        <v>2E-3</v>
      </c>
      <c r="G10" s="35">
        <f>$A$4*G4</f>
        <v>3.0000000000000001E-3</v>
      </c>
      <c r="H10" s="35">
        <f>$A$4*H4</f>
        <v>4.0000000000000001E-3</v>
      </c>
      <c r="J10" s="37">
        <f>$E23*J4</f>
        <v>8.6317394500346842E-3</v>
      </c>
      <c r="K10" s="37">
        <f>$E23*K4</f>
        <v>9.1394888294484885E-3</v>
      </c>
    </row>
    <row r="11" spans="1:20" x14ac:dyDescent="0.25">
      <c r="E11" s="35">
        <f>$B$4*E5</f>
        <v>-0.01</v>
      </c>
      <c r="F11" s="35">
        <f>$B$4*F5</f>
        <v>-1.2E-2</v>
      </c>
      <c r="G11" s="35">
        <f>$B$4*G5</f>
        <v>-1.4E-2</v>
      </c>
      <c r="H11" s="35">
        <f>$B$4*H5</f>
        <v>-1.6E-2</v>
      </c>
      <c r="J11" s="37">
        <f>$F23*J5</f>
        <v>9.6614844439649426E-3</v>
      </c>
      <c r="K11" s="37">
        <f>$F23*K5</f>
        <v>1.0169983625226255E-2</v>
      </c>
    </row>
    <row r="12" spans="1:20" x14ac:dyDescent="0.25">
      <c r="E12" s="38">
        <f>$C$4*E6</f>
        <v>2.6999999999999996E-2</v>
      </c>
      <c r="F12" s="38">
        <f>$C$4*F6</f>
        <v>0.03</v>
      </c>
      <c r="G12" s="38">
        <f>$C$4*G6</f>
        <v>3.3000000000000002E-2</v>
      </c>
      <c r="H12" s="38">
        <f>$C$4*H6</f>
        <v>3.6000000000000004E-2</v>
      </c>
      <c r="I12" s="27" t="s">
        <v>29</v>
      </c>
      <c r="J12" s="37">
        <f>$G23*J6</f>
        <v>1.0694227842345879E-2</v>
      </c>
      <c r="K12" s="37">
        <f>$G23*K6</f>
        <v>1.1203476787219491E-2</v>
      </c>
      <c r="M12" s="32"/>
    </row>
    <row r="13" spans="1:20" x14ac:dyDescent="0.25">
      <c r="E13" s="39">
        <f>SUM(E10:E12)</f>
        <v>1.7999999999999995E-2</v>
      </c>
      <c r="F13" s="39">
        <f t="shared" ref="F13:H13" si="0">SUM(F10:F12)</f>
        <v>1.9999999999999997E-2</v>
      </c>
      <c r="G13" s="39">
        <f t="shared" si="0"/>
        <v>2.2000000000000002E-2</v>
      </c>
      <c r="H13" s="39">
        <f t="shared" si="0"/>
        <v>2.4000000000000004E-2</v>
      </c>
      <c r="J13" s="40">
        <f>$H23*J7</f>
        <v>1.1729969338239207E-2</v>
      </c>
      <c r="K13" s="40">
        <f>$H23*K7</f>
        <v>1.2239968005119173E-2</v>
      </c>
      <c r="L13" s="27" t="s">
        <v>29</v>
      </c>
    </row>
    <row r="14" spans="1:20" x14ac:dyDescent="0.25">
      <c r="J14" s="41">
        <f>SUM(J10:J13)</f>
        <v>4.0717421074584717E-2</v>
      </c>
      <c r="K14" s="41">
        <f>SUM(K10:K13)</f>
        <v>4.2752917247013411E-2</v>
      </c>
    </row>
    <row r="16" spans="1:20" x14ac:dyDescent="0.25">
      <c r="E16" s="69" t="s">
        <v>27</v>
      </c>
      <c r="F16" s="69"/>
      <c r="G16" s="69"/>
      <c r="H16" s="69"/>
      <c r="J16" s="69" t="s">
        <v>27</v>
      </c>
      <c r="K16" s="69"/>
    </row>
    <row r="17" spans="5:13" x14ac:dyDescent="0.25">
      <c r="E17" s="34">
        <v>1.2999999999999999E-2</v>
      </c>
      <c r="F17" s="34">
        <v>1.4E-2</v>
      </c>
      <c r="G17" s="34">
        <v>1.4999999999999999E-2</v>
      </c>
      <c r="H17" s="34">
        <v>1.6E-2</v>
      </c>
      <c r="J17" s="34">
        <v>2.5000000000000001E-2</v>
      </c>
      <c r="K17" s="34">
        <v>2.5999999999999999E-2</v>
      </c>
    </row>
    <row r="18" spans="5:13" x14ac:dyDescent="0.25">
      <c r="J18" s="41"/>
      <c r="K18" s="41"/>
    </row>
    <row r="19" spans="5:13" x14ac:dyDescent="0.25">
      <c r="E19" s="69" t="s">
        <v>30</v>
      </c>
      <c r="F19" s="69"/>
      <c r="G19" s="69"/>
      <c r="H19" s="69"/>
      <c r="J19" s="69" t="s">
        <v>30</v>
      </c>
      <c r="K19" s="69"/>
      <c r="L19" s="32"/>
      <c r="M19" s="32"/>
    </row>
    <row r="20" spans="5:13" x14ac:dyDescent="0.25">
      <c r="E20" s="35">
        <f>E13+E17</f>
        <v>3.0999999999999993E-2</v>
      </c>
      <c r="F20" s="35">
        <f>F13+F17</f>
        <v>3.3999999999999996E-2</v>
      </c>
      <c r="G20" s="35">
        <f>G13+G17</f>
        <v>3.7000000000000005E-2</v>
      </c>
      <c r="H20" s="35">
        <f>H13+H17</f>
        <v>4.0000000000000008E-2</v>
      </c>
      <c r="J20" s="42">
        <f>J17+J14</f>
        <v>6.5717421074584725E-2</v>
      </c>
      <c r="K20" s="42">
        <f>K17+K14</f>
        <v>6.8752917247013406E-2</v>
      </c>
    </row>
    <row r="22" spans="5:13" x14ac:dyDescent="0.25">
      <c r="E22" s="71" t="s">
        <v>31</v>
      </c>
      <c r="F22" s="72"/>
      <c r="G22" s="72"/>
      <c r="H22" s="73"/>
      <c r="J22" s="71" t="s">
        <v>31</v>
      </c>
      <c r="K22" s="73"/>
      <c r="L22" s="32"/>
      <c r="M22" s="32"/>
    </row>
    <row r="23" spans="5:13" x14ac:dyDescent="0.25">
      <c r="E23" s="43">
        <f>1/(1+EXP(-E20))</f>
        <v>0.50774937941380494</v>
      </c>
      <c r="F23" s="43">
        <f>1/(1+EXP(-F20))</f>
        <v>0.50849918126131277</v>
      </c>
      <c r="G23" s="43">
        <f>1/(1+EXP(-G20))</f>
        <v>0.50924894487361327</v>
      </c>
      <c r="H23" s="43">
        <f>1/(1+EXP(-H20))</f>
        <v>0.50999866687996553</v>
      </c>
      <c r="J23" s="43">
        <f>1/(1+EXP(-J20))</f>
        <v>0.51642344492437819</v>
      </c>
      <c r="K23" s="43">
        <f>1/(1+EXP(-K20))</f>
        <v>0.51718146183279634</v>
      </c>
    </row>
    <row r="25" spans="5:13" x14ac:dyDescent="0.25">
      <c r="I25" s="44" t="s">
        <v>36</v>
      </c>
      <c r="J25" s="46">
        <v>0.1234</v>
      </c>
      <c r="K25" s="46">
        <v>0.87660000000000005</v>
      </c>
    </row>
    <row r="26" spans="5:13" x14ac:dyDescent="0.25">
      <c r="I26" s="26" t="s">
        <v>35</v>
      </c>
      <c r="J26" s="45">
        <f>0.5*((J23-J25)^2)</f>
        <v>7.723371413011286E-2</v>
      </c>
      <c r="K26" s="45">
        <f>0.5*((K23-K25)^2)</f>
        <v>6.459084278912483E-2</v>
      </c>
    </row>
    <row r="27" spans="5:13" x14ac:dyDescent="0.25">
      <c r="I27" s="44" t="s">
        <v>37</v>
      </c>
      <c r="J27" s="70">
        <f>SUM(J26:K26)</f>
        <v>0.14182455691923768</v>
      </c>
      <c r="K27" s="70"/>
    </row>
  </sheetData>
  <mergeCells count="14">
    <mergeCell ref="J27:K27"/>
    <mergeCell ref="E9:H9"/>
    <mergeCell ref="J9:K9"/>
    <mergeCell ref="E19:H19"/>
    <mergeCell ref="J19:K19"/>
    <mergeCell ref="E22:H22"/>
    <mergeCell ref="J22:K22"/>
    <mergeCell ref="E16:H16"/>
    <mergeCell ref="J16:K16"/>
    <mergeCell ref="A1:C1"/>
    <mergeCell ref="E1:H1"/>
    <mergeCell ref="J1:K1"/>
    <mergeCell ref="E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/>
  </sheetViews>
  <sheetFormatPr defaultRowHeight="15" x14ac:dyDescent="0.25"/>
  <cols>
    <col min="1" max="1" width="7.5703125" style="68" bestFit="1" customWidth="1"/>
    <col min="2" max="2" width="12.7109375" customWidth="1"/>
    <col min="3" max="3" width="18" bestFit="1" customWidth="1"/>
    <col min="4" max="4" width="12.7109375" bestFit="1" customWidth="1"/>
    <col min="5" max="5" width="12.140625" bestFit="1" customWidth="1"/>
    <col min="6" max="6" width="14.28515625" bestFit="1" customWidth="1"/>
    <col min="7" max="8" width="11.140625" bestFit="1" customWidth="1"/>
    <col min="9" max="9" width="9.140625" bestFit="1" customWidth="1"/>
    <col min="10" max="10" width="12.140625" bestFit="1" customWidth="1"/>
    <col min="11" max="11" width="18.28515625" bestFit="1" customWidth="1"/>
    <col min="12" max="12" width="12.140625" bestFit="1" customWidth="1"/>
    <col min="13" max="16" width="9.42578125" customWidth="1"/>
  </cols>
  <sheetData>
    <row r="1" spans="1:15" x14ac:dyDescent="0.25">
      <c r="B1" s="5" t="s">
        <v>8</v>
      </c>
      <c r="C1" s="12">
        <v>0.5</v>
      </c>
    </row>
    <row r="3" spans="1:15" x14ac:dyDescent="0.25">
      <c r="B3" s="5" t="s">
        <v>17</v>
      </c>
      <c r="K3" s="24"/>
      <c r="L3" s="24"/>
      <c r="N3" s="24"/>
      <c r="O3" s="24"/>
    </row>
    <row r="4" spans="1:15" x14ac:dyDescent="0.25">
      <c r="B4" s="47" t="s">
        <v>44</v>
      </c>
      <c r="C4" s="2" t="s">
        <v>34</v>
      </c>
      <c r="D4" s="2" t="s">
        <v>3</v>
      </c>
      <c r="E4" s="2" t="s">
        <v>4</v>
      </c>
      <c r="F4" s="47" t="s">
        <v>45</v>
      </c>
      <c r="G4" s="10"/>
      <c r="H4" s="26"/>
      <c r="I4" s="24"/>
      <c r="J4" s="10"/>
      <c r="N4" s="25"/>
    </row>
    <row r="5" spans="1:15" x14ac:dyDescent="0.25">
      <c r="A5" s="44" t="s">
        <v>25</v>
      </c>
      <c r="B5" s="67">
        <f>Feedforward!J23</f>
        <v>0.51642344492437819</v>
      </c>
      <c r="C5" s="11">
        <f>(1-B5)*B5</f>
        <v>0.24973027045681592</v>
      </c>
      <c r="D5" s="15">
        <f>Feedforward!J25</f>
        <v>0.1234</v>
      </c>
      <c r="E5" s="6">
        <f>B5-D5</f>
        <v>0.39302344492437818</v>
      </c>
      <c r="F5" s="16">
        <f>C5*E5</f>
        <v>9.8149851196834462E-2</v>
      </c>
      <c r="I5" s="55"/>
      <c r="N5" s="25"/>
    </row>
    <row r="6" spans="1:15" x14ac:dyDescent="0.25">
      <c r="A6" s="44" t="s">
        <v>26</v>
      </c>
      <c r="B6" s="67">
        <f>Feedforward!K23</f>
        <v>0.51718146183279634</v>
      </c>
      <c r="C6" s="11">
        <f>(1-B6)*B6</f>
        <v>0.24970479736928816</v>
      </c>
      <c r="D6" s="15">
        <f>Feedforward!K25</f>
        <v>0.87660000000000005</v>
      </c>
      <c r="E6" s="6">
        <f>B6-D6</f>
        <v>-0.3594185381672037</v>
      </c>
      <c r="F6" s="17">
        <f>C6*E6</f>
        <v>-8.9748533243807369E-2</v>
      </c>
      <c r="I6" s="55"/>
    </row>
    <row r="8" spans="1:15" x14ac:dyDescent="0.25">
      <c r="C8" s="74" t="s">
        <v>38</v>
      </c>
      <c r="D8" s="74"/>
      <c r="F8" s="74" t="s">
        <v>39</v>
      </c>
      <c r="G8" s="74"/>
      <c r="I8" s="74" t="s">
        <v>40</v>
      </c>
      <c r="J8" s="74"/>
      <c r="K8" s="2" t="s">
        <v>43</v>
      </c>
    </row>
    <row r="9" spans="1:15" x14ac:dyDescent="0.25">
      <c r="B9" s="2" t="s">
        <v>7</v>
      </c>
      <c r="C9" s="47" t="str">
        <f>$A$5</f>
        <v>O1</v>
      </c>
      <c r="D9" s="47" t="str">
        <f>$A$6</f>
        <v>O2</v>
      </c>
      <c r="F9" s="47" t="str">
        <f>$A$5</f>
        <v>O1</v>
      </c>
      <c r="G9" s="47" t="str">
        <f>$A$6</f>
        <v>O2</v>
      </c>
      <c r="I9" s="47" t="s">
        <v>41</v>
      </c>
      <c r="J9" s="47" t="s">
        <v>42</v>
      </c>
      <c r="K9" s="47"/>
    </row>
    <row r="10" spans="1:15" x14ac:dyDescent="0.25">
      <c r="A10" s="44" t="s">
        <v>21</v>
      </c>
      <c r="B10" s="7">
        <f>Feedforward!E23</f>
        <v>0.50774937941380494</v>
      </c>
      <c r="C10" s="21">
        <f>$F$5*$B10</f>
        <v>4.983552603475E-2</v>
      </c>
      <c r="D10" s="49">
        <f>$F$6*$B10</f>
        <v>-4.5569762057842432E-2</v>
      </c>
      <c r="F10" s="56">
        <f>F5</f>
        <v>9.8149851196834462E-2</v>
      </c>
      <c r="G10" s="57">
        <f>F6</f>
        <v>-8.9748533243807369E-2</v>
      </c>
      <c r="I10" s="8">
        <v>1.7000000000000001E-2</v>
      </c>
      <c r="J10" s="8">
        <v>1.7999999999999999E-2</v>
      </c>
      <c r="K10" s="21">
        <f>I10*$F$5+J10*$F$6</f>
        <v>5.3073871957653269E-5</v>
      </c>
    </row>
    <row r="11" spans="1:15" x14ac:dyDescent="0.25">
      <c r="A11" s="44" t="s">
        <v>22</v>
      </c>
      <c r="B11" s="7">
        <f>Feedforward!F23</f>
        <v>0.50849918126131277</v>
      </c>
      <c r="C11" s="22">
        <f>$F$5*$B11</f>
        <v>4.9909118974510003E-2</v>
      </c>
      <c r="D11" s="51">
        <f t="shared" ref="D11:D13" si="0">$F$6*$B11</f>
        <v>-4.563705567387976E-2</v>
      </c>
      <c r="I11" s="8">
        <v>1.9E-2</v>
      </c>
      <c r="J11" s="8">
        <v>0.02</v>
      </c>
      <c r="K11" s="22">
        <f t="shared" ref="K11:K13" si="1">I11*$F$5+J11*$F$6</f>
        <v>6.9876507863707435E-5</v>
      </c>
    </row>
    <row r="12" spans="1:15" x14ac:dyDescent="0.25">
      <c r="A12" s="44" t="s">
        <v>23</v>
      </c>
      <c r="B12" s="7">
        <f>Feedforward!G23</f>
        <v>0.50924894487361327</v>
      </c>
      <c r="C12" s="22">
        <f>$F$5*$B12</f>
        <v>4.99827081614901E-2</v>
      </c>
      <c r="D12" s="51">
        <f t="shared" si="0"/>
        <v>-4.5704345858363304E-2</v>
      </c>
      <c r="I12" s="8">
        <v>2.1000000000000001E-2</v>
      </c>
      <c r="J12" s="8">
        <v>2.1999999999999999E-2</v>
      </c>
      <c r="K12" s="22">
        <f t="shared" si="1"/>
        <v>8.6679143769761817E-5</v>
      </c>
    </row>
    <row r="13" spans="1:15" x14ac:dyDescent="0.25">
      <c r="A13" s="44" t="s">
        <v>24</v>
      </c>
      <c r="B13" s="7">
        <f>Feedforward!H23</f>
        <v>0.50999866687996553</v>
      </c>
      <c r="C13" s="23">
        <f>$F$5*$B13</f>
        <v>5.0056293264852565E-2</v>
      </c>
      <c r="D13" s="53">
        <f t="shared" si="0"/>
        <v>-4.5771632308774027E-2</v>
      </c>
      <c r="I13" s="8">
        <v>2.3E-2</v>
      </c>
      <c r="J13" s="8">
        <v>2.4E-2</v>
      </c>
      <c r="K13" s="23">
        <f t="shared" si="1"/>
        <v>1.0348177967581555E-4</v>
      </c>
    </row>
    <row r="15" spans="1:15" x14ac:dyDescent="0.25">
      <c r="B15" s="5" t="s">
        <v>5</v>
      </c>
      <c r="F15" s="5" t="s">
        <v>12</v>
      </c>
    </row>
    <row r="16" spans="1:15" x14ac:dyDescent="0.25">
      <c r="B16" s="2" t="s">
        <v>6</v>
      </c>
      <c r="C16" s="2" t="s">
        <v>9</v>
      </c>
      <c r="D16" s="2" t="s">
        <v>10</v>
      </c>
      <c r="F16" s="2" t="s">
        <v>14</v>
      </c>
      <c r="G16" s="2" t="s">
        <v>9</v>
      </c>
      <c r="H16" s="2" t="s">
        <v>15</v>
      </c>
      <c r="K16" s="47"/>
      <c r="L16" s="47"/>
      <c r="M16" s="10"/>
    </row>
    <row r="17" spans="1:11" x14ac:dyDescent="0.25">
      <c r="A17" s="44" t="s">
        <v>50</v>
      </c>
      <c r="B17" s="8">
        <f>I10</f>
        <v>1.7000000000000001E-2</v>
      </c>
      <c r="C17" s="14">
        <f>C10*$C$1</f>
        <v>2.4917763017375E-2</v>
      </c>
      <c r="D17" s="21">
        <f t="shared" ref="D17:D24" si="2">B17+C17</f>
        <v>4.1917763017375001E-2</v>
      </c>
      <c r="F17" s="8">
        <f>Feedforward!J17</f>
        <v>2.5000000000000001E-2</v>
      </c>
      <c r="G17" s="13">
        <f>$F5*$C$1</f>
        <v>4.9074925598417231E-2</v>
      </c>
      <c r="H17" s="21">
        <f>F17+G17</f>
        <v>7.4074925598417232E-2</v>
      </c>
      <c r="K17" s="14"/>
    </row>
    <row r="18" spans="1:11" x14ac:dyDescent="0.25">
      <c r="A18" s="44" t="s">
        <v>51</v>
      </c>
      <c r="B18" s="8">
        <f>I11</f>
        <v>1.9E-2</v>
      </c>
      <c r="C18" s="14">
        <f>C11*$C$1</f>
        <v>2.4954559487255001E-2</v>
      </c>
      <c r="D18" s="22">
        <f t="shared" si="2"/>
        <v>4.3954559487255004E-2</v>
      </c>
      <c r="F18" s="8">
        <f>Feedforward!K17</f>
        <v>2.5999999999999999E-2</v>
      </c>
      <c r="G18" s="13">
        <f>$F6*$C$1</f>
        <v>-4.4874266621903684E-2</v>
      </c>
      <c r="H18" s="23">
        <f>F18+G18</f>
        <v>-1.8874266621903685E-2</v>
      </c>
      <c r="K18" s="14"/>
    </row>
    <row r="19" spans="1:11" x14ac:dyDescent="0.25">
      <c r="A19" s="44" t="s">
        <v>52</v>
      </c>
      <c r="B19" s="8">
        <f>I12</f>
        <v>2.1000000000000001E-2</v>
      </c>
      <c r="C19" s="14">
        <f>C12*$C$1</f>
        <v>2.499135408074505E-2</v>
      </c>
      <c r="D19" s="22">
        <f t="shared" si="2"/>
        <v>4.5991354080745048E-2</v>
      </c>
      <c r="K19" s="14"/>
    </row>
    <row r="20" spans="1:11" x14ac:dyDescent="0.25">
      <c r="A20" s="44" t="s">
        <v>53</v>
      </c>
      <c r="B20" s="8">
        <f>I13</f>
        <v>2.3E-2</v>
      </c>
      <c r="C20" s="14">
        <f>C13*$C$1</f>
        <v>2.5028146632426283E-2</v>
      </c>
      <c r="D20" s="22">
        <f t="shared" si="2"/>
        <v>4.8028146632426286E-2</v>
      </c>
      <c r="K20" s="14"/>
    </row>
    <row r="21" spans="1:11" x14ac:dyDescent="0.25">
      <c r="A21" s="44" t="s">
        <v>54</v>
      </c>
      <c r="B21" s="8">
        <f>J10</f>
        <v>1.7999999999999999E-2</v>
      </c>
      <c r="C21" s="14">
        <f>D10*$C$1</f>
        <v>-2.2784881028921216E-2</v>
      </c>
      <c r="D21" s="22">
        <f t="shared" si="2"/>
        <v>-4.7848810289212174E-3</v>
      </c>
      <c r="K21" s="14"/>
    </row>
    <row r="22" spans="1:11" x14ac:dyDescent="0.25">
      <c r="A22" s="44" t="s">
        <v>55</v>
      </c>
      <c r="B22" s="8">
        <f>J11</f>
        <v>0.02</v>
      </c>
      <c r="C22" s="14">
        <f>D11*$C$1</f>
        <v>-2.281852783693988E-2</v>
      </c>
      <c r="D22" s="22">
        <f t="shared" si="2"/>
        <v>-2.8185278369398797E-3</v>
      </c>
      <c r="K22" s="14"/>
    </row>
    <row r="23" spans="1:11" x14ac:dyDescent="0.25">
      <c r="A23" s="44" t="s">
        <v>56</v>
      </c>
      <c r="B23" s="8">
        <f>J12</f>
        <v>2.1999999999999999E-2</v>
      </c>
      <c r="C23" s="14">
        <f>D12*$C$1</f>
        <v>-2.2852172929181652E-2</v>
      </c>
      <c r="D23" s="22">
        <f t="shared" si="2"/>
        <v>-8.5217292918165349E-4</v>
      </c>
      <c r="K23" s="14"/>
    </row>
    <row r="24" spans="1:11" x14ac:dyDescent="0.25">
      <c r="A24" s="44" t="s">
        <v>57</v>
      </c>
      <c r="B24" s="8">
        <f>J13</f>
        <v>2.4E-2</v>
      </c>
      <c r="C24" s="14">
        <f>D13*$C$1</f>
        <v>-2.2885816154387013E-2</v>
      </c>
      <c r="D24" s="23">
        <f t="shared" si="2"/>
        <v>1.1141838456129871E-3</v>
      </c>
      <c r="K24" s="14"/>
    </row>
    <row r="25" spans="1:11" x14ac:dyDescent="0.25">
      <c r="B25" s="14"/>
      <c r="C25" s="14"/>
      <c r="D25" s="54"/>
    </row>
    <row r="27" spans="1:11" x14ac:dyDescent="0.25">
      <c r="B27" s="5" t="s">
        <v>16</v>
      </c>
    </row>
    <row r="28" spans="1:11" x14ac:dyDescent="0.25">
      <c r="B28" s="47" t="s">
        <v>44</v>
      </c>
      <c r="C28" s="47" t="s">
        <v>34</v>
      </c>
      <c r="D28" s="47" t="s">
        <v>1</v>
      </c>
      <c r="E28" s="47" t="s">
        <v>45</v>
      </c>
    </row>
    <row r="29" spans="1:11" x14ac:dyDescent="0.25">
      <c r="A29" s="44" t="s">
        <v>21</v>
      </c>
      <c r="B29" s="7">
        <f>B10</f>
        <v>0.50774937941380494</v>
      </c>
      <c r="C29" s="11">
        <f>(1-B29)*B29</f>
        <v>0.24993994711870091</v>
      </c>
      <c r="D29" s="13">
        <f>K10</f>
        <v>5.3073871957653269E-5</v>
      </c>
      <c r="E29" s="18">
        <f>C29*D29</f>
        <v>1.3265280750480561E-5</v>
      </c>
    </row>
    <row r="30" spans="1:11" x14ac:dyDescent="0.25">
      <c r="A30" s="44" t="s">
        <v>22</v>
      </c>
      <c r="B30" s="7">
        <f t="shared" ref="B30:B32" si="3">B11</f>
        <v>0.50849918126131277</v>
      </c>
      <c r="C30" s="11">
        <f t="shared" ref="C30:C32" si="4">(1-B30)*B30</f>
        <v>0.24992776391788735</v>
      </c>
      <c r="D30" s="13">
        <f>K11</f>
        <v>6.9876507863707435E-5</v>
      </c>
      <c r="E30" s="19">
        <f t="shared" ref="E30:E32" si="5">C30*D30</f>
        <v>1.746407936076707E-5</v>
      </c>
    </row>
    <row r="31" spans="1:11" x14ac:dyDescent="0.25">
      <c r="A31" s="44" t="s">
        <v>23</v>
      </c>
      <c r="B31" s="7">
        <f t="shared" si="3"/>
        <v>0.50924894487361327</v>
      </c>
      <c r="C31" s="11">
        <f t="shared" si="4"/>
        <v>0.24991445701872486</v>
      </c>
      <c r="D31" s="13">
        <f t="shared" ref="D31:D32" si="6">K12</f>
        <v>8.6679143769761817E-5</v>
      </c>
      <c r="E31" s="19">
        <f t="shared" si="5"/>
        <v>2.1662371150068013E-5</v>
      </c>
    </row>
    <row r="32" spans="1:11" x14ac:dyDescent="0.25">
      <c r="A32" s="44" t="s">
        <v>24</v>
      </c>
      <c r="B32" s="7">
        <f t="shared" si="3"/>
        <v>0.50999866687996553</v>
      </c>
      <c r="C32" s="11">
        <f t="shared" si="4"/>
        <v>0.24990002666062347</v>
      </c>
      <c r="D32" s="13">
        <f t="shared" si="6"/>
        <v>1.0348177967581555E-4</v>
      </c>
      <c r="E32" s="20">
        <f t="shared" si="5"/>
        <v>2.5860099499875068E-5</v>
      </c>
    </row>
    <row r="33" spans="1:17" x14ac:dyDescent="0.25">
      <c r="B33" s="54"/>
      <c r="C33" s="54"/>
      <c r="D33" s="54"/>
    </row>
    <row r="34" spans="1:17" x14ac:dyDescent="0.25">
      <c r="C34" s="74" t="s">
        <v>38</v>
      </c>
      <c r="D34" s="74"/>
      <c r="E34" s="74"/>
      <c r="F34" s="74"/>
      <c r="H34" s="74" t="s">
        <v>39</v>
      </c>
      <c r="I34" s="74"/>
      <c r="J34" s="74"/>
      <c r="K34" s="74"/>
      <c r="M34" s="74" t="s">
        <v>40</v>
      </c>
      <c r="N34" s="74"/>
      <c r="O34" s="74"/>
      <c r="P34" s="74"/>
      <c r="Q34" s="66" t="s">
        <v>43</v>
      </c>
    </row>
    <row r="35" spans="1:17" x14ac:dyDescent="0.25">
      <c r="B35" s="47" t="s">
        <v>7</v>
      </c>
      <c r="C35" s="47" t="str">
        <f>$A$10</f>
        <v>H1</v>
      </c>
      <c r="D35" s="47" t="str">
        <f>$A$11</f>
        <v>H2</v>
      </c>
      <c r="E35" s="47" t="str">
        <f>$A$12</f>
        <v>H3</v>
      </c>
      <c r="F35" s="47" t="str">
        <f>$A$13</f>
        <v>H4</v>
      </c>
      <c r="H35" s="47" t="str">
        <f>$A$10</f>
        <v>H1</v>
      </c>
      <c r="I35" s="47" t="str">
        <f>$A$11</f>
        <v>H2</v>
      </c>
      <c r="J35" s="47" t="str">
        <f>$A$12</f>
        <v>H3</v>
      </c>
      <c r="K35" s="47" t="str">
        <f>$A$13</f>
        <v>H4</v>
      </c>
      <c r="M35" s="47" t="s">
        <v>46</v>
      </c>
      <c r="N35" s="47" t="s">
        <v>47</v>
      </c>
      <c r="O35" s="47" t="s">
        <v>48</v>
      </c>
      <c r="P35" s="47" t="s">
        <v>49</v>
      </c>
      <c r="Q35" s="47"/>
    </row>
    <row r="36" spans="1:17" x14ac:dyDescent="0.25">
      <c r="A36" s="44" t="s">
        <v>18</v>
      </c>
      <c r="B36" s="7">
        <f>Feedforward!A4</f>
        <v>1</v>
      </c>
      <c r="C36" s="48">
        <f>$E$29*$B36</f>
        <v>1.3265280750480561E-5</v>
      </c>
      <c r="D36" s="58">
        <f>$E$30*$B36</f>
        <v>1.746407936076707E-5</v>
      </c>
      <c r="E36" s="58">
        <f>$E$31*$B36</f>
        <v>2.1662371150068013E-5</v>
      </c>
      <c r="F36" s="49">
        <f>$E$32*$B36</f>
        <v>2.5860099499875068E-5</v>
      </c>
      <c r="H36" s="56">
        <f>E29</f>
        <v>1.3265280750480561E-5</v>
      </c>
      <c r="I36" s="60">
        <f>E30</f>
        <v>1.746407936076707E-5</v>
      </c>
      <c r="J36" s="61">
        <f>E31</f>
        <v>2.1662371150068013E-5</v>
      </c>
      <c r="K36" s="62">
        <f>E32</f>
        <v>2.5860099499875068E-5</v>
      </c>
      <c r="M36" s="8">
        <v>1E-3</v>
      </c>
      <c r="N36" s="8">
        <v>2E-3</v>
      </c>
      <c r="O36" s="8">
        <v>3.0000000000000001E-3</v>
      </c>
      <c r="P36" s="8">
        <v>4.0000000000000001E-3</v>
      </c>
      <c r="Q36" s="63" t="s">
        <v>70</v>
      </c>
    </row>
    <row r="37" spans="1:17" x14ac:dyDescent="0.25">
      <c r="A37" s="44" t="s">
        <v>19</v>
      </c>
      <c r="B37" s="7">
        <f>Feedforward!B4</f>
        <v>-2</v>
      </c>
      <c r="C37" s="50">
        <f>$E$29*$B37</f>
        <v>-2.6530561500961123E-5</v>
      </c>
      <c r="D37" s="54">
        <f t="shared" ref="D37:D38" si="7">$E$30*$B37</f>
        <v>-3.4928158721534141E-5</v>
      </c>
      <c r="E37" s="54">
        <f>$E$31*$B37</f>
        <v>-4.3324742300136025E-5</v>
      </c>
      <c r="F37" s="51">
        <f>$E$32*$B37</f>
        <v>-5.1720198999750136E-5</v>
      </c>
      <c r="M37" s="8">
        <v>5.0000000000000001E-3</v>
      </c>
      <c r="N37" s="8">
        <v>6.0000000000000001E-3</v>
      </c>
      <c r="O37" s="8">
        <v>7.0000000000000001E-3</v>
      </c>
      <c r="P37" s="8">
        <v>8.0000000000000002E-3</v>
      </c>
      <c r="Q37" s="64" t="s">
        <v>70</v>
      </c>
    </row>
    <row r="38" spans="1:17" x14ac:dyDescent="0.25">
      <c r="A38" s="44" t="s">
        <v>20</v>
      </c>
      <c r="B38" s="7">
        <f>Feedforward!C4</f>
        <v>3</v>
      </c>
      <c r="C38" s="52">
        <f>$E$29*$B38</f>
        <v>3.9795842251441681E-5</v>
      </c>
      <c r="D38" s="59">
        <f t="shared" si="7"/>
        <v>5.2392238082301211E-5</v>
      </c>
      <c r="E38" s="59">
        <f>$E$31*$B38</f>
        <v>6.4987113450204031E-5</v>
      </c>
      <c r="F38" s="53">
        <f>$E$32*$B38</f>
        <v>7.7580298499625204E-5</v>
      </c>
      <c r="M38" s="8">
        <v>8.9999999999999993E-3</v>
      </c>
      <c r="N38" s="8">
        <v>0.01</v>
      </c>
      <c r="O38" s="8">
        <v>1.0999999999999999E-2</v>
      </c>
      <c r="P38" s="8">
        <v>1.2E-2</v>
      </c>
      <c r="Q38" s="65" t="s">
        <v>70</v>
      </c>
    </row>
    <row r="39" spans="1:17" x14ac:dyDescent="0.25">
      <c r="B39" s="54"/>
      <c r="C39" s="54"/>
      <c r="D39" s="54"/>
    </row>
    <row r="40" spans="1:17" x14ac:dyDescent="0.25">
      <c r="B40" s="5" t="s">
        <v>11</v>
      </c>
      <c r="F40" s="5" t="s">
        <v>13</v>
      </c>
    </row>
    <row r="41" spans="1:17" x14ac:dyDescent="0.25">
      <c r="B41" s="47" t="s">
        <v>6</v>
      </c>
      <c r="C41" s="47" t="s">
        <v>9</v>
      </c>
      <c r="D41" s="47" t="s">
        <v>10</v>
      </c>
      <c r="F41" s="47" t="s">
        <v>14</v>
      </c>
      <c r="G41" s="47" t="s">
        <v>9</v>
      </c>
      <c r="H41" s="47" t="s">
        <v>15</v>
      </c>
    </row>
    <row r="42" spans="1:17" x14ac:dyDescent="0.25">
      <c r="A42" s="44" t="s">
        <v>58</v>
      </c>
      <c r="B42" s="8">
        <f>M36</f>
        <v>1E-3</v>
      </c>
      <c r="C42" s="14">
        <f>C36*$C$1</f>
        <v>6.6326403752402807E-6</v>
      </c>
      <c r="D42" s="21">
        <f>B42+C42</f>
        <v>1.0066326403752404E-3</v>
      </c>
      <c r="F42" s="8">
        <f>Feedforward!$E$17</f>
        <v>1.2999999999999999E-2</v>
      </c>
      <c r="G42" s="13">
        <f>$E29*$C$1</f>
        <v>6.6326403752402807E-6</v>
      </c>
      <c r="H42" s="21">
        <f>F42+G42</f>
        <v>1.300663264037524E-2</v>
      </c>
    </row>
    <row r="43" spans="1:17" x14ac:dyDescent="0.25">
      <c r="A43" s="44" t="s">
        <v>59</v>
      </c>
      <c r="B43" s="8">
        <f t="shared" ref="B43:B44" si="8">M37</f>
        <v>5.0000000000000001E-3</v>
      </c>
      <c r="C43" s="14">
        <f>C37*$C$1</f>
        <v>-1.3265280750480561E-5</v>
      </c>
      <c r="D43" s="22">
        <f t="shared" ref="D43:D44" si="9">B43+C43</f>
        <v>4.9867347192495198E-3</v>
      </c>
      <c r="F43" s="8">
        <f>Feedforward!$F$17</f>
        <v>1.4E-2</v>
      </c>
      <c r="G43" s="13">
        <f t="shared" ref="G43:G45" si="10">$E30*$C$1</f>
        <v>8.7320396803835352E-6</v>
      </c>
      <c r="H43" s="22">
        <f t="shared" ref="H43:H45" si="11">F43+G43</f>
        <v>1.4008732039680383E-2</v>
      </c>
    </row>
    <row r="44" spans="1:17" x14ac:dyDescent="0.25">
      <c r="A44" s="44" t="s">
        <v>60</v>
      </c>
      <c r="B44" s="8">
        <f t="shared" si="8"/>
        <v>8.9999999999999993E-3</v>
      </c>
      <c r="C44" s="14">
        <f>C38*$C$1</f>
        <v>1.989792112572084E-5</v>
      </c>
      <c r="D44" s="22">
        <f t="shared" si="9"/>
        <v>9.0198979211257198E-3</v>
      </c>
      <c r="F44" s="8">
        <f>Feedforward!$G$17</f>
        <v>1.4999999999999999E-2</v>
      </c>
      <c r="G44" s="13">
        <f t="shared" si="10"/>
        <v>1.0831185575034006E-5</v>
      </c>
      <c r="H44" s="22">
        <f t="shared" si="11"/>
        <v>1.5010831185575033E-2</v>
      </c>
    </row>
    <row r="45" spans="1:17" x14ac:dyDescent="0.25">
      <c r="A45" s="44" t="s">
        <v>61</v>
      </c>
      <c r="B45" s="8">
        <f>N36</f>
        <v>2E-3</v>
      </c>
      <c r="C45" s="14">
        <f>D36*$C$1</f>
        <v>8.7320396803835352E-6</v>
      </c>
      <c r="D45" s="22">
        <f t="shared" ref="D45" si="12">B45+C45</f>
        <v>2.0087320396803836E-3</v>
      </c>
      <c r="F45" s="8">
        <f>Feedforward!$H$17</f>
        <v>1.6E-2</v>
      </c>
      <c r="G45" s="13">
        <f t="shared" si="10"/>
        <v>1.2930049749937534E-5</v>
      </c>
      <c r="H45" s="23">
        <f t="shared" si="11"/>
        <v>1.6012930049749938E-2</v>
      </c>
    </row>
    <row r="46" spans="1:17" x14ac:dyDescent="0.25">
      <c r="A46" s="44" t="s">
        <v>62</v>
      </c>
      <c r="B46" s="8">
        <f t="shared" ref="B46:B47" si="13">N37</f>
        <v>6.0000000000000001E-3</v>
      </c>
      <c r="C46" s="14">
        <f t="shared" ref="C46:C47" si="14">D37*$C$1</f>
        <v>-1.746407936076707E-5</v>
      </c>
      <c r="D46" s="22">
        <f t="shared" ref="D46:D48" si="15">B46+C46</f>
        <v>5.982535920639233E-3</v>
      </c>
    </row>
    <row r="47" spans="1:17" x14ac:dyDescent="0.25">
      <c r="A47" s="44" t="s">
        <v>63</v>
      </c>
      <c r="B47" s="8">
        <f t="shared" si="13"/>
        <v>0.01</v>
      </c>
      <c r="C47" s="14">
        <f t="shared" si="14"/>
        <v>2.6196119041150606E-5</v>
      </c>
      <c r="D47" s="22">
        <f t="shared" si="15"/>
        <v>1.0026196119041151E-2</v>
      </c>
    </row>
    <row r="48" spans="1:17" x14ac:dyDescent="0.25">
      <c r="A48" s="44" t="s">
        <v>64</v>
      </c>
      <c r="B48" s="8">
        <f>O36</f>
        <v>3.0000000000000001E-3</v>
      </c>
      <c r="C48" s="14">
        <f>E36*$C$1</f>
        <v>1.0831185575034006E-5</v>
      </c>
      <c r="D48" s="22">
        <f t="shared" si="15"/>
        <v>3.0108311855750339E-3</v>
      </c>
    </row>
    <row r="49" spans="1:4" x14ac:dyDescent="0.25">
      <c r="A49" s="44" t="s">
        <v>65</v>
      </c>
      <c r="B49" s="8">
        <f t="shared" ref="B49:B50" si="16">O37</f>
        <v>7.0000000000000001E-3</v>
      </c>
      <c r="C49" s="14">
        <f>E37*$C$1</f>
        <v>-2.1662371150068013E-5</v>
      </c>
      <c r="D49" s="22">
        <f t="shared" ref="D49:D51" si="17">B49+C49</f>
        <v>6.9783376288499325E-3</v>
      </c>
    </row>
    <row r="50" spans="1:4" x14ac:dyDescent="0.25">
      <c r="A50" s="44" t="s">
        <v>66</v>
      </c>
      <c r="B50" s="8">
        <f t="shared" si="16"/>
        <v>1.0999999999999999E-2</v>
      </c>
      <c r="C50" s="14">
        <f>E38*$C$1</f>
        <v>3.2493556725102015E-5</v>
      </c>
      <c r="D50" s="22">
        <f t="shared" si="17"/>
        <v>1.1032493556725101E-2</v>
      </c>
    </row>
    <row r="51" spans="1:4" x14ac:dyDescent="0.25">
      <c r="A51" s="44" t="s">
        <v>67</v>
      </c>
      <c r="B51" s="8">
        <f>P36</f>
        <v>4.0000000000000001E-3</v>
      </c>
      <c r="C51" s="14">
        <f>F36*$C$1</f>
        <v>1.2930049749937534E-5</v>
      </c>
      <c r="D51" s="22">
        <f t="shared" si="17"/>
        <v>4.0129300497499373E-3</v>
      </c>
    </row>
    <row r="52" spans="1:4" x14ac:dyDescent="0.25">
      <c r="A52" s="44" t="s">
        <v>68</v>
      </c>
      <c r="B52" s="8">
        <f t="shared" ref="B52:B53" si="18">P37</f>
        <v>8.0000000000000002E-3</v>
      </c>
      <c r="C52" s="14">
        <f t="shared" ref="C52:C53" si="19">F37*$C$1</f>
        <v>-2.5860099499875068E-5</v>
      </c>
      <c r="D52" s="22">
        <f t="shared" ref="D52:D53" si="20">B52+C52</f>
        <v>7.9741399005001257E-3</v>
      </c>
    </row>
    <row r="53" spans="1:4" x14ac:dyDescent="0.25">
      <c r="A53" s="44" t="s">
        <v>69</v>
      </c>
      <c r="B53" s="8">
        <f t="shared" si="18"/>
        <v>1.2E-2</v>
      </c>
      <c r="C53" s="14">
        <f t="shared" si="19"/>
        <v>3.8790149249812602E-5</v>
      </c>
      <c r="D53" s="23">
        <f t="shared" si="20"/>
        <v>1.2038790149249813E-2</v>
      </c>
    </row>
    <row r="54" spans="1:4" x14ac:dyDescent="0.25">
      <c r="B54" s="3"/>
    </row>
    <row r="55" spans="1:4" x14ac:dyDescent="0.25">
      <c r="B55" s="3"/>
    </row>
    <row r="56" spans="1:4" x14ac:dyDescent="0.25">
      <c r="B56" s="3"/>
    </row>
  </sheetData>
  <mergeCells count="6">
    <mergeCell ref="M34:P34"/>
    <mergeCell ref="C8:D8"/>
    <mergeCell ref="I8:J8"/>
    <mergeCell ref="F8:G8"/>
    <mergeCell ref="C34:F34"/>
    <mergeCell ref="H34:K3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:A22"/>
    </sheetView>
  </sheetViews>
  <sheetFormatPr defaultRowHeight="15" x14ac:dyDescent="0.25"/>
  <cols>
    <col min="1" max="1" width="5.42578125" bestFit="1" customWidth="1"/>
    <col min="2" max="2" width="7.7109375" bestFit="1" customWidth="1"/>
    <col min="3" max="3" width="16.7109375" bestFit="1" customWidth="1"/>
    <col min="4" max="4" width="9.28515625" bestFit="1" customWidth="1"/>
  </cols>
  <sheetData>
    <row r="1" spans="1:3" x14ac:dyDescent="0.25">
      <c r="B1" s="2" t="s">
        <v>0</v>
      </c>
      <c r="C1" s="2" t="s">
        <v>34</v>
      </c>
    </row>
    <row r="2" spans="1:3" x14ac:dyDescent="0.25">
      <c r="A2">
        <v>-5</v>
      </c>
      <c r="B2" s="1">
        <f>1/(1+2.7^-A2)</f>
        <v>6.9209387256766175E-3</v>
      </c>
      <c r="C2" s="1">
        <f>B2*(1-B2)</f>
        <v>6.8730393328320476E-3</v>
      </c>
    </row>
    <row r="3" spans="1:3" x14ac:dyDescent="0.25">
      <c r="A3">
        <v>-4.5</v>
      </c>
      <c r="B3" s="1">
        <f t="shared" ref="B3:B22" si="0">1/(1+2.7^-A3)</f>
        <v>1.132186548534608E-2</v>
      </c>
      <c r="C3" s="1">
        <f t="shared" ref="C3:C22" si="1">B3*(1-B3)</f>
        <v>1.119368084727781E-2</v>
      </c>
    </row>
    <row r="4" spans="1:3" x14ac:dyDescent="0.25">
      <c r="A4">
        <v>-4</v>
      </c>
      <c r="B4" s="1">
        <f t="shared" si="0"/>
        <v>1.8469233028160035E-2</v>
      </c>
      <c r="C4" s="1">
        <f t="shared" si="1"/>
        <v>1.8128120459511558E-2</v>
      </c>
    </row>
    <row r="5" spans="1:3" x14ac:dyDescent="0.25">
      <c r="A5">
        <v>-3.5</v>
      </c>
      <c r="B5" s="1">
        <f t="shared" si="0"/>
        <v>2.9991779884650221E-2</v>
      </c>
      <c r="C5" s="1">
        <f t="shared" si="1"/>
        <v>2.9092273024000911E-2</v>
      </c>
    </row>
    <row r="6" spans="1:3" x14ac:dyDescent="0.25">
      <c r="A6">
        <v>-3</v>
      </c>
      <c r="B6" s="1">
        <f t="shared" si="0"/>
        <v>4.8348885558187879E-2</v>
      </c>
      <c r="C6" s="1">
        <f t="shared" si="1"/>
        <v>4.6011270823469133E-2</v>
      </c>
    </row>
    <row r="7" spans="1:3" x14ac:dyDescent="0.25">
      <c r="A7">
        <v>-2.5</v>
      </c>
      <c r="B7" s="1">
        <f t="shared" si="0"/>
        <v>7.7049364787334096E-2</v>
      </c>
      <c r="C7" s="1">
        <f t="shared" si="1"/>
        <v>7.1112760173202422E-2</v>
      </c>
    </row>
    <row r="8" spans="1:3" x14ac:dyDescent="0.25">
      <c r="A8">
        <v>-2</v>
      </c>
      <c r="B8" s="1">
        <f t="shared" si="0"/>
        <v>0.12062726176115801</v>
      </c>
      <c r="C8" s="1">
        <f t="shared" si="1"/>
        <v>0.10607632548116308</v>
      </c>
    </row>
    <row r="9" spans="1:3" x14ac:dyDescent="0.25">
      <c r="A9">
        <v>-1.5</v>
      </c>
      <c r="B9" s="1">
        <f t="shared" si="0"/>
        <v>0.18394009076657095</v>
      </c>
      <c r="C9" s="1">
        <f t="shared" si="1"/>
        <v>0.15010613377535659</v>
      </c>
    </row>
    <row r="10" spans="1:3" x14ac:dyDescent="0.25">
      <c r="A10">
        <v>-1</v>
      </c>
      <c r="B10" s="1">
        <f t="shared" si="0"/>
        <v>0.27027027027027023</v>
      </c>
      <c r="C10" s="1">
        <f t="shared" si="1"/>
        <v>0.19722425127830534</v>
      </c>
    </row>
    <row r="11" spans="1:3" x14ac:dyDescent="0.25">
      <c r="A11">
        <v>-0.5</v>
      </c>
      <c r="B11" s="1">
        <f t="shared" si="0"/>
        <v>0.37833392500911667</v>
      </c>
      <c r="C11" s="1">
        <f t="shared" si="1"/>
        <v>0.23519736619631276</v>
      </c>
    </row>
    <row r="12" spans="1:3" x14ac:dyDescent="0.25">
      <c r="A12">
        <v>0</v>
      </c>
      <c r="B12" s="1">
        <f t="shared" si="0"/>
        <v>0.5</v>
      </c>
      <c r="C12" s="1">
        <f t="shared" si="1"/>
        <v>0.25</v>
      </c>
    </row>
    <row r="13" spans="1:3" x14ac:dyDescent="0.25">
      <c r="A13">
        <v>0.5</v>
      </c>
      <c r="B13" s="1">
        <f t="shared" si="0"/>
        <v>0.62166607499088344</v>
      </c>
      <c r="C13" s="1">
        <f t="shared" si="1"/>
        <v>0.23519736619631273</v>
      </c>
    </row>
    <row r="14" spans="1:3" x14ac:dyDescent="0.25">
      <c r="A14">
        <v>1</v>
      </c>
      <c r="B14" s="1">
        <f t="shared" si="0"/>
        <v>0.72972972972972983</v>
      </c>
      <c r="C14" s="1">
        <f t="shared" si="1"/>
        <v>0.19722425127830528</v>
      </c>
    </row>
    <row r="15" spans="1:3" x14ac:dyDescent="0.25">
      <c r="A15">
        <v>1.5</v>
      </c>
      <c r="B15" s="1">
        <f t="shared" si="0"/>
        <v>0.81605990923342908</v>
      </c>
      <c r="C15" s="1">
        <f t="shared" si="1"/>
        <v>0.15010613377535656</v>
      </c>
    </row>
    <row r="16" spans="1:3" x14ac:dyDescent="0.25">
      <c r="A16">
        <v>2</v>
      </c>
      <c r="B16" s="1">
        <f t="shared" si="0"/>
        <v>0.8793727382388421</v>
      </c>
      <c r="C16" s="1">
        <f t="shared" si="1"/>
        <v>0.106076325481163</v>
      </c>
    </row>
    <row r="17" spans="1:4" x14ac:dyDescent="0.25">
      <c r="A17">
        <v>2.5</v>
      </c>
      <c r="B17" s="1">
        <f t="shared" si="0"/>
        <v>0.92295063521266585</v>
      </c>
      <c r="C17" s="1">
        <f t="shared" si="1"/>
        <v>7.1112760173202463E-2</v>
      </c>
    </row>
    <row r="18" spans="1:4" x14ac:dyDescent="0.25">
      <c r="A18">
        <v>3</v>
      </c>
      <c r="B18" s="1">
        <f t="shared" si="0"/>
        <v>0.95165111444181205</v>
      </c>
      <c r="C18" s="1">
        <f t="shared" si="1"/>
        <v>4.6011270823469196E-2</v>
      </c>
    </row>
    <row r="19" spans="1:4" x14ac:dyDescent="0.25">
      <c r="A19">
        <v>3.5</v>
      </c>
      <c r="B19" s="1">
        <f t="shared" si="0"/>
        <v>0.97000822011534971</v>
      </c>
      <c r="C19" s="1">
        <f t="shared" si="1"/>
        <v>2.909227302400098E-2</v>
      </c>
    </row>
    <row r="20" spans="1:4" x14ac:dyDescent="0.25">
      <c r="A20">
        <v>4</v>
      </c>
      <c r="B20" s="1">
        <f t="shared" si="0"/>
        <v>0.98153076697183983</v>
      </c>
      <c r="C20" s="1">
        <f t="shared" si="1"/>
        <v>1.8128120459511687E-2</v>
      </c>
    </row>
    <row r="21" spans="1:4" x14ac:dyDescent="0.25">
      <c r="A21">
        <v>4.5</v>
      </c>
      <c r="B21" s="1">
        <f t="shared" si="0"/>
        <v>0.98867813451465392</v>
      </c>
      <c r="C21" s="1">
        <f t="shared" si="1"/>
        <v>1.1193680847277811E-2</v>
      </c>
    </row>
    <row r="22" spans="1:4" x14ac:dyDescent="0.25">
      <c r="A22">
        <v>5</v>
      </c>
      <c r="B22" s="1">
        <f t="shared" si="0"/>
        <v>0.99307906127432333</v>
      </c>
      <c r="C22" s="1">
        <f t="shared" si="1"/>
        <v>6.8730393328321022E-3</v>
      </c>
    </row>
    <row r="23" spans="1:4" x14ac:dyDescent="0.25">
      <c r="B23" s="4"/>
      <c r="C23" s="4"/>
    </row>
    <row r="24" spans="1:4" x14ac:dyDescent="0.25">
      <c r="B24" s="4"/>
      <c r="C24" s="4"/>
    </row>
    <row r="25" spans="1:4" x14ac:dyDescent="0.25">
      <c r="A25" s="3"/>
      <c r="B25" s="1"/>
      <c r="C25" s="1"/>
      <c r="D25" s="3"/>
    </row>
    <row r="26" spans="1:4" x14ac:dyDescent="0.25">
      <c r="A26" s="3"/>
      <c r="B26" s="1"/>
      <c r="C26" s="1"/>
      <c r="D26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24" sqref="E24"/>
    </sheetView>
  </sheetViews>
  <sheetFormatPr defaultRowHeight="15" x14ac:dyDescent="0.25"/>
  <cols>
    <col min="3" max="3" width="14.28515625" bestFit="1" customWidth="1"/>
  </cols>
  <sheetData>
    <row r="1" spans="1:3" x14ac:dyDescent="0.25">
      <c r="B1" s="9" t="s">
        <v>32</v>
      </c>
      <c r="C1" s="9" t="s">
        <v>33</v>
      </c>
    </row>
    <row r="2" spans="1:3" x14ac:dyDescent="0.25">
      <c r="A2">
        <v>-3</v>
      </c>
      <c r="B2" s="1">
        <f>TANH(A2)</f>
        <v>-0.99505475368673058</v>
      </c>
      <c r="C2" s="1">
        <f>(1-B2)*(1+B2)</f>
        <v>9.8660371654399441E-3</v>
      </c>
    </row>
    <row r="3" spans="1:3" x14ac:dyDescent="0.25">
      <c r="A3">
        <f>A2+0.3</f>
        <v>-2.7</v>
      </c>
      <c r="B3" s="1">
        <f t="shared" ref="B3:B22" si="0">TANH(A3)</f>
        <v>-0.99100745367811749</v>
      </c>
      <c r="C3" s="1">
        <f t="shared" ref="C3:C22" si="1">(1-B3)*(1+B3)</f>
        <v>1.7904226754413818E-2</v>
      </c>
    </row>
    <row r="4" spans="1:3" x14ac:dyDescent="0.25">
      <c r="A4">
        <f t="shared" ref="A4:A22" si="2">A3+0.3</f>
        <v>-2.4000000000000004</v>
      </c>
      <c r="B4" s="1">
        <f t="shared" si="0"/>
        <v>-0.98367485769368002</v>
      </c>
      <c r="C4" s="1">
        <f t="shared" si="1"/>
        <v>3.2383774341318367E-2</v>
      </c>
    </row>
    <row r="5" spans="1:3" x14ac:dyDescent="0.25">
      <c r="A5">
        <f t="shared" si="2"/>
        <v>-2.1000000000000005</v>
      </c>
      <c r="B5" s="1">
        <f t="shared" si="0"/>
        <v>-0.97045193661345408</v>
      </c>
      <c r="C5" s="1">
        <f t="shared" si="1"/>
        <v>5.82230387231965E-2</v>
      </c>
    </row>
    <row r="6" spans="1:3" x14ac:dyDescent="0.25">
      <c r="A6">
        <f t="shared" si="2"/>
        <v>-1.8000000000000005</v>
      </c>
      <c r="B6" s="1">
        <f t="shared" si="0"/>
        <v>-0.9468060128462682</v>
      </c>
      <c r="C6" s="1">
        <f t="shared" si="1"/>
        <v>0.10355837403815221</v>
      </c>
    </row>
    <row r="7" spans="1:3" x14ac:dyDescent="0.25">
      <c r="A7">
        <f t="shared" si="2"/>
        <v>-1.5000000000000004</v>
      </c>
      <c r="B7" s="1">
        <f t="shared" si="0"/>
        <v>-0.90514825364486651</v>
      </c>
      <c r="C7" s="1">
        <f t="shared" si="1"/>
        <v>0.18070663892364841</v>
      </c>
    </row>
    <row r="8" spans="1:3" x14ac:dyDescent="0.25">
      <c r="A8">
        <f t="shared" si="2"/>
        <v>-1.2000000000000004</v>
      </c>
      <c r="B8" s="1">
        <f t="shared" si="0"/>
        <v>-0.83365460701215532</v>
      </c>
      <c r="C8" s="1">
        <f t="shared" si="1"/>
        <v>0.30501999620740888</v>
      </c>
    </row>
    <row r="9" spans="1:3" x14ac:dyDescent="0.25">
      <c r="A9">
        <f t="shared" si="2"/>
        <v>-0.90000000000000036</v>
      </c>
      <c r="B9" s="1">
        <f t="shared" si="0"/>
        <v>-0.71629787019902458</v>
      </c>
      <c r="C9" s="1">
        <f t="shared" si="1"/>
        <v>0.48691736114834133</v>
      </c>
    </row>
    <row r="10" spans="1:3" x14ac:dyDescent="0.25">
      <c r="A10">
        <f t="shared" si="2"/>
        <v>-0.60000000000000031</v>
      </c>
      <c r="B10" s="1">
        <f t="shared" si="0"/>
        <v>-0.53704956699803541</v>
      </c>
      <c r="C10" s="1">
        <f t="shared" si="1"/>
        <v>0.71157776258722261</v>
      </c>
    </row>
    <row r="11" spans="1:3" x14ac:dyDescent="0.25">
      <c r="A11">
        <f t="shared" si="2"/>
        <v>-0.30000000000000032</v>
      </c>
      <c r="B11" s="1">
        <f t="shared" si="0"/>
        <v>-0.29131261245159124</v>
      </c>
      <c r="C11" s="1">
        <f t="shared" si="1"/>
        <v>0.91513696182662896</v>
      </c>
    </row>
    <row r="12" spans="1:3" x14ac:dyDescent="0.25">
      <c r="A12">
        <f t="shared" si="2"/>
        <v>0</v>
      </c>
      <c r="B12" s="1">
        <f t="shared" si="0"/>
        <v>0</v>
      </c>
      <c r="C12" s="1">
        <f t="shared" si="1"/>
        <v>1</v>
      </c>
    </row>
    <row r="13" spans="1:3" x14ac:dyDescent="0.25">
      <c r="A13">
        <f t="shared" si="2"/>
        <v>0.3</v>
      </c>
      <c r="B13" s="1">
        <f t="shared" si="0"/>
        <v>0.2913126124515909</v>
      </c>
      <c r="C13" s="1">
        <f t="shared" si="1"/>
        <v>0.91513696182662918</v>
      </c>
    </row>
    <row r="14" spans="1:3" x14ac:dyDescent="0.25">
      <c r="A14">
        <f t="shared" si="2"/>
        <v>0.6</v>
      </c>
      <c r="B14" s="1">
        <f t="shared" si="0"/>
        <v>0.5370495669980353</v>
      </c>
      <c r="C14" s="1">
        <f t="shared" si="1"/>
        <v>0.71157776258722283</v>
      </c>
    </row>
    <row r="15" spans="1:3" x14ac:dyDescent="0.25">
      <c r="A15">
        <f t="shared" si="2"/>
        <v>0.89999999999999991</v>
      </c>
      <c r="B15" s="1">
        <f t="shared" si="0"/>
        <v>0.71629787019902436</v>
      </c>
      <c r="C15" s="1">
        <f t="shared" si="1"/>
        <v>0.48691736114834167</v>
      </c>
    </row>
    <row r="16" spans="1:3" x14ac:dyDescent="0.25">
      <c r="A16">
        <f t="shared" si="2"/>
        <v>1.2</v>
      </c>
      <c r="B16" s="1">
        <f t="shared" si="0"/>
        <v>0.83365460701215521</v>
      </c>
      <c r="C16" s="1">
        <f t="shared" si="1"/>
        <v>0.30501999620740905</v>
      </c>
    </row>
    <row r="17" spans="1:4" x14ac:dyDescent="0.25">
      <c r="A17">
        <f t="shared" si="2"/>
        <v>1.5</v>
      </c>
      <c r="B17" s="1">
        <f t="shared" si="0"/>
        <v>0.9051482536448664</v>
      </c>
      <c r="C17" s="1">
        <f t="shared" si="1"/>
        <v>0.1807066389236486</v>
      </c>
    </row>
    <row r="18" spans="1:4" x14ac:dyDescent="0.25">
      <c r="A18">
        <f t="shared" si="2"/>
        <v>1.8</v>
      </c>
      <c r="B18" s="1">
        <f t="shared" si="0"/>
        <v>0.9468060128462682</v>
      </c>
      <c r="C18" s="1">
        <f t="shared" si="1"/>
        <v>0.10355837403815221</v>
      </c>
    </row>
    <row r="19" spans="1:4" x14ac:dyDescent="0.25">
      <c r="A19">
        <f t="shared" si="2"/>
        <v>2.1</v>
      </c>
      <c r="B19" s="1">
        <f t="shared" si="0"/>
        <v>0.97045193661345408</v>
      </c>
      <c r="C19" s="1">
        <f t="shared" si="1"/>
        <v>5.82230387231965E-2</v>
      </c>
    </row>
    <row r="20" spans="1:4" x14ac:dyDescent="0.25">
      <c r="A20">
        <f t="shared" si="2"/>
        <v>2.4</v>
      </c>
      <c r="B20" s="1">
        <f t="shared" si="0"/>
        <v>0.98367485769368002</v>
      </c>
      <c r="C20" s="1">
        <f t="shared" si="1"/>
        <v>3.2383774341318367E-2</v>
      </c>
    </row>
    <row r="21" spans="1:4" x14ac:dyDescent="0.25">
      <c r="A21">
        <f t="shared" si="2"/>
        <v>2.6999999999999997</v>
      </c>
      <c r="B21" s="1">
        <f t="shared" si="0"/>
        <v>0.99100745367811749</v>
      </c>
      <c r="C21" s="1">
        <f t="shared" si="1"/>
        <v>1.7904226754413818E-2</v>
      </c>
    </row>
    <row r="22" spans="1:4" x14ac:dyDescent="0.25">
      <c r="A22">
        <f t="shared" si="2"/>
        <v>2.9999999999999996</v>
      </c>
      <c r="B22" s="1">
        <f t="shared" si="0"/>
        <v>0.99505475368673058</v>
      </c>
      <c r="C22" s="1">
        <f t="shared" si="1"/>
        <v>9.8660371654399441E-3</v>
      </c>
    </row>
    <row r="23" spans="1:4" x14ac:dyDescent="0.25">
      <c r="B23" s="4"/>
      <c r="C23" s="4"/>
    </row>
    <row r="24" spans="1:4" x14ac:dyDescent="0.25">
      <c r="B24" s="4"/>
      <c r="C24" s="4"/>
    </row>
    <row r="25" spans="1:4" x14ac:dyDescent="0.25">
      <c r="A25" s="3"/>
      <c r="B25" s="1"/>
      <c r="C25" s="1"/>
      <c r="D25" s="3"/>
    </row>
    <row r="26" spans="1:4" x14ac:dyDescent="0.25">
      <c r="A26" s="3"/>
      <c r="B26" s="1"/>
      <c r="C26" s="1"/>
      <c r="D2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Feedforward</vt:lpstr>
      <vt:lpstr>BackPropagation</vt:lpstr>
      <vt:lpstr>Sigmoid</vt:lpstr>
      <vt:lpstr>Tanh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Opdam</dc:creator>
  <cp:lastModifiedBy>Martin Opdam</cp:lastModifiedBy>
  <dcterms:created xsi:type="dcterms:W3CDTF">2017-09-03T14:04:05Z</dcterms:created>
  <dcterms:modified xsi:type="dcterms:W3CDTF">2017-12-08T07:34:19Z</dcterms:modified>
</cp:coreProperties>
</file>