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bor/Desktop/Bootcamp/_Classwork/"/>
    </mc:Choice>
  </mc:AlternateContent>
  <xr:revisionPtr revIDLastSave="0" documentId="13_ncr:1_{B168BFF8-C813-B143-A08F-44E9F6124FE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Kickstarter" sheetId="1" r:id="rId1"/>
    <sheet name="GB Musicals Box and Whiskers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Kickstarter!$D$1:$E$4115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C14" i="8" s="1"/>
  <c r="B12" i="8"/>
  <c r="C11" i="8"/>
  <c r="B11" i="8"/>
  <c r="B14" i="8"/>
  <c r="C6" i="8"/>
  <c r="C5" i="8"/>
  <c r="B7" i="8"/>
  <c r="B6" i="8"/>
  <c r="B5" i="8"/>
  <c r="C4" i="8"/>
  <c r="B4" i="8"/>
  <c r="G9" i="8"/>
  <c r="F9" i="8"/>
  <c r="G2" i="8"/>
  <c r="F2" i="8"/>
  <c r="E9" i="8"/>
  <c r="E2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<sst xmlns="http://schemas.openxmlformats.org/spreadsheetml/2006/main" count="38345" uniqueCount="8399">
  <si>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</si>
  <si>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</si>
  <si>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</si>
  <si>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</si>
  <si>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</si>
  <si>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</si>
  <si>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</si>
  <si>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</si>
  <si>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</si>
  <si>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</si>
  <si>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</si>
  <si>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</si>
  <si>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</si>
  <si>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</si>
  <si>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</si>
  <si>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</si>
  <si>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</si>
  <si>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</si>
  <si>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</si>
  <si>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</si>
  <si>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</si>
  <si>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</si>
  <si>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</si>
  <si>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</si>
  <si>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</si>
  <si>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</si>
  <si>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</si>
  <si>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</si>
  <si>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</si>
  <si>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</si>
  <si>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</si>
  <si>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</si>
  <si>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</si>
  <si>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</si>
  <si>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</si>
  <si>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</si>
  <si>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</si>
  <si>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</si>
  <si>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</si>
  <si>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</si>
  <si>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</si>
  <si>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</si>
  <si>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</si>
  <si>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</si>
  <si>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</si>
  <si>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</si>
  <si>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</si>
  <si>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</si>
  <si>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</si>
  <si>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</si>
  <si>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</si>
  <si>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</si>
  <si>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</si>
  <si>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</si>
  <si>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</si>
  <si>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</si>
  <si>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</si>
  <si>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</si>
  <si>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</si>
  <si>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</si>
  <si>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</si>
  <si>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</si>
  <si>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</si>
  <si>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</si>
  <si>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</si>
  <si>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</si>
  <si>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</si>
  <si>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</si>
  <si>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</si>
  <si>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</si>
  <si>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</si>
  <si>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</si>
  <si>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</si>
  <si>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</si>
  <si>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</si>
  <si>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</si>
  <si>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</si>
  <si>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</si>
  <si>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</si>
  <si>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</si>
  <si>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</si>
  <si>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</si>
  <si>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</si>
  <si>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</si>
  <si>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</si>
  <si>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</si>
  <si>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</si>
  <si>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</si>
  <si>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</si>
  <si>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</si>
  <si>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</si>
  <si>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</si>
  <si>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</si>
  <si>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</si>
  <si>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</si>
  <si>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</si>
  <si>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</si>
  <si>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</si>
  <si>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</si>
  <si>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</si>
  <si>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</si>
  <si>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</si>
  <si>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</si>
  <si>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</si>
  <si>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</si>
  <si>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</si>
  <si>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</si>
  <si>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</si>
  <si>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</si>
  <si>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</si>
  <si>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</si>
  <si>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</si>
  <si>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</si>
  <si>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</si>
  <si>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</si>
  <si>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</si>
  <si>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</si>
  <si>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</si>
  <si>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</si>
  <si>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</si>
  <si>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</si>
  <si>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</si>
  <si>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</si>
  <si>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</si>
  <si>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</si>
  <si>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</si>
  <si>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</si>
  <si>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</si>
  <si>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</si>
  <si>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</si>
  <si>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</si>
  <si>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</si>
  <si>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</si>
  <si>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</si>
  <si>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</si>
  <si>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</si>
  <si>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</si>
  <si>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</si>
  <si>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</si>
  <si>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</si>
  <si>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</si>
  <si>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</si>
  <si>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</si>
  <si>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</si>
  <si>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</si>
  <si>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</si>
  <si>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</si>
  <si>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</si>
  <si>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</si>
  <si>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</si>
  <si>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</si>
  <si>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</si>
  <si>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</si>
  <si>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</si>
  <si>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</si>
  <si>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</si>
  <si>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</si>
  <si>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</si>
  <si>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</si>
  <si>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</si>
  <si>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</si>
  <si>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</si>
  <si>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</si>
  <si>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</si>
  <si>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</si>
  <si>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</si>
  <si>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</si>
  <si>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</si>
  <si>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</si>
  <si>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</si>
  <si>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</si>
  <si>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</si>
  <si>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</si>
  <si>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</si>
  <si>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</si>
  <si>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</si>
  <si>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</si>
  <si>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</si>
  <si>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</si>
  <si>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</si>
  <si>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</si>
  <si>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</si>
  <si>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</si>
  <si>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</si>
  <si>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</si>
  <si>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</si>
  <si>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</si>
  <si>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</si>
  <si>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</si>
  <si>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</si>
  <si>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</si>
  <si>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</si>
  <si>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</si>
  <si>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</si>
  <si>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</si>
  <si>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</si>
  <si>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</si>
  <si>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</si>
  <si>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</si>
  <si>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</si>
  <si>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</si>
  <si>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</si>
  <si>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</si>
  <si>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</si>
  <si>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</si>
  <si>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</si>
  <si>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</si>
  <si>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</si>
  <si>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</si>
  <si>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</si>
  <si>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</si>
  <si>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</si>
  <si>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</si>
  <si>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</si>
  <si>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</si>
  <si>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</si>
  <si>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</si>
  <si>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</si>
  <si>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</si>
  <si>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</si>
  <si>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</si>
  <si>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</si>
  <si>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</si>
  <si>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</si>
  <si>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</si>
  <si>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</si>
  <si>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</si>
  <si>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</si>
  <si>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</si>
  <si>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</si>
  <si>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</si>
  <si>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</si>
  <si>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</si>
  <si>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</si>
  <si>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</si>
  <si>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</si>
  <si>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</si>
  <si>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</si>
  <si>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</si>
  <si>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</si>
  <si>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</si>
  <si>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</si>
  <si>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</si>
  <si>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</si>
  <si>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</si>
  <si>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</si>
  <si>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</si>
  <si>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</si>
  <si>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</si>
  <si>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</si>
  <si>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</si>
  <si>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</si>
  <si>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</si>
  <si>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</si>
  <si>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</si>
  <si>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</si>
  <si>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</si>
  <si>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</si>
  <si>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</si>
  <si>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</si>
  <si>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</si>
  <si>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</si>
  <si>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</si>
  <si>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</si>
  <si>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</si>
  <si>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</si>
  <si>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</si>
  <si>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</si>
  <si>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</si>
  <si>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</si>
  <si>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</si>
  <si>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</si>
  <si>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</si>
  <si>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</si>
  <si>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</si>
  <si>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</si>
  <si>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</si>
  <si>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</si>
  <si>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</si>
  <si>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</si>
  <si>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</si>
  <si>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</si>
  <si>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</si>
  <si>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</si>
  <si>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</si>
  <si>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</si>
  <si>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</si>
  <si>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</si>
  <si>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</si>
  <si>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</si>
  <si>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</si>
  <si>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</si>
  <si>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</si>
  <si>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</si>
  <si>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</si>
  <si>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</si>
  <si>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</si>
  <si>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</si>
  <si>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</si>
  <si>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</si>
  <si>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</si>
  <si>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</si>
  <si>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</si>
  <si>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</si>
  <si>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</si>
  <si>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</si>
  <si>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</si>
  <si>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</si>
  <si>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</si>
  <si>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</si>
  <si>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</si>
  <si>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</si>
  <si>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</si>
  <si>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</si>
  <si>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</si>
  <si>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</si>
  <si>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</si>
  <si>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</si>
  <si>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</si>
  <si>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</si>
  <si>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</si>
  <si>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</si>
  <si>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</si>
  <si>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</si>
  <si>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</si>
  <si>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</si>
  <si>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</si>
  <si>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</si>
  <si>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</si>
  <si>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</si>
  <si>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</si>
  <si>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</si>
  <si>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</si>
  <si>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</si>
  <si>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</si>
  <si>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</si>
  <si>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</si>
  <si>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</si>
  <si>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</si>
  <si>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</si>
  <si>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</si>
  <si>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</si>
  <si>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</si>
  <si>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</si>
  <si>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</si>
  <si>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</si>
  <si>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</si>
  <si>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</si>
  <si>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</si>
  <si>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</si>
  <si>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</si>
  <si>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</si>
  <si>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</si>
  <si>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</si>
  <si>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</si>
  <si>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</si>
  <si>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</si>
  <si>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</si>
  <si>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</si>
  <si>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</si>
  <si>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</si>
  <si>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</si>
  <si>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</si>
  <si>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</si>
  <si>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</si>
  <si>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</si>
  <si>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</si>
  <si>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</si>
  <si>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</si>
  <si>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</si>
  <si>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</si>
  <si>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</si>
  <si>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</si>
  <si>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</si>
  <si>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</si>
  <si>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</si>
  <si>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</si>
  <si>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</si>
  <si>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</si>
  <si>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</si>
  <si>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</si>
  <si>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</si>
  <si>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</si>
  <si>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</si>
  <si>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</si>
  <si>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</si>
  <si>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</si>
  <si>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</si>
  <si>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</si>
  <si>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</si>
  <si>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</si>
  <si>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</si>
  <si>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</si>
  <si>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</si>
  <si>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</si>
  <si>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</si>
  <si>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</si>
  <si>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</si>
  <si>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</si>
  <si>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</si>
  <si>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</si>
  <si>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</si>
  <si>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</si>
  <si>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</si>
  <si>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</si>
  <si>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</si>
  <si>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</si>
  <si>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</si>
  <si>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</si>
  <si>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</si>
  <si>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</si>
  <si>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</si>
  <si>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</si>
  <si>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</si>
  <si>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</si>
  <si>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</si>
  <si>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</si>
  <si>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</si>
  <si>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</si>
  <si>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</si>
  <si>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</si>
  <si>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</si>
  <si>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</si>
  <si>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</si>
  <si>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</si>
  <si>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</si>
  <si>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</si>
  <si>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</si>
  <si>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</si>
  <si>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</si>
  <si>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</si>
  <si>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</si>
  <si>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</si>
  <si>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</si>
  <si>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</si>
  <si>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</si>
  <si>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</si>
  <si>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</si>
  <si>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</si>
  <si>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</si>
  <si>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</si>
  <si>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</si>
  <si>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</si>
  <si>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</si>
  <si>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</si>
  <si>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</si>
  <si>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</si>
  <si>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</si>
  <si>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</si>
  <si>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</si>
  <si>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</si>
  <si>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</si>
  <si>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</si>
  <si>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</si>
  <si>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</si>
  <si>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</si>
  <si>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</si>
  <si>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</si>
  <si>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</si>
  <si>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</si>
  <si>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</si>
  <si>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</si>
  <si>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</si>
  <si>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</si>
  <si>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</si>
  <si>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</si>
  <si>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</si>
  <si>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</si>
  <si>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</si>
  <si>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</si>
  <si>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</si>
  <si>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</si>
  <si>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</si>
  <si>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</si>
  <si>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</si>
  <si>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</si>
  <si>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</si>
  <si>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</si>
  <si>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</si>
  <si>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</si>
  <si>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</si>
  <si>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</si>
  <si>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</si>
  <si>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</si>
  <si>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</si>
  <si>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</si>
  <si>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</si>
  <si>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</si>
  <si>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</si>
  <si>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</si>
  <si>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</si>
  <si>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</si>
  <si>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</si>
  <si>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</si>
  <si>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</si>
  <si>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</si>
  <si>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</si>
  <si>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</si>
  <si>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</si>
  <si>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</si>
  <si>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</si>
  <si>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</si>
  <si>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</si>
  <si>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</si>
  <si>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</si>
  <si>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</si>
  <si>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</si>
  <si>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</si>
  <si>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</si>
  <si>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</si>
  <si>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</si>
  <si>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</si>
  <si>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</si>
  <si>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</si>
  <si>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</si>
  <si>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</si>
  <si>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</si>
  <si>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</si>
  <si>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</si>
  <si>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</si>
  <si>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</si>
  <si>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</si>
  <si>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</si>
  <si>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</si>
  <si>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</si>
  <si>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</si>
  <si>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</si>
  <si>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</si>
  <si>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</si>
  <si>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</si>
  <si>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</si>
  <si>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</si>
  <si>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</si>
  <si>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</si>
  <si>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</si>
  <si>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</si>
  <si>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</si>
  <si>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</si>
  <si>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</si>
  <si>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</si>
  <si>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</si>
  <si>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</si>
  <si>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</si>
  <si>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</si>
  <si>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</si>
  <si>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</si>
  <si>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</si>
  <si>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</si>
  <si>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</si>
  <si>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</si>
  <si>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</si>
  <si>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</si>
  <si>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</si>
  <si>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</si>
  <si>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</si>
  <si>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</si>
  <si>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</si>
  <si>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</si>
  <si>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</si>
  <si>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</si>
  <si>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</si>
  <si>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</si>
  <si>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</si>
  <si>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</si>
  <si>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</si>
  <si>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</si>
  <si>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</si>
  <si>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</si>
  <si>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</si>
  <si>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</si>
  <si>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</si>
  <si>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</si>
  <si>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</si>
  <si>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</si>
  <si>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</si>
  <si>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</si>
  <si>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</si>
  <si>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</si>
  <si>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</si>
  <si>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</si>
  <si>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</si>
  <si>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</si>
  <si>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</si>
  <si>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</si>
  <si>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</si>
  <si>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</si>
  <si>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</si>
  <si>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</si>
  <si>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</si>
  <si>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</si>
  <si>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</si>
  <si>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</si>
  <si>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</si>
  <si>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</si>
  <si>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</si>
  <si>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</si>
  <si>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</si>
  <si>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</si>
  <si>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</si>
  <si>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</si>
  <si>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</si>
  <si>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</si>
  <si>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</si>
  <si>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</si>
  <si>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</si>
  <si>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</si>
  <si>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</si>
  <si>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</si>
  <si>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</si>
  <si>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</si>
  <si>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</si>
  <si>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</si>
  <si>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</si>
  <si>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</si>
  <si>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</si>
  <si>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</si>
  <si>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</si>
  <si>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</si>
  <si>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</si>
  <si>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</si>
  <si>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</si>
  <si>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</si>
  <si>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</si>
  <si>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</si>
  <si>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</si>
  <si>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</si>
  <si>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</si>
  <si>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</si>
  <si>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</si>
  <si>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</si>
  <si>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</si>
  <si>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</si>
  <si>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</si>
  <si>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</si>
  <si>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</si>
  <si>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</si>
  <si>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</si>
  <si>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</si>
  <si>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</si>
  <si>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</si>
  <si>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</si>
  <si>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</si>
  <si>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</si>
  <si>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</si>
  <si>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</si>
  <si>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</si>
  <si>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</si>
  <si>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</si>
  <si>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</si>
  <si>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</si>
  <si>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</si>
  <si>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</si>
  <si>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</si>
  <si>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</si>
  <si>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</si>
  <si>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</si>
  <si>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</si>
  <si>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</si>
  <si>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</si>
  <si>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</si>
  <si>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</si>
  <si>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</si>
  <si>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</si>
  <si>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</si>
  <si>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</si>
  <si>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</si>
  <si>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</si>
  <si>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</si>
  <si>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</si>
  <si>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</si>
  <si>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</si>
  <si>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</si>
  <si>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</si>
  <si>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</si>
  <si>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</si>
  <si>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</si>
  <si>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</si>
  <si>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</si>
  <si>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</si>
  <si>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</si>
  <si>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</si>
  <si>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</si>
  <si>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</si>
  <si>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</si>
  <si>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</si>
  <si>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</si>
  <si>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</si>
  <si>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</si>
  <si>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</si>
  <si>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</si>
  <si>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</si>
  <si>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</si>
  <si>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</si>
  <si>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</si>
  <si>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</si>
  <si>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</si>
  <si>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</si>
  <si>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</si>
  <si>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</si>
  <si>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</si>
  <si>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</si>
  <si>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</si>
  <si>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</si>
  <si>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</si>
  <si>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</si>
  <si>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</si>
  <si>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</si>
  <si>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</si>
  <si>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</si>
  <si>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</si>
  <si>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</si>
  <si>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</si>
  <si>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</si>
  <si>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</si>
  <si>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</si>
  <si>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</si>
  <si>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</si>
  <si>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</si>
  <si>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</si>
  <si>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</si>
  <si>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</si>
  <si>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</si>
  <si>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</si>
  <si>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</si>
  <si>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</si>
  <si>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</si>
  <si>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</si>
  <si>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</si>
  <si>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</si>
  <si>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</si>
  <si>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</si>
  <si>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</si>
  <si>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</si>
  <si>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</si>
  <si>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</si>
  <si>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</si>
  <si>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</si>
  <si>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</si>
  <si>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</si>
  <si>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</si>
  <si>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</si>
  <si>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</si>
  <si>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</si>
  <si>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</si>
  <si>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</si>
  <si>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</si>
  <si>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</si>
  <si>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</si>
  <si>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</si>
  <si>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</si>
  <si>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</si>
  <si>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</si>
  <si>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</si>
  <si>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</si>
  <si>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</si>
  <si>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</si>
  <si>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</si>
  <si>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</si>
  <si>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</si>
  <si>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</si>
  <si>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</si>
  <si>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</si>
  <si>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</si>
  <si>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</si>
  <si>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</si>
  <si>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</si>
  <si>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</si>
  <si>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</si>
  <si>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</si>
  <si>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</si>
  <si>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</si>
  <si>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</si>
  <si>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</si>
  <si>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</si>
  <si>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</si>
  <si>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</si>
  <si>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</si>
  <si>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</si>
  <si>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</si>
  <si>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</si>
  <si>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</si>
  <si>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</si>
  <si>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</si>
  <si>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</si>
  <si>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</si>
  <si>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</si>
  <si>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</si>
  <si>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</si>
  <si>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</si>
  <si>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</si>
  <si>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</si>
  <si>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</si>
  <si>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</si>
  <si>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</si>
  <si>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</si>
  <si>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</si>
  <si>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</si>
  <si>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</si>
  <si>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</si>
  <si>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</si>
  <si>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</si>
  <si>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</si>
  <si>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</si>
  <si>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</si>
  <si>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</si>
  <si>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</si>
  <si>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</si>
  <si>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</si>
  <si>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</si>
  <si>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</si>
  <si>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</si>
  <si>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</si>
  <si>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</si>
  <si>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</si>
  <si>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</si>
  <si>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</si>
  <si>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</si>
  <si>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</si>
  <si>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</si>
  <si>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</si>
  <si>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</si>
  <si>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</si>
  <si>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</si>
  <si>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</si>
  <si>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</si>
  <si>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</si>
  <si>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</si>
  <si>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</si>
  <si>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</si>
  <si>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</si>
  <si>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</si>
  <si>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</si>
  <si>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</si>
  <si>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</si>
  <si>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</si>
  <si>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</si>
  <si>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</si>
  <si>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</si>
  <si>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</si>
  <si>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</si>
  <si>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</si>
  <si>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</si>
  <si>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</si>
  <si>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</si>
  <si>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</si>
  <si>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</si>
  <si>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</si>
  <si>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</si>
  <si>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</si>
  <si>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</si>
  <si>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</si>
  <si>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</si>
  <si>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</si>
  <si>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</si>
  <si>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</si>
  <si>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</si>
  <si>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</si>
  <si>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</si>
  <si>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</si>
  <si>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</si>
  <si>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</si>
  <si>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</si>
  <si>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</si>
  <si>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</si>
  <si>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</si>
  <si>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</si>
  <si>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</si>
  <si>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</si>
  <si>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</si>
  <si>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</si>
  <si>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</si>
  <si>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</si>
  <si>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</si>
  <si>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</si>
  <si>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</si>
  <si>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</si>
  <si>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</si>
  <si>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</si>
  <si>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</si>
  <si>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</si>
  <si>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</si>
  <si>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</si>
  <si>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</si>
  <si>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</si>
  <si>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</si>
  <si>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</si>
  <si>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</si>
  <si>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</si>
  <si>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</si>
  <si>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</si>
  <si>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</si>
  <si>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</si>
  <si>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</si>
  <si>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</si>
  <si>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</si>
  <si>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</si>
  <si>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</si>
  <si>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</si>
  <si>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</si>
  <si>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</si>
  <si>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</si>
  <si>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</si>
  <si>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</si>
  <si>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</si>
  <si>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</si>
  <si>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</si>
  <si>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</si>
  <si>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</si>
  <si>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</si>
  <si>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</si>
  <si>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</si>
  <si>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</si>
  <si>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</si>
  <si>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</si>
  <si>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</si>
  <si>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</si>
  <si>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</si>
  <si>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</si>
  <si>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</si>
  <si>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</si>
  <si>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</si>
  <si>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</si>
  <si>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</si>
  <si>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</si>
  <si>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</si>
  <si>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</si>
  <si>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</si>
  <si>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</si>
  <si>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</si>
  <si>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</si>
  <si>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</si>
  <si>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</si>
  <si>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</si>
  <si>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</si>
  <si>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</si>
  <si>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</si>
  <si>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</si>
  <si>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</si>
  <si>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</si>
  <si>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</si>
  <si>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</si>
  <si>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</si>
  <si>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</si>
  <si>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</si>
  <si>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</si>
  <si>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</si>
  <si>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</si>
  <si>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</si>
  <si>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</si>
  <si>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</si>
  <si>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</si>
  <si>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</si>
  <si>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</si>
  <si>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</si>
  <si>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</si>
  <si>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</si>
  <si>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</si>
  <si>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</si>
  <si>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</si>
  <si>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</si>
  <si>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</si>
  <si>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</si>
  <si>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</si>
  <si>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</si>
  <si>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</si>
  <si>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</si>
  <si>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</si>
  <si>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</si>
  <si>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</si>
  <si>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</si>
  <si>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</si>
  <si>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</si>
  <si>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</si>
  <si>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</si>
  <si>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</si>
  <si>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</si>
  <si>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</si>
  <si>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</si>
  <si>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</si>
  <si>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</si>
  <si>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</si>
  <si>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</si>
  <si>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</si>
  <si>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</si>
  <si>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</si>
  <si>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</si>
  <si>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</si>
  <si>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</si>
  <si>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</si>
  <si>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</si>
  <si>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</si>
  <si>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</si>
  <si>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</si>
  <si>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</si>
  <si>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</si>
  <si>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</si>
  <si>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</si>
  <si>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</si>
  <si>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</si>
  <si>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</si>
  <si>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</si>
  <si>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</si>
  <si>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</si>
  <si>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</si>
  <si>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</si>
  <si>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</si>
  <si>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</si>
  <si>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</si>
  <si>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</si>
  <si>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</si>
  <si>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</si>
  <si>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</si>
  <si>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</si>
  <si>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</si>
  <si>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</si>
  <si>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</si>
  <si>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</si>
  <si>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</si>
  <si>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</si>
  <si>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</si>
  <si>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</si>
  <si>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</si>
  <si>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</si>
  <si>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</si>
  <si>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</si>
  <si>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</si>
  <si>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</si>
  <si>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</si>
  <si>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</si>
  <si>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</si>
  <si>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</si>
  <si>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</si>
  <si>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</si>
  <si>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</si>
  <si>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</si>
  <si>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</si>
  <si>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</si>
  <si>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</si>
  <si>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</si>
  <si>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</si>
  <si>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</si>
  <si>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</si>
  <si>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</si>
  <si>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</si>
  <si>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</si>
  <si>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</si>
  <si>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</si>
  <si>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</si>
  <si>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</si>
  <si>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</si>
  <si>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</si>
  <si>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</si>
  <si>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</si>
  <si>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</si>
  <si>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</si>
  <si>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</si>
  <si>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</si>
  <si>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</si>
  <si>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</si>
  <si>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</si>
  <si>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</si>
  <si>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</si>
  <si>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</si>
  <si>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</si>
  <si>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</si>
  <si>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</si>
  <si>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</si>
  <si>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</si>
  <si>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</si>
  <si>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</si>
  <si>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</si>
  <si>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</si>
  <si>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</si>
  <si>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</si>
  <si>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</si>
  <si>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</si>
  <si>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</si>
  <si>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</si>
  <si>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</si>
  <si>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</si>
  <si>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</si>
  <si>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</si>
  <si>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</si>
  <si>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</si>
  <si>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</si>
  <si>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</si>
  <si>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</si>
  <si>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</si>
  <si>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</si>
  <si>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</si>
  <si>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</si>
  <si>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</si>
  <si>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</si>
  <si>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</si>
  <si>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</si>
  <si>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</si>
  <si>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</si>
  <si>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</si>
  <si>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</si>
  <si>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</si>
  <si>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</si>
  <si>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</si>
  <si>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</si>
  <si>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</si>
  <si>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</si>
  <si>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</si>
  <si>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</si>
  <si>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</si>
  <si>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</si>
  <si>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</si>
  <si>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</si>
  <si>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</si>
  <si>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</si>
  <si>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</si>
  <si>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</si>
  <si>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</si>
  <si>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</si>
  <si>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</si>
  <si>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</si>
  <si>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</si>
  <si>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</si>
  <si>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</si>
  <si>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</si>
  <si>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</si>
  <si>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</si>
  <si>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</si>
  <si>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</si>
  <si>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</si>
  <si>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</si>
  <si>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</si>
  <si>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</si>
  <si>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</si>
  <si>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</si>
  <si>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</si>
  <si>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</si>
  <si>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</si>
  <si>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</si>
  <si>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</si>
  <si>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</si>
  <si>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</si>
  <si>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</si>
  <si>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</si>
  <si>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</si>
  <si>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</si>
  <si>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</si>
  <si>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</si>
  <si>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</si>
  <si>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</si>
  <si>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</si>
  <si>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</si>
  <si>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</si>
  <si>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</si>
  <si>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</si>
  <si>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</si>
  <si>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</si>
  <si>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</si>
  <si>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</si>
  <si>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</si>
  <si>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</si>
  <si>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</si>
  <si>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</si>
  <si>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</si>
  <si>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</si>
  <si>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</si>
  <si>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</si>
  <si>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</si>
  <si>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</si>
  <si>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</si>
  <si>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</si>
  <si>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</si>
  <si>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</si>
  <si>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</si>
  <si>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</si>
  <si>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</si>
  <si>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</si>
  <si>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</si>
  <si>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</si>
  <si>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</si>
  <si>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</si>
  <si>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</si>
  <si>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</si>
  <si>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</si>
  <si>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</si>
  <si>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</si>
  <si>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</si>
  <si>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</si>
  <si>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</si>
  <si>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</si>
  <si>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</si>
  <si>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</si>
  <si>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</si>
  <si>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</si>
  <si>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</si>
  <si>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</si>
  <si>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</si>
  <si>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</si>
  <si>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</si>
  <si>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</si>
  <si>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</si>
  <si>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</si>
  <si>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</si>
  <si>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</si>
  <si>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</si>
  <si>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</si>
  <si>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</si>
  <si>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</si>
  <si>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</si>
  <si>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</si>
  <si>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</si>
  <si>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</si>
  <si>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</si>
  <si>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</si>
  <si>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</si>
  <si>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</si>
  <si>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</si>
  <si>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</si>
  <si>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</si>
  <si>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</si>
  <si>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</si>
  <si>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</si>
  <si>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</si>
  <si>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</si>
  <si>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</si>
  <si>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</si>
  <si>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</si>
  <si>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</si>
  <si>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</si>
  <si>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</si>
  <si>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</si>
  <si>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</si>
  <si>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</si>
  <si>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</si>
  <si>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</si>
  <si>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</si>
  <si>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</si>
  <si>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</si>
  <si>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</si>
  <si>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</si>
  <si>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</si>
  <si>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</si>
  <si>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</si>
  <si>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</si>
  <si>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</si>
  <si>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</si>
  <si>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</si>
  <si>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</si>
  <si>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</si>
  <si>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</si>
  <si>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</si>
  <si>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</si>
  <si>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</si>
  <si>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</si>
  <si>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</si>
  <si>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</si>
  <si>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</si>
  <si>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</si>
  <si>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</si>
  <si>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</si>
  <si>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</si>
  <si>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</si>
  <si>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</si>
  <si>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</si>
  <si>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</si>
  <si>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</si>
  <si>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</si>
  <si>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</si>
  <si>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</si>
  <si>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</si>
  <si>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</si>
  <si>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</si>
  <si>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</si>
  <si>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</si>
  <si>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</si>
  <si>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</si>
  <si>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</si>
  <si>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</si>
  <si>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</si>
  <si>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</si>
  <si>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</si>
  <si>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</si>
  <si>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</si>
  <si>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</si>
  <si>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</si>
  <si>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</si>
  <si>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</si>
  <si>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</si>
  <si>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</si>
  <si>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</si>
  <si>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</si>
  <si>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</si>
  <si>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</si>
  <si>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</si>
  <si>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</si>
  <si>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</si>
  <si>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</si>
  <si>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</si>
  <si>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</si>
  <si>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</si>
  <si>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</si>
  <si>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</si>
  <si>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</si>
  <si>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</si>
  <si>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</si>
  <si>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</si>
  <si>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</si>
  <si>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</si>
  <si>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</si>
  <si>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</si>
  <si>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</si>
  <si>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</si>
  <si>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</si>
  <si>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</si>
  <si>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</si>
  <si>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</si>
  <si>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</si>
  <si>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</si>
  <si>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</si>
  <si>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</si>
  <si>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</si>
  <si>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</si>
  <si>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</si>
  <si>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</si>
  <si>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</si>
  <si>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</si>
  <si>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</si>
  <si>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</si>
  <si>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</si>
  <si>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</si>
  <si>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</si>
  <si>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</si>
  <si>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</si>
  <si>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</si>
  <si>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</si>
  <si>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</si>
  <si>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</si>
  <si>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</si>
  <si>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</si>
  <si>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</si>
  <si>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</si>
  <si>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</si>
  <si>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</si>
  <si>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</si>
  <si>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</si>
  <si>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</si>
  <si>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</si>
  <si>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</si>
  <si>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</si>
  <si>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</si>
  <si>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</si>
  <si>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</si>
  <si>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</si>
  <si>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</si>
  <si>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</si>
  <si>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</si>
  <si>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</si>
  <si>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</si>
  <si>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</si>
  <si>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</si>
  <si>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</si>
  <si>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</si>
  <si>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</si>
  <si>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</si>
  <si>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</si>
  <si>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</si>
  <si>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</si>
  <si>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</si>
  <si>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</si>
  <si>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</si>
  <si>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</si>
  <si>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</si>
  <si>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</si>
  <si>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</si>
  <si>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</si>
  <si>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</si>
  <si>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</si>
  <si>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</si>
  <si>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</si>
  <si>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</si>
  <si>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</si>
  <si>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</si>
  <si>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</si>
  <si>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</si>
  <si>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</si>
  <si>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</si>
  <si>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</si>
  <si>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</si>
  <si>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</si>
  <si>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</si>
  <si>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</si>
  <si>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</si>
  <si>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</si>
  <si>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</si>
  <si>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</si>
  <si>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</si>
  <si>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</si>
  <si>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</si>
  <si>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</si>
  <si>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</si>
  <si>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</si>
  <si>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</si>
  <si>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</si>
  <si>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</si>
  <si>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</si>
  <si>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</si>
  <si>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</si>
  <si>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</si>
  <si>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</si>
  <si>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</si>
  <si>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</si>
  <si>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</si>
  <si>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</si>
  <si>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</si>
  <si>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</si>
  <si>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</si>
  <si>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</si>
  <si>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</si>
  <si>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</si>
  <si>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</si>
  <si>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</si>
  <si>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</si>
  <si>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</si>
  <si>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</si>
  <si>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</si>
  <si>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</si>
  <si>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</si>
  <si>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</si>
  <si>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</si>
  <si>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</si>
  <si>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</si>
  <si>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</si>
  <si>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</si>
  <si>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</si>
  <si>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</si>
  <si>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</si>
  <si>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</si>
  <si>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</si>
  <si>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</si>
  <si>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</si>
  <si>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</si>
  <si>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</si>
  <si>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</si>
  <si>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</si>
  <si>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</si>
  <si>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</si>
  <si>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</si>
  <si>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</si>
  <si>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</si>
  <si>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</si>
  <si>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</si>
  <si>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</si>
  <si>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</si>
  <si>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</si>
  <si>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</si>
  <si>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</si>
  <si>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</si>
  <si>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</si>
  <si>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</si>
  <si>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</si>
  <si>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</si>
  <si>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</si>
  <si>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</si>
  <si>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</si>
  <si>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</si>
  <si>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</si>
  <si>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</si>
  <si>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</si>
  <si>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</si>
  <si>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</si>
  <si>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</si>
  <si>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</si>
  <si>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</si>
  <si>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</si>
  <si>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</si>
  <si>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</si>
  <si>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</si>
  <si>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</si>
  <si>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</si>
  <si>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</si>
  <si>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</si>
  <si>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</si>
  <si>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</si>
  <si>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</si>
  <si>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</si>
  <si>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</si>
  <si>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</si>
  <si>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</si>
  <si>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</si>
  <si>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</si>
  <si>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</si>
  <si>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</si>
  <si>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</si>
  <si>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</si>
  <si>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</si>
  <si>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</si>
  <si>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</si>
  <si>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</si>
  <si>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</si>
  <si>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</si>
  <si>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</si>
  <si>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</si>
  <si>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</si>
  <si>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</si>
  <si>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</si>
  <si>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</si>
  <si>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</si>
  <si>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</si>
  <si>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</si>
  <si>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</si>
  <si>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</si>
  <si>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</si>
  <si>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</si>
  <si>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</si>
  <si>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</si>
  <si>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</si>
  <si>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</si>
  <si>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</si>
  <si>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</si>
  <si>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</si>
  <si>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</si>
  <si>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</si>
  <si>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</si>
  <si>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</si>
  <si>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</si>
  <si>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</si>
  <si>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</si>
  <si>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</si>
  <si>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</si>
  <si>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</si>
  <si>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</si>
  <si>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</si>
  <si>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</si>
  <si>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</si>
  <si>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</si>
  <si>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</si>
  <si>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</si>
  <si>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</si>
  <si>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</si>
  <si>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</si>
  <si>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</si>
  <si>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</si>
  <si>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</si>
  <si>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</si>
  <si>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</si>
  <si>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</si>
  <si>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</si>
  <si>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</si>
  <si>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</si>
  <si>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</si>
  <si>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</si>
  <si>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</si>
  <si>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</si>
  <si>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</si>
  <si>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</si>
  <si>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</si>
  <si>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</si>
  <si>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</si>
  <si>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</si>
  <si>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</si>
  <si>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</si>
  <si>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</si>
  <si>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</si>
  <si>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</si>
  <si>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</si>
  <si>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</si>
  <si>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</si>
  <si>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</si>
  <si>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</si>
  <si>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</si>
  <si>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</si>
  <si>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</si>
  <si>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</si>
  <si>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</si>
  <si>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</si>
  <si>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</si>
  <si>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</si>
  <si>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</si>
  <si>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</si>
  <si>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</si>
  <si>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</si>
  <si>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</si>
  <si>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</si>
  <si>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</si>
  <si>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</si>
  <si>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</si>
  <si>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</si>
  <si>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</si>
  <si>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</si>
  <si>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</si>
  <si>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</si>
  <si>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</si>
  <si>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</si>
  <si>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</si>
  <si>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</si>
  <si>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</si>
  <si>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</si>
  <si>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</si>
  <si>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</si>
  <si>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</si>
  <si>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</si>
  <si>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</si>
  <si>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</si>
  <si>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</si>
  <si>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</si>
  <si>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</si>
  <si>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</si>
  <si>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</si>
  <si>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</si>
  <si>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</si>
  <si>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</si>
  <si>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</si>
  <si>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</si>
  <si>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</si>
  <si>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</si>
  <si>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</si>
  <si>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</si>
  <si>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</si>
  <si>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</si>
  <si>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</si>
  <si>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</si>
  <si>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</si>
  <si>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</si>
  <si>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</si>
  <si>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</si>
  <si>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</si>
  <si>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</si>
  <si>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</si>
  <si>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</si>
  <si>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</si>
  <si>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</si>
  <si>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</si>
  <si>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</si>
  <si>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</si>
  <si>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</si>
  <si>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</si>
  <si>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</si>
  <si>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</si>
  <si>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</si>
  <si>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</si>
  <si>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</si>
  <si>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</si>
  <si>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</si>
  <si>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</si>
  <si>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</si>
  <si>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</si>
  <si>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</si>
  <si>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</si>
  <si>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</si>
  <si>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</si>
  <si>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</si>
  <si>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</si>
  <si>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</si>
  <si>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</si>
  <si>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</si>
  <si>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</si>
  <si>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</si>
  <si>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</si>
  <si>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</si>
  <si>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</si>
  <si>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</si>
  <si>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</si>
  <si>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</si>
  <si>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</si>
  <si>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</si>
  <si>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</si>
  <si>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</si>
  <si>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</si>
  <si>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</si>
  <si>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</si>
  <si>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</si>
  <si>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</si>
  <si>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</si>
  <si>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</si>
  <si>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</si>
  <si>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</si>
  <si>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</si>
  <si>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</si>
  <si>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</si>
  <si>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</si>
  <si>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</si>
  <si>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</si>
  <si>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</si>
  <si>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</si>
  <si>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</si>
  <si>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</si>
  <si>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</si>
  <si>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</si>
  <si>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</si>
  <si>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</si>
  <si>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</si>
  <si>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</si>
  <si>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</si>
  <si>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</si>
  <si>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</si>
  <si>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</si>
  <si>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</si>
  <si>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</si>
  <si>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</si>
  <si>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</si>
  <si>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</si>
  <si>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</si>
  <si>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</si>
  <si>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</si>
  <si>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</si>
  <si>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</si>
  <si>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</si>
  <si>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</si>
  <si>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</si>
  <si>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</si>
  <si>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</si>
  <si>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</si>
  <si>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</si>
  <si>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</si>
  <si>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</si>
  <si>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</si>
  <si>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</si>
  <si>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</si>
  <si>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</si>
  <si>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</si>
  <si>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</si>
  <si>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</si>
  <si>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</si>
  <si>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</si>
  <si>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</si>
  <si>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</si>
  <si>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</si>
  <si>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</si>
  <si>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</si>
  <si>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</si>
  <si>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</si>
  <si>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</si>
  <si>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</si>
  <si>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</si>
  <si>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</si>
  <si>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</si>
  <si>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</si>
  <si>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</si>
  <si>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</si>
  <si>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</si>
  <si>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</si>
  <si>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</si>
  <si>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</si>
  <si>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</si>
  <si>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</si>
  <si>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</si>
  <si>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</si>
  <si>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</si>
  <si>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</si>
  <si>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</si>
  <si>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</si>
  <si>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</si>
  <si>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</si>
  <si>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</si>
  <si>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</si>
  <si>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</si>
  <si>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</si>
  <si>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</si>
  <si>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</si>
  <si>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</si>
  <si>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</si>
  <si>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</si>
  <si>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</si>
  <si>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</si>
  <si>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</si>
  <si>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</si>
  <si>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</si>
  <si>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</si>
  <si>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</si>
  <si>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</si>
  <si>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</si>
  <si>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</si>
  <si>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</si>
  <si>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</si>
  <si>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</si>
  <si>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</si>
  <si>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</si>
  <si>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</si>
  <si>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</si>
  <si>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</si>
  <si>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</si>
  <si>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</si>
  <si>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</si>
  <si>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</si>
  <si>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</si>
  <si>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</si>
  <si>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</si>
  <si>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</si>
  <si>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</si>
  <si>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</si>
  <si>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</si>
  <si>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</si>
  <si>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</si>
  <si>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</si>
  <si>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</si>
  <si>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</si>
  <si>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</si>
  <si>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</si>
  <si>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</si>
  <si>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</si>
  <si>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</si>
  <si>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</si>
  <si>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</si>
  <si>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</si>
  <si>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</si>
  <si>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</si>
  <si>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</si>
  <si>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</si>
  <si>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</si>
  <si>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</si>
  <si>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</si>
  <si>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</si>
  <si>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</si>
  <si>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</si>
  <si>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</si>
  <si>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</si>
  <si>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</si>
  <si>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</si>
  <si>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</si>
  <si>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</si>
  <si>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</si>
  <si>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</si>
  <si>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</si>
  <si>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</si>
  <si>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</si>
  <si>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</si>
  <si>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</si>
  <si>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</si>
  <si>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</si>
  <si>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</si>
  <si>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</si>
  <si>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</si>
  <si>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</si>
  <si>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</si>
  <si>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</si>
  <si>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</si>
  <si>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</si>
  <si>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</si>
  <si>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</si>
  <si>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</si>
  <si>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</si>
  <si>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</si>
  <si>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</si>
  <si>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</si>
  <si>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</si>
  <si>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</si>
  <si>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</si>
  <si>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</si>
  <si>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</si>
  <si>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</si>
  <si>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</si>
  <si>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</si>
  <si>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</si>
  <si>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</si>
  <si>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</si>
  <si>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</si>
  <si>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</si>
  <si>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</si>
  <si>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</si>
  <si>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</si>
  <si>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</si>
  <si>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</si>
  <si>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</si>
  <si>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</si>
  <si>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</si>
  <si>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</si>
  <si>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</si>
  <si>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</si>
  <si>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</si>
  <si>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</si>
  <si>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</si>
  <si>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</si>
  <si>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</si>
  <si>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</si>
  <si>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</si>
  <si>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</si>
  <si>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</si>
  <si>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</si>
  <si>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</si>
  <si>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</si>
  <si>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</si>
  <si>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</si>
  <si>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</si>
  <si>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</si>
  <si>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</si>
  <si>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</si>
  <si>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</si>
  <si>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</si>
  <si>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</si>
  <si>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</si>
  <si>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</si>
  <si>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</si>
  <si>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</si>
  <si>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</si>
  <si>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</si>
  <si>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</si>
  <si>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</si>
  <si>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</si>
  <si>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</si>
  <si>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</si>
  <si>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</si>
  <si>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</si>
  <si>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</si>
  <si>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</si>
  <si>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</si>
  <si>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</si>
  <si>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</si>
  <si>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</si>
  <si>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</si>
  <si>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</si>
  <si>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</si>
  <si>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</si>
  <si>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</si>
  <si>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</si>
  <si>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</si>
  <si>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</si>
  <si>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</si>
  <si>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</si>
  <si>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</si>
  <si>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</si>
  <si>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</si>
  <si>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</si>
  <si>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</si>
  <si>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</si>
  <si>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</si>
  <si>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</si>
  <si>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</si>
  <si>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</si>
  <si>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</si>
  <si>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</si>
  <si>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</si>
  <si>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</si>
  <si>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</si>
  <si>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</si>
  <si>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</si>
  <si>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</si>
  <si>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</si>
  <si>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</si>
  <si>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</si>
  <si>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</si>
  <si>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</si>
  <si>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</si>
  <si>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</si>
  <si>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</si>
  <si>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</si>
  <si>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</si>
  <si>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</si>
  <si>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</si>
  <si>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</si>
  <si>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</si>
  <si>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</si>
  <si>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</si>
  <si>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</si>
  <si>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</si>
  <si>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</si>
  <si>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</si>
  <si>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</si>
  <si>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</si>
  <si>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</si>
  <si>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</si>
  <si>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</si>
  <si>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</si>
  <si>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</si>
  <si>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</si>
  <si>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</si>
  <si>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</si>
  <si>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</si>
  <si>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</si>
  <si>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</si>
  <si>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</si>
  <si>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</si>
  <si>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</si>
  <si>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</si>
  <si>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</si>
  <si>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</si>
  <si>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</si>
  <si>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</si>
  <si>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</si>
  <si>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</si>
  <si>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</si>
  <si>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</si>
  <si>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</si>
  <si>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</si>
  <si>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</si>
  <si>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</si>
  <si>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</si>
  <si>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</si>
  <si>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</si>
  <si>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</si>
  <si>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</si>
  <si>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</si>
  <si>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</si>
  <si>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</si>
  <si>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</si>
  <si>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</si>
  <si>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</si>
  <si>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</si>
  <si>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</si>
  <si>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</si>
  <si>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</si>
  <si>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</si>
  <si>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</si>
  <si>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</si>
  <si>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</si>
  <si>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</si>
  <si>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</si>
  <si>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</si>
  <si>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</si>
  <si>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</si>
  <si>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</si>
  <si>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</si>
  <si>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</si>
  <si>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</si>
  <si>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</si>
  <si>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</si>
  <si>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</si>
  <si>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</si>
  <si>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</si>
  <si>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</si>
  <si>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</si>
  <si>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</si>
  <si>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</si>
  <si>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</si>
  <si>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</si>
  <si>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</si>
  <si>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</si>
  <si>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</si>
  <si>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</si>
  <si>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</si>
  <si>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</si>
  <si>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</si>
  <si>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</si>
  <si>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</si>
  <si>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</si>
  <si>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</si>
  <si>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</si>
  <si>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</si>
  <si>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</si>
  <si>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</si>
  <si>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</si>
  <si>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</si>
  <si>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</si>
  <si>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</si>
  <si>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</si>
  <si>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</si>
  <si>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</si>
  <si>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</si>
  <si>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</si>
  <si>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</si>
  <si>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</si>
  <si>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</si>
  <si>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</si>
  <si>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</si>
  <si>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</si>
  <si>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</si>
  <si>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</si>
  <si>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</si>
  <si>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</si>
  <si>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</si>
  <si>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</si>
  <si>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</si>
  <si>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</si>
  <si>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</si>
  <si>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</si>
  <si>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</si>
  <si>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</si>
  <si>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</si>
  <si>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</si>
  <si>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</si>
  <si>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</si>
  <si>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</si>
  <si>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</si>
  <si>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</si>
  <si>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</si>
  <si>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</si>
  <si>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</si>
  <si>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</si>
  <si>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</si>
  <si>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</si>
  <si>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</si>
  <si>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</si>
  <si>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</si>
  <si>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</si>
  <si>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</si>
  <si>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</si>
  <si>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</si>
  <si>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</si>
  <si>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</si>
  <si>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</si>
  <si>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</si>
  <si>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</si>
  <si>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</si>
  <si>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</si>
  <si>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</si>
  <si>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</si>
  <si>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</si>
  <si>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</si>
  <si>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</si>
  <si>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</si>
  <si>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</si>
  <si>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</si>
  <si>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</si>
  <si>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</si>
  <si>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</si>
  <si>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</si>
  <si>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</si>
  <si>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</si>
  <si>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</si>
  <si>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</si>
  <si>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</si>
  <si>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</si>
  <si>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</si>
  <si>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</si>
  <si>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</si>
  <si>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</si>
  <si>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</si>
  <si>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</si>
  <si>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</si>
  <si>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</si>
  <si>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</si>
  <si>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</si>
  <si>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</si>
  <si>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</si>
  <si>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</si>
  <si>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</si>
  <si>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</si>
  <si>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</si>
  <si>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</si>
  <si>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</si>
  <si>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</si>
  <si>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</si>
  <si>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</si>
  <si>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</si>
  <si>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</si>
  <si>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</si>
  <si>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</si>
  <si>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</si>
  <si>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</si>
  <si>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</si>
  <si>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</si>
  <si>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</si>
  <si>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</si>
  <si>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</si>
  <si>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</si>
  <si>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</si>
  <si>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</si>
  <si>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</si>
  <si>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</si>
  <si>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</si>
  <si>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</si>
  <si>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</si>
  <si>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</si>
  <si>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</si>
  <si>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</si>
  <si>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</si>
  <si>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</si>
  <si>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</si>
  <si>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</si>
  <si>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</si>
  <si>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</si>
  <si>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</si>
  <si>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</si>
  <si>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</si>
  <si>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</si>
  <si>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</si>
  <si>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</si>
  <si>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</si>
  <si>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</si>
  <si>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</si>
  <si>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</si>
  <si>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</si>
  <si>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</si>
  <si>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</si>
  <si>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</si>
  <si>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</si>
  <si>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</si>
  <si>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</si>
  <si>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</si>
  <si>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</si>
  <si>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</si>
  <si>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</si>
  <si>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</si>
  <si>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</si>
  <si>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</si>
  <si>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</si>
  <si>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</si>
  <si>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</si>
  <si>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</si>
  <si>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</si>
  <si>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</si>
  <si>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</si>
  <si>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</si>
  <si>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</si>
  <si>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</si>
  <si>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</si>
  <si>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</si>
  <si>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</si>
  <si>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</si>
  <si>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</si>
  <si>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</si>
  <si>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</si>
  <si>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</si>
  <si>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</si>
  <si>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</si>
  <si>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</si>
  <si>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</si>
  <si>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</si>
  <si>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</si>
  <si>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</si>
  <si>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</si>
  <si>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</si>
  <si>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</si>
  <si>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</si>
  <si>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</si>
  <si>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</si>
  <si>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</si>
  <si>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</si>
  <si>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</si>
  <si>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</si>
  <si>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</si>
  <si>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</si>
  <si>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</si>
  <si>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</si>
  <si>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</si>
  <si>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</si>
  <si>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</si>
  <si>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</si>
  <si>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</si>
  <si>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</si>
  <si>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</si>
  <si>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</si>
  <si>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</si>
  <si>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</si>
  <si>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</si>
  <si>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</si>
  <si>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</si>
  <si>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</si>
  <si>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</si>
  <si>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</si>
  <si>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</si>
  <si>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</si>
  <si>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</si>
  <si>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</si>
  <si>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</si>
  <si>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</si>
  <si>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</si>
  <si>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</si>
  <si>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</si>
  <si>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</si>
  <si>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</si>
  <si>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</si>
  <si>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</si>
  <si>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</si>
  <si>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</si>
  <si>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</si>
  <si>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</si>
  <si>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</si>
  <si>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</si>
  <si>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</si>
  <si>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</si>
  <si>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</si>
  <si>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</si>
  <si>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</si>
  <si>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</si>
  <si>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</si>
  <si>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</si>
  <si>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</si>
  <si>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</si>
  <si>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</si>
  <si>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</si>
  <si>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</si>
  <si>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</si>
  <si>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</si>
  <si>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</si>
  <si>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</si>
  <si>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</si>
  <si>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</si>
  <si>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</si>
  <si>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</si>
  <si>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</si>
  <si>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</si>
  <si>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</si>
  <si>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</si>
  <si>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</si>
  <si>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</si>
  <si>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</si>
  <si>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</si>
  <si>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</si>
  <si>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</si>
  <si>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</si>
  <si>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</si>
  <si>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</si>
  <si>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</si>
  <si>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</si>
  <si>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</si>
  <si>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</si>
  <si>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</si>
  <si>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</si>
  <si>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</si>
  <si>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</si>
  <si>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</si>
  <si>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</si>
  <si>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</si>
  <si>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</si>
  <si>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</si>
  <si>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</si>
  <si>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</si>
  <si>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</si>
  <si>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</si>
  <si>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</si>
  <si>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</si>
  <si>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</si>
  <si>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</si>
  <si>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</si>
  <si>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</si>
  <si>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</si>
  <si>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</si>
  <si>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</si>
  <si>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</si>
  <si>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</si>
  <si>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</si>
  <si>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</si>
  <si>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</si>
  <si>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</si>
  <si>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</si>
  <si>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</si>
  <si>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</si>
  <si>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</si>
  <si>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</si>
  <si>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</si>
  <si>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</si>
  <si>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</si>
  <si>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</si>
  <si>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</si>
  <si>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</si>
  <si>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</si>
  <si>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</si>
  <si>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</si>
  <si>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</si>
  <si>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</si>
  <si>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</si>
  <si>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</si>
  <si>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</si>
  <si>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</si>
  <si>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</si>
  <si>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</si>
  <si>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</si>
  <si>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</si>
  <si>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</si>
  <si>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</si>
  <si>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</si>
  <si>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</si>
  <si>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</si>
  <si>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</si>
  <si>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</si>
  <si>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</si>
  <si>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</si>
  <si>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</si>
  <si>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</si>
  <si>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</si>
  <si>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</si>
  <si>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</si>
  <si>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</si>
  <si>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</si>
  <si>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</si>
  <si>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</si>
  <si>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</si>
  <si>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</si>
  <si>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</si>
  <si>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</si>
  <si>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</si>
  <si>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</si>
  <si>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</si>
  <si>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</si>
  <si>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</si>
  <si>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</si>
  <si>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</si>
  <si>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</si>
  <si>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</si>
  <si>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</si>
  <si>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</si>
  <si>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</si>
  <si>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</si>
  <si>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</si>
  <si>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</si>
  <si>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</si>
  <si>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</si>
  <si>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</si>
  <si>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</si>
  <si>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</si>
  <si>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</si>
  <si>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</si>
  <si>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</si>
  <si>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</si>
  <si>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</si>
  <si>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</si>
  <si>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</si>
  <si>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</si>
  <si>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</si>
  <si>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</si>
  <si>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</si>
  <si>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</si>
  <si>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</si>
  <si>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</si>
  <si>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</si>
  <si>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</si>
  <si>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</si>
  <si>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</si>
  <si>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</si>
  <si>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</si>
  <si>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</si>
  <si>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</si>
  <si>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</si>
  <si>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</si>
  <si>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</si>
  <si>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</si>
  <si>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</si>
  <si>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</si>
  <si>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</si>
  <si>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</si>
  <si>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</si>
  <si>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</si>
  <si>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</si>
  <si>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</si>
  <si>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</si>
  <si>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</si>
  <si>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</si>
  <si>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</si>
  <si>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</si>
  <si>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</si>
  <si>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</si>
  <si>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</si>
  <si>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</si>
  <si>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</si>
  <si>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</si>
  <si>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</si>
  <si>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</si>
  <si>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</si>
  <si>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</si>
  <si>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</si>
  <si>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</si>
  <si>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</si>
  <si>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</si>
  <si>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</si>
  <si>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</si>
  <si>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</si>
  <si>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</si>
  <si>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</si>
  <si>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</si>
  <si>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</si>
  <si>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</si>
  <si>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</si>
  <si>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</si>
  <si>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</si>
  <si>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</si>
  <si>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</si>
  <si>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</si>
  <si>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</si>
  <si>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</si>
  <si>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</si>
  <si>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</si>
  <si>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</si>
  <si>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</si>
  <si>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</si>
  <si>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</si>
  <si>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</si>
  <si>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</si>
  <si>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</si>
  <si>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</si>
  <si>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</si>
  <si>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</si>
  <si>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</si>
  <si>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</si>
  <si>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</si>
  <si>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</si>
  <si>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</si>
  <si>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</si>
  <si>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</si>
  <si>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</si>
  <si>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</si>
  <si>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</si>
  <si>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</si>
  <si>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</si>
  <si>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</si>
  <si>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</si>
  <si>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</si>
  <si>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</si>
  <si>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</si>
  <si>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</si>
  <si>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</si>
  <si>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</si>
  <si>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</si>
  <si>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</si>
  <si>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</si>
  <si>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</si>
  <si>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</si>
  <si>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</si>
  <si>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</si>
  <si>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</si>
  <si>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</si>
  <si>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</si>
  <si>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</si>
  <si>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</si>
  <si>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</si>
  <si>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</si>
  <si>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</si>
  <si>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</si>
  <si>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</si>
  <si>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</si>
  <si>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</si>
  <si>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</si>
  <si>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</si>
  <si>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</si>
  <si>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</si>
  <si>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</si>
  <si>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</si>
  <si>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</si>
  <si>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</si>
  <si>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</si>
  <si>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</si>
  <si>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</si>
  <si>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</si>
  <si>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</si>
  <si>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</si>
  <si>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</si>
  <si>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</si>
  <si>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</si>
  <si>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</si>
  <si>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</si>
  <si>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</si>
  <si>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</si>
  <si>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</si>
  <si>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</si>
  <si>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</si>
  <si>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</si>
  <si>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</si>
  <si>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</si>
  <si>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</si>
  <si>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</si>
  <si>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</si>
  <si>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</si>
  <si>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</si>
  <si>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</si>
  <si>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</si>
  <si>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</si>
  <si>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</si>
  <si>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</si>
  <si>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</si>
  <si>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</si>
  <si>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</si>
  <si>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</si>
  <si>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</si>
  <si>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</si>
  <si>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</si>
  <si>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</si>
  <si>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</si>
  <si>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</si>
  <si>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</si>
  <si>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</si>
  <si>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</si>
  <si>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</si>
  <si>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</si>
  <si>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</si>
  <si>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</si>
  <si>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</si>
  <si>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</si>
  <si>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</si>
  <si>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</si>
  <si>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</si>
  <si>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</si>
  <si>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</si>
  <si>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</si>
  <si>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</si>
  <si>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</si>
  <si>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</si>
  <si>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</si>
  <si>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</si>
  <si>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</si>
  <si>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</si>
  <si>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</si>
  <si>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</si>
  <si>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</si>
  <si>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</si>
  <si>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</si>
  <si>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</si>
  <si>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</si>
  <si>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</si>
  <si>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</si>
  <si>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</si>
  <si>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</si>
  <si>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</si>
  <si>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</si>
  <si>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</si>
  <si>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</si>
  <si>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</si>
  <si>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</si>
  <si>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</si>
  <si>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</si>
  <si>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</si>
  <si>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</si>
  <si>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</si>
  <si>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</si>
  <si>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</si>
  <si>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</si>
  <si>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</si>
  <si>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</si>
  <si>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</si>
  <si>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</si>
  <si>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</si>
  <si>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</si>
  <si>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</si>
  <si>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</si>
  <si>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</si>
  <si>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</si>
  <si>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</si>
  <si>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</si>
  <si>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</si>
  <si>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</si>
  <si>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</si>
  <si>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</si>
  <si>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</si>
  <si>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</si>
  <si>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</si>
  <si>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</si>
  <si>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</si>
  <si>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</si>
  <si>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</si>
  <si>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</si>
  <si>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</si>
  <si>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</si>
  <si>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</si>
  <si>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</si>
  <si>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</si>
  <si>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</si>
  <si>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</si>
  <si>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</si>
  <si>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</si>
  <si>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</si>
  <si>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</si>
  <si>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</si>
  <si>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</si>
  <si>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</si>
  <si>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</si>
  <si>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</si>
  <si>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</si>
  <si>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</si>
  <si>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</si>
  <si>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</si>
  <si>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</si>
  <si>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</si>
  <si>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</si>
  <si>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</si>
  <si>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</si>
  <si>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</si>
  <si>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</si>
  <si>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</si>
  <si>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</si>
  <si>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</si>
  <si>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</si>
  <si>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</si>
  <si>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</si>
  <si>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</si>
  <si>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</si>
  <si>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</si>
  <si>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</si>
  <si>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</si>
  <si>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</si>
  <si>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</si>
  <si>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</si>
  <si>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</si>
  <si>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</si>
  <si>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</si>
  <si>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</si>
  <si>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</si>
  <si>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</si>
  <si>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</si>
  <si>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</si>
  <si>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</si>
  <si>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</si>
  <si>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</si>
  <si>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</si>
  <si>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</si>
  <si>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</si>
  <si>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</si>
  <si>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</si>
  <si>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</si>
  <si>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</si>
  <si>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</si>
  <si>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</si>
  <si>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</si>
  <si>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</si>
  <si>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</si>
  <si>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</si>
  <si>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</si>
  <si>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</si>
  <si>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</si>
  <si>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</si>
  <si>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</si>
  <si>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</si>
  <si>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</si>
  <si>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</si>
  <si>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</si>
  <si>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</si>
  <si>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</si>
  <si>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</si>
  <si>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</si>
  <si>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</si>
  <si>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</si>
  <si>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</si>
  <si>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</si>
  <si>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</si>
  <si>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</si>
  <si>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</si>
  <si>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</si>
  <si>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</si>
  <si>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</si>
  <si>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</si>
  <si>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</si>
  <si>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</si>
  <si>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</si>
  <si>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</si>
  <si>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</si>
  <si>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</si>
  <si>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</si>
  <si>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</si>
  <si>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</si>
  <si>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</si>
  <si>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</si>
  <si>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</si>
  <si>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</si>
  <si>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</si>
  <si>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</si>
  <si>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</si>
  <si>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</si>
  <si>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</si>
  <si>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</si>
  <si>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</si>
  <si>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</si>
  <si>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</si>
  <si>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</si>
  <si>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</si>
  <si>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</si>
  <si>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</si>
  <si>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</si>
  <si>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</si>
  <si>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</si>
  <si>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</si>
  <si>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</si>
  <si>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</si>
  <si>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</si>
  <si>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</si>
  <si>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</si>
  <si>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</si>
  <si>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</si>
  <si>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</si>
  <si>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</si>
  <si>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</si>
  <si>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</si>
  <si>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</si>
  <si>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</si>
  <si>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</si>
  <si>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</si>
  <si>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</si>
  <si>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</si>
  <si>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</si>
  <si>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</si>
  <si>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</si>
  <si>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</si>
  <si>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</si>
  <si>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</si>
  <si>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</si>
  <si>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</si>
  <si>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</si>
  <si>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</si>
  <si>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</si>
  <si>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</si>
  <si>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</si>
  <si>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</si>
  <si>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</si>
  <si>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</si>
  <si>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</si>
  <si>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</si>
  <si>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</si>
  <si>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</si>
  <si>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</si>
  <si>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</si>
  <si>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</si>
  <si>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</si>
  <si>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</si>
  <si>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</si>
  <si>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</si>
  <si>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</si>
  <si>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</si>
  <si>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</si>
  <si>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</si>
  <si>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</si>
  <si>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</si>
  <si>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</si>
  <si>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</si>
  <si>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</si>
  <si>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</si>
  <si>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</si>
  <si>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</si>
  <si>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</si>
  <si>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</si>
  <si>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</si>
  <si>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</si>
  <si>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</si>
  <si>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</si>
  <si>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</si>
  <si>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</si>
  <si>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</si>
  <si>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</si>
  <si>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</si>
  <si>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</si>
  <si>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</si>
  <si>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</si>
  <si>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</si>
  <si>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</si>
  <si>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</si>
  <si>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</si>
  <si>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</si>
  <si>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</si>
  <si>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</si>
  <si>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</si>
  <si>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</si>
  <si>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</si>
  <si>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</si>
  <si>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</si>
  <si>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</si>
  <si>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</si>
  <si>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</si>
  <si>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</si>
  <si>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</si>
  <si>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</si>
  <si>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</si>
  <si>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</si>
  <si>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</si>
  <si>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</si>
  <si>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</si>
  <si>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</si>
  <si>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</si>
  <si>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</si>
  <si>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</si>
  <si>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</si>
  <si>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</si>
  <si>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</si>
  <si>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</si>
  <si>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</si>
  <si>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</si>
  <si>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</si>
  <si>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</si>
  <si>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</si>
  <si>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</si>
  <si>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</si>
  <si>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</si>
  <si>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</si>
  <si>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</si>
  <si>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</si>
  <si>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</si>
  <si>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</si>
  <si>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</si>
  <si>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</si>
  <si>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</si>
  <si>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</si>
  <si>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</si>
  <si>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</si>
  <si>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</si>
  <si>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</si>
  <si>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</si>
  <si>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</si>
  <si>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</si>
  <si>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</si>
  <si>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</si>
  <si>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</si>
  <si>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</si>
  <si>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</si>
  <si>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</si>
  <si>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</si>
  <si>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</si>
  <si>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</si>
  <si>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</si>
  <si>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</si>
  <si>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</si>
  <si>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</si>
  <si>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</si>
  <si>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</si>
  <si>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</si>
  <si>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</si>
  <si>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</si>
  <si>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</si>
  <si>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</si>
  <si>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</si>
  <si>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</si>
  <si>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</si>
  <si>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</si>
  <si>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</si>
  <si>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</si>
  <si>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</si>
  <si>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</si>
  <si>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</si>
  <si>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</si>
  <si>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</si>
  <si>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</si>
  <si>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</si>
  <si>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</si>
  <si>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</si>
  <si>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</si>
  <si>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</si>
  <si>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</si>
  <si>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</si>
  <si>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</si>
  <si>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</si>
  <si>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</si>
  <si>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</si>
  <si>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</si>
  <si>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</si>
  <si>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</si>
  <si>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</si>
  <si>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</si>
  <si>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</si>
  <si>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</si>
  <si>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</si>
  <si>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</si>
  <si>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</si>
  <si>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</si>
  <si>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</si>
  <si>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</si>
  <si>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</si>
  <si>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</si>
  <si>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</si>
  <si>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</si>
  <si>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</si>
  <si>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</si>
  <si>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</si>
  <si>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</si>
  <si>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</si>
  <si>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</si>
  <si>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</si>
  <si>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</si>
  <si>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</si>
  <si>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</si>
  <si>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</si>
  <si>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</si>
  <si>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</si>
  <si>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</si>
  <si>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</si>
  <si>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</si>
  <si>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</si>
  <si>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</si>
  <si>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</si>
  <si>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</si>
  <si>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</si>
  <si>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</si>
  <si>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</si>
  <si>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</si>
  <si>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</si>
  <si>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</si>
  <si>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</si>
  <si>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</si>
  <si>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</si>
  <si>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</si>
  <si>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</si>
  <si>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</si>
  <si>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</si>
  <si>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</si>
  <si>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</si>
  <si>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</si>
  <si>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</si>
  <si>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</si>
  <si>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</si>
  <si>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</si>
  <si>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</si>
  <si>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</si>
  <si>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</si>
  <si>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</si>
  <si>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</si>
  <si>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</si>
  <si>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</si>
  <si>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</si>
  <si>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</si>
  <si>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</si>
  <si>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</si>
  <si>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</si>
  <si>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</si>
  <si>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</si>
  <si>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</si>
  <si>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</si>
  <si>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</si>
  <si>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</si>
  <si>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</si>
  <si>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</si>
  <si>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</si>
  <si>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</si>
  <si>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</si>
  <si>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</si>
  <si>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</si>
  <si>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</si>
  <si>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</si>
  <si>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</si>
  <si>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</si>
  <si>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</si>
  <si>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</si>
  <si>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</si>
  <si>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</si>
  <si>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</si>
  <si>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</si>
  <si>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</si>
  <si>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</si>
  <si>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</si>
  <si>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</si>
  <si>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</si>
  <si>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</si>
  <si>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</si>
  <si>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</si>
  <si>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</si>
  <si>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</si>
  <si>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</si>
  <si>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</si>
  <si>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</si>
  <si>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</si>
  <si>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</si>
  <si>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</si>
  <si>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</si>
  <si>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</si>
  <si>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</si>
  <si>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</si>
  <si>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</si>
  <si>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</si>
  <si>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</si>
  <si>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</si>
  <si>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</si>
  <si>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</si>
  <si>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</si>
  <si>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</si>
  <si>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</si>
  <si>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</si>
  <si>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</si>
  <si>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</si>
  <si>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</si>
  <si>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</si>
  <si>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</si>
  <si>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</si>
  <si>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</si>
  <si>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</si>
  <si>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</si>
  <si>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</si>
  <si>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</si>
  <si>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</si>
  <si>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</si>
  <si>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</si>
  <si>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</si>
  <si>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</si>
  <si>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</si>
  <si>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</si>
  <si>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</si>
  <si>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</si>
  <si>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</si>
  <si>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</si>
  <si>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</si>
  <si>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</si>
  <si>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</si>
  <si>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</si>
  <si>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</si>
  <si>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</si>
  <si>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</si>
  <si>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</si>
  <si>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</si>
  <si>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</si>
  <si>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</si>
  <si>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</si>
  <si>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</si>
  <si>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</si>
  <si>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</si>
  <si>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</si>
  <si>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</si>
  <si>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</si>
  <si>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</si>
  <si>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</si>
  <si>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</si>
  <si>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</si>
  <si>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</si>
  <si>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</si>
  <si>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</si>
  <si>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</si>
  <si>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</si>
  <si>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</si>
  <si>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</si>
  <si>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</si>
  <si>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</si>
  <si>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</si>
  <si>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</si>
  <si>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</si>
  <si>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</si>
  <si>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</si>
  <si>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</si>
  <si>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</si>
  <si>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</si>
  <si>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</si>
  <si>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</si>
  <si>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</si>
  <si>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</si>
  <si>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</si>
  <si>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</si>
  <si>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</si>
  <si>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</si>
  <si>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</si>
  <si>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</si>
  <si>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</si>
  <si>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</si>
  <si>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</si>
  <si>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</si>
  <si>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</si>
  <si>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</si>
  <si>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</si>
  <si>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</si>
  <si>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</si>
  <si>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</si>
  <si>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</si>
  <si>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</si>
  <si>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</si>
  <si>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</si>
  <si>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</si>
  <si>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</si>
  <si>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</si>
  <si>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</si>
  <si>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</si>
  <si>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</si>
  <si>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</si>
  <si>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</si>
  <si>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</si>
  <si>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</si>
  <si>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</si>
  <si>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</si>
  <si>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</si>
  <si>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</si>
  <si>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</si>
  <si>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</si>
  <si>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</si>
  <si>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</si>
  <si>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</si>
  <si>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</si>
  <si>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</si>
  <si>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</si>
  <si>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</si>
  <si>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</si>
  <si>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</si>
  <si>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</si>
  <si>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</si>
  <si>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</si>
  <si>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</si>
  <si>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</si>
  <si>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</si>
  <si>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</si>
  <si>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</si>
  <si>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</si>
  <si>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</si>
  <si>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</si>
  <si>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</si>
  <si>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</si>
  <si>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</si>
  <si>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</si>
  <si>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</si>
  <si>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</si>
  <si>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</si>
  <si>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</si>
  <si>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</si>
  <si>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</si>
  <si>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</si>
  <si>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</si>
  <si>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</si>
  <si>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</si>
  <si>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</si>
  <si>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</si>
  <si>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</si>
  <si>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</si>
  <si>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</si>
  <si>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</si>
  <si>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</si>
  <si>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</si>
  <si>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</si>
  <si>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</si>
  <si>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</si>
  <si>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</si>
  <si>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</si>
  <si>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</si>
  <si>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</si>
  <si>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</si>
  <si>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</si>
  <si>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</si>
  <si>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</si>
  <si>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</si>
  <si>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</si>
  <si>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</si>
  <si>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</si>
  <si>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</si>
  <si>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</si>
  <si>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</si>
  <si>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</si>
  <si>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</si>
  <si>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</si>
  <si>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</si>
  <si>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</si>
  <si>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</si>
  <si>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</si>
  <si>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</si>
  <si>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</si>
  <si>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</si>
  <si>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</si>
  <si>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</si>
  <si>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</si>
  <si>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</si>
  <si>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</si>
  <si>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</si>
  <si>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</si>
  <si>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</si>
  <si>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</si>
  <si>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</si>
  <si>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</si>
  <si>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</si>
  <si>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</si>
  <si>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</si>
  <si>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</si>
  <si>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</si>
  <si>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</si>
  <si>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</si>
  <si>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</si>
  <si>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</si>
  <si>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</si>
  <si>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</si>
  <si>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</si>
  <si>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</si>
  <si>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</si>
  <si>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</si>
  <si>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</si>
  <si>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</si>
  <si>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</si>
  <si>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</si>
  <si>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</si>
  <si>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</si>
  <si>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</si>
  <si>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</si>
  <si>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</si>
  <si>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</si>
  <si>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</si>
  <si>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</si>
  <si>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</si>
  <si>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</si>
  <si>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</si>
  <si>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</si>
  <si>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</si>
  <si>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</si>
  <si>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</si>
  <si>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</si>
  <si>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</si>
  <si>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</si>
  <si>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</si>
  <si>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</si>
  <si>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</si>
  <si>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</si>
  <si>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</si>
  <si>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</si>
  <si>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</si>
  <si>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</si>
  <si>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</si>
  <si>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</si>
  <si>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</si>
  <si>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</si>
  <si>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</si>
  <si>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</si>
  <si>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</si>
  <si>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</si>
  <si>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</si>
  <si>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</si>
  <si>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</si>
  <si>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</si>
  <si>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</si>
  <si>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</si>
  <si>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</si>
  <si>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</si>
  <si>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</si>
  <si>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</si>
  <si>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</si>
  <si>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</si>
  <si>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</si>
  <si>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</si>
  <si>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</si>
  <si>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</si>
  <si>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</si>
  <si>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</si>
  <si>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</si>
  <si>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</si>
  <si>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</si>
  <si>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</si>
  <si>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</si>
  <si>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</si>
  <si>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</si>
  <si>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</si>
  <si>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</si>
  <si>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</si>
  <si>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</si>
  <si>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</si>
  <si>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</si>
  <si>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</si>
  <si>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</si>
  <si>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</si>
  <si>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</si>
  <si>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</si>
  <si>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</si>
  <si>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</si>
  <si>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</si>
  <si>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</si>
  <si>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</si>
  <si>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</si>
  <si>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</si>
  <si>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</si>
  <si>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</si>
  <si>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</si>
  <si>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</si>
  <si>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</si>
  <si>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</si>
  <si>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</si>
  <si>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</si>
  <si>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</si>
  <si>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</si>
  <si>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</si>
  <si>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</si>
  <si>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</si>
  <si>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</si>
  <si>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</si>
  <si>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</si>
  <si>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</si>
  <si>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</si>
  <si>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</si>
  <si>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</si>
  <si>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</si>
  <si>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</si>
  <si>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</si>
  <si>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</si>
  <si>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</si>
  <si>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</si>
  <si>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</si>
  <si>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</si>
  <si>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</si>
  <si>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</si>
  <si>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</si>
  <si>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</si>
  <si>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</si>
  <si>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</si>
  <si>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</si>
  <si>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</si>
  <si>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</si>
  <si>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</si>
  <si>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</si>
  <si>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</si>
  <si>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</si>
  <si>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</si>
  <si>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</si>
  <si>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</si>
  <si>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</si>
  <si>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</si>
  <si>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</si>
  <si>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</si>
  <si>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</si>
  <si>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</si>
  <si>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</si>
  <si>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</si>
  <si>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</si>
  <si>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</si>
  <si>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</si>
  <si>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</si>
  <si>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</si>
  <si>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</si>
  <si>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</si>
  <si>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</si>
  <si>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</si>
  <si>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</si>
  <si>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</si>
  <si>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</si>
  <si>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</si>
  <si>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</si>
  <si>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</si>
  <si>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</si>
  <si>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</si>
  <si>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</si>
  <si>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</si>
  <si>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</si>
  <si>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</si>
  <si>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</si>
  <si>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</si>
  <si>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</si>
  <si>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</si>
  <si>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</si>
  <si>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</si>
  <si>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</si>
  <si>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</si>
  <si>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</si>
  <si>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</si>
  <si>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</si>
  <si>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</si>
  <si>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</si>
  <si>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</si>
  <si>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</si>
  <si>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</si>
  <si>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</si>
  <si>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</si>
  <si>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</si>
  <si>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</si>
  <si>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</si>
  <si>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</si>
  <si>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</si>
  <si>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</si>
  <si>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</si>
  <si>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</si>
  <si>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</si>
  <si>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</si>
  <si>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</si>
  <si>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</si>
  <si>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</si>
  <si>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</si>
  <si>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</si>
  <si>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</si>
  <si>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</si>
  <si>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</si>
  <si>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</si>
  <si>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</si>
  <si>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</si>
  <si>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</si>
  <si>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</si>
  <si>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</si>
  <si>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</si>
  <si>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</si>
  <si>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</si>
  <si>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</si>
  <si>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</si>
  <si>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</si>
  <si>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</si>
  <si>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</si>
  <si>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</si>
  <si>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</si>
  <si>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</si>
  <si>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</si>
  <si>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</si>
  <si>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</si>
  <si>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</si>
  <si>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</si>
  <si>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</si>
  <si>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</si>
  <si>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</si>
  <si>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</si>
  <si>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</si>
  <si>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</si>
  <si>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</si>
  <si>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</si>
  <si>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</si>
  <si>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</si>
  <si>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</si>
  <si>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</si>
  <si>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</si>
  <si>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</si>
  <si>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</si>
  <si>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</si>
  <si>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</si>
  <si>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</si>
  <si>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</si>
  <si>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</si>
  <si>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</si>
  <si>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</si>
  <si>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</si>
  <si>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</si>
  <si>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</si>
  <si>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</si>
  <si>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</si>
  <si>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</si>
  <si>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</si>
  <si>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</si>
  <si>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</si>
  <si>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</si>
  <si>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</si>
  <si>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</si>
  <si>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</si>
  <si>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</si>
  <si>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</si>
  <si>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</si>
  <si>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</si>
  <si>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</si>
  <si>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</si>
  <si>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</si>
  <si>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</si>
  <si>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</si>
  <si>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</si>
  <si>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</si>
  <si>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</si>
  <si>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</si>
  <si>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</si>
  <si>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</si>
  <si>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</si>
  <si>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</si>
  <si>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</si>
  <si>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</si>
  <si>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</si>
  <si>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</si>
  <si>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</si>
  <si>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</si>
  <si>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</si>
  <si>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</si>
  <si>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</si>
  <si>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</si>
  <si>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</si>
  <si>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</si>
  <si>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</si>
  <si>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</si>
  <si>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</si>
  <si>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</si>
  <si>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</si>
  <si>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</si>
  <si>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</si>
  <si>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</si>
  <si>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</si>
  <si>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</si>
  <si>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</si>
  <si>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</si>
  <si>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</si>
  <si>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</si>
  <si>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</si>
  <si>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</si>
  <si>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</si>
  <si>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</si>
  <si>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</si>
  <si>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</si>
  <si>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</si>
  <si>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</si>
  <si>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</si>
  <si>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</si>
  <si>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</si>
  <si>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</si>
  <si>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</si>
  <si>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</si>
  <si>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</si>
  <si>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</si>
  <si>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</si>
  <si>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</si>
  <si>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</si>
  <si>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</si>
  <si>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</si>
  <si>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</si>
  <si>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</si>
  <si>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</si>
  <si>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</si>
  <si>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</si>
  <si>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</si>
  <si>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</si>
  <si>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</si>
  <si>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</si>
  <si>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</si>
  <si>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</si>
  <si>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</si>
  <si>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</si>
  <si>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</si>
  <si>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</si>
  <si>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</si>
  <si>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</si>
  <si>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</si>
  <si>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</si>
  <si>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</si>
  <si>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</si>
  <si>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</si>
  <si>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</si>
  <si>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</si>
  <si>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</si>
  <si>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</si>
  <si>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</si>
  <si>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</si>
  <si>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</si>
  <si>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</si>
  <si>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</si>
  <si>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</si>
  <si>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</si>
  <si>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</si>
  <si>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</si>
  <si>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</si>
  <si>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</si>
  <si>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</si>
  <si>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</si>
  <si>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</si>
  <si>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</si>
  <si>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</si>
  <si>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</si>
  <si>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</si>
  <si>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</si>
  <si>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</si>
  <si>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</si>
  <si>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</si>
  <si>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</si>
  <si>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</si>
  <si>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</si>
  <si>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</si>
  <si>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</si>
  <si>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</si>
  <si>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</si>
  <si>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</si>
  <si>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</si>
  <si>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</si>
  <si>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</si>
  <si>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</si>
  <si>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</si>
  <si>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</si>
  <si>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</si>
  <si>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</si>
  <si>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</si>
  <si>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</si>
  <si>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</si>
  <si>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</si>
  <si>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</si>
  <si>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</si>
  <si>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</si>
  <si>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</si>
  <si>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</si>
  <si>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</si>
  <si>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</si>
  <si>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</si>
  <si>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</si>
  <si>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</si>
  <si>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</si>
  <si>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</si>
  <si>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</si>
  <si>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</si>
  <si>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</si>
  <si>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</si>
  <si>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</si>
  <si>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</si>
  <si>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</si>
  <si>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</si>
  <si>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</si>
  <si>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</si>
  <si>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</si>
  <si>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</si>
  <si>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</si>
  <si>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</si>
  <si>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</si>
  <si>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</si>
  <si>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</si>
  <si>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</si>
  <si>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</si>
  <si>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</si>
  <si>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</si>
  <si>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</si>
  <si>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</si>
  <si>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</si>
  <si>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</si>
  <si>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</si>
  <si>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</si>
  <si>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</si>
  <si>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</si>
  <si>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</si>
  <si>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</si>
  <si>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</si>
  <si>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</si>
  <si>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</si>
  <si>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</si>
  <si>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</si>
  <si>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</si>
  <si>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</si>
  <si>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</si>
  <si>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</si>
  <si>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</si>
  <si>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</si>
  <si>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</si>
  <si>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</si>
  <si>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</si>
  <si>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</si>
  <si>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</si>
  <si>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</si>
  <si>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</si>
  <si>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</si>
  <si>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</si>
  <si>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</si>
  <si>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</si>
  <si>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</si>
  <si>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</si>
  <si>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</si>
  <si>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</si>
  <si>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</si>
  <si>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</si>
  <si>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</si>
  <si>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</si>
  <si>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</si>
  <si>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</si>
  <si>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</si>
  <si>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</si>
  <si>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</si>
  <si>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</si>
  <si>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</si>
  <si>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</si>
  <si>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</si>
  <si>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</si>
  <si>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</si>
  <si>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</si>
  <si>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</si>
  <si>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</si>
  <si>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</si>
  <si>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</si>
  <si>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</si>
  <si>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</si>
  <si>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</si>
  <si>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</si>
  <si>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</si>
  <si>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</si>
  <si>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</si>
  <si>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</si>
  <si>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</si>
  <si>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</si>
  <si>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</si>
  <si>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</si>
  <si>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</si>
  <si>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</si>
  <si>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</si>
  <si>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</si>
  <si>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</si>
  <si>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</si>
  <si>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</si>
  <si>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</si>
  <si>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</si>
  <si>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</si>
  <si>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</si>
  <si>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</si>
  <si>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</si>
  <si>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</si>
  <si>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</si>
  <si>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</si>
  <si>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</si>
  <si>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</si>
  <si>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</si>
  <si>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</si>
  <si>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</si>
  <si>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</si>
  <si>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</si>
  <si>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</si>
  <si>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</si>
  <si>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</si>
  <si>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</si>
  <si>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</si>
  <si>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</si>
  <si>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</si>
  <si>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</si>
  <si>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</si>
  <si>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</si>
  <si>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</si>
  <si>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</si>
  <si>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</si>
  <si>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</si>
  <si>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</si>
  <si>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</si>
  <si>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</si>
  <si>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</si>
  <si>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</si>
  <si>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</si>
  <si>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</si>
  <si>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</si>
  <si>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</si>
  <si>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</si>
  <si>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</si>
  <si>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</si>
  <si>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</si>
  <si>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</si>
  <si>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</si>
  <si>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</si>
  <si>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</si>
  <si>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</si>
  <si>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</si>
  <si>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</si>
  <si>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</si>
  <si>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</si>
  <si>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</si>
  <si>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</si>
  <si>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</si>
  <si>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</si>
  <si>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</si>
  <si>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</si>
  <si>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</si>
  <si>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</si>
  <si>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</si>
  <si>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</si>
  <si>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</si>
  <si>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</si>
  <si>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</si>
  <si>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</si>
  <si>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</si>
  <si>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</si>
  <si>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</si>
  <si>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</si>
  <si>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</si>
  <si>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</si>
  <si>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</si>
  <si>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</si>
  <si>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</si>
  <si>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</si>
  <si>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</si>
  <si>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</si>
  <si>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</si>
  <si>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</si>
  <si>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</si>
  <si>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</si>
  <si>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</si>
  <si>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</si>
  <si>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</si>
  <si>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</si>
  <si>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</si>
  <si>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</si>
  <si>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</si>
  <si>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</si>
  <si>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</si>
  <si>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</si>
  <si>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</si>
  <si>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</si>
  <si>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</si>
  <si>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</si>
  <si>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</si>
  <si>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</si>
  <si>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</si>
  <si>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</si>
  <si>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</si>
  <si>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</si>
  <si>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</si>
  <si>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</si>
  <si>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</si>
  <si>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</si>
  <si>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</si>
  <si>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</si>
  <si>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</si>
  <si>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</si>
  <si>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</si>
  <si>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</si>
  <si>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</si>
  <si>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</si>
  <si>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</si>
  <si>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</si>
  <si>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</si>
  <si>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</si>
  <si>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</si>
  <si>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</si>
  <si>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</si>
  <si>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</si>
  <si>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</si>
  <si>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</si>
  <si>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</si>
  <si>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</si>
  <si>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</si>
  <si>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</si>
  <si>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</si>
  <si>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</si>
  <si>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</si>
  <si>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</si>
  <si>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</si>
  <si>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</si>
  <si>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</si>
  <si>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</si>
  <si>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</si>
  <si>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</si>
  <si>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</si>
  <si>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</si>
  <si>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</si>
  <si>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</si>
  <si>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</si>
  <si>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</si>
  <si>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</si>
  <si>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</si>
  <si>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</si>
  <si>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</si>
  <si>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</si>
  <si>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</si>
  <si>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</si>
  <si>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</si>
  <si>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</si>
  <si>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</si>
  <si>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</si>
  <si>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</si>
  <si>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</si>
  <si>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</si>
  <si>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</si>
  <si>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</si>
  <si>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</si>
  <si>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</si>
  <si>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</si>
  <si>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</si>
  <si>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</si>
  <si>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</si>
  <si>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</si>
  <si>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</si>
  <si>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</si>
  <si>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</si>
  <si>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</si>
  <si>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</si>
  <si>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</si>
  <si>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</si>
  <si>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</si>
  <si>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</si>
  <si>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</si>
  <si>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</si>
  <si>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</si>
  <si>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</si>
  <si>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</si>
  <si>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</si>
  <si>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</si>
  <si>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</si>
  <si>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</si>
  <si>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</si>
  <si>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</si>
  <si>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</si>
  <si>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</si>
  <si>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</si>
  <si>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</si>
  <si>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</si>
  <si>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</si>
  <si>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</si>
  <si>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</si>
  <si>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</si>
  <si>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</si>
  <si>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</si>
  <si>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</si>
  <si>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</si>
  <si>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</si>
  <si>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</si>
  <si>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</si>
  <si>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</si>
  <si>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</si>
  <si>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</si>
  <si>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</si>
  <si>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</si>
  <si>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</si>
  <si>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</si>
  <si>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</si>
  <si>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</si>
  <si>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</si>
  <si>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</si>
  <si>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</si>
  <si>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</si>
  <si>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</si>
  <si>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</si>
  <si>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</si>
  <si>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</si>
  <si>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</si>
  <si>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</si>
  <si>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</si>
  <si>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</si>
  <si>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</si>
  <si>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</si>
  <si>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</si>
  <si>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</si>
  <si>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</si>
  <si>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</si>
  <si>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</si>
  <si>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</si>
  <si>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</si>
  <si>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</si>
  <si>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</si>
  <si>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</si>
  <si>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</si>
  <si>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</si>
  <si>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</si>
  <si>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</si>
  <si>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</si>
  <si>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</si>
  <si>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</si>
  <si>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</si>
  <si>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</si>
  <si>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</si>
  <si>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</si>
  <si>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</si>
  <si>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</si>
  <si>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</si>
  <si>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</si>
  <si>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</si>
  <si>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</si>
  <si>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</si>
  <si>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</si>
  <si>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</si>
  <si>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</si>
  <si>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</si>
  <si>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</si>
  <si>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</si>
  <si>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</si>
  <si>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</si>
  <si>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</si>
  <si>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</si>
  <si>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</si>
  <si>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</si>
  <si>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</si>
  <si>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</si>
  <si>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</si>
  <si>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</si>
  <si>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</si>
  <si>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</si>
  <si>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</si>
  <si>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</si>
  <si>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</si>
  <si>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</si>
  <si>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</si>
  <si>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</si>
  <si>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</si>
  <si>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</si>
  <si>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</si>
  <si>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</si>
  <si>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</si>
  <si>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</si>
  <si>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</si>
  <si>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</si>
  <si>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</si>
  <si>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</si>
  <si>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</si>
  <si>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</si>
  <si>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</si>
  <si>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</si>
  <si>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</si>
  <si>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</si>
  <si>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</si>
  <si>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</si>
  <si>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</si>
  <si>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</si>
  <si>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</si>
  <si>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</si>
  <si>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</si>
  <si>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</si>
  <si>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</si>
  <si>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</si>
  <si>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</si>
  <si>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</si>
  <si>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</si>
  <si>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</si>
  <si>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</si>
  <si>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</si>
  <si>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</si>
  <si>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</si>
  <si>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</si>
  <si>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</si>
  <si>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</si>
  <si>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</si>
  <si>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</si>
  <si>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</si>
  <si>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</si>
  <si>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</si>
  <si>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</si>
  <si>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</si>
  <si>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</si>
  <si>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</si>
  <si>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</si>
  <si>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</si>
  <si>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</si>
  <si>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</si>
  <si>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</si>
  <si>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</si>
  <si>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</si>
  <si>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</si>
  <si>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</si>
  <si>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</si>
  <si>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</si>
  <si>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</si>
  <si>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</si>
  <si>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</si>
  <si>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</si>
  <si>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</si>
  <si>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</si>
  <si>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</si>
  <si>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</si>
  <si>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</si>
  <si>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</si>
  <si>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</si>
  <si>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</si>
  <si>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</si>
  <si>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</si>
  <si>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</si>
  <si>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</si>
  <si>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</si>
  <si>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</si>
  <si>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</si>
  <si>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</si>
  <si>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</si>
  <si>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</si>
  <si>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</si>
  <si>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</si>
  <si>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</si>
  <si>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</si>
  <si>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</si>
  <si>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</si>
  <si>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</si>
  <si>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</si>
  <si>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</si>
  <si>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</si>
  <si>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</si>
  <si>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</si>
  <si>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</si>
  <si>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</si>
  <si>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</si>
  <si>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</si>
  <si>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</si>
  <si>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</si>
  <si>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</si>
  <si>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</si>
  <si>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</si>
  <si>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</si>
  <si>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</si>
  <si>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</si>
  <si>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</si>
  <si>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</si>
  <si>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</si>
  <si>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</si>
  <si>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</si>
  <si>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</si>
  <si>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</si>
  <si>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</si>
  <si>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</si>
  <si>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</si>
  <si>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</si>
  <si>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</si>
  <si>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</si>
  <si>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</si>
  <si>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</si>
  <si>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</si>
  <si>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</si>
  <si>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</si>
  <si>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</si>
  <si>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</si>
  <si>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</si>
  <si>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</si>
  <si>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</si>
  <si>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</si>
  <si>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</si>
  <si>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</si>
  <si>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</si>
  <si>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</si>
  <si>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</si>
  <si>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</si>
  <si>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</si>
  <si>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</si>
  <si>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</si>
  <si>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</si>
  <si>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</si>
  <si>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</si>
  <si>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</si>
  <si>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</si>
  <si>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</si>
  <si>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</si>
  <si>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</si>
  <si>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</si>
  <si>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</si>
  <si>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</si>
  <si>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</si>
  <si>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</si>
  <si>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</si>
  <si>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</si>
  <si>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</si>
  <si>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</si>
  <si>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</si>
  <si>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</si>
  <si>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</si>
  <si>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</si>
  <si>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</si>
  <si>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</si>
  <si>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</si>
  <si>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</si>
  <si>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</si>
  <si>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</si>
  <si>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</si>
  <si>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</si>
  <si>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</si>
  <si>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</si>
  <si>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</si>
  <si>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</si>
  <si>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</si>
  <si>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</si>
  <si>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</si>
  <si>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</si>
  <si>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</si>
  <si>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</si>
  <si>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</si>
  <si>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</si>
  <si>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</si>
  <si>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</si>
  <si>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</si>
  <si>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</si>
  <si>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</si>
  <si>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</si>
  <si>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</si>
  <si>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</si>
  <si>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</si>
  <si>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</si>
  <si>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</si>
  <si>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</si>
  <si>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</si>
  <si>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</si>
  <si>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</si>
  <si>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</si>
  <si>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</si>
  <si>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</si>
  <si>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</si>
  <si>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</si>
  <si>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</si>
  <si>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</si>
  <si>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</si>
  <si>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</si>
  <si>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</si>
  <si>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</si>
  <si>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</si>
  <si>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</si>
  <si>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</si>
  <si>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</si>
  <si>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</si>
  <si>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</si>
  <si>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</si>
  <si>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</si>
  <si>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</si>
  <si>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</si>
  <si>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</si>
  <si>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</si>
  <si>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</si>
  <si>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</si>
  <si>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</si>
  <si>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</si>
  <si>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</si>
  <si>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</si>
  <si>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</si>
  <si>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</si>
  <si>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</si>
  <si>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</si>
  <si>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</si>
  <si>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</si>
  <si>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</si>
  <si>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</si>
  <si>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</si>
  <si>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</si>
  <si>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</si>
  <si>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</si>
  <si>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</si>
  <si>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</si>
  <si>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</si>
  <si>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</si>
  <si>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</si>
  <si>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</si>
  <si>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</si>
  <si>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</si>
  <si>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</si>
  <si>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</si>
  <si>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</si>
  <si>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</si>
  <si>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</si>
  <si>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</si>
  <si>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</si>
  <si>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</si>
  <si>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</si>
  <si>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</si>
  <si>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</si>
  <si>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</si>
  <si>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</si>
  <si>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</si>
  <si>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</si>
  <si>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</si>
  <si>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</si>
  <si>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</si>
  <si>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</si>
  <si>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</si>
  <si>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</si>
  <si>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</si>
  <si>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</si>
  <si>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</si>
  <si>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</si>
  <si>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</si>
  <si>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</si>
  <si>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</si>
  <si>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</si>
  <si>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</si>
  <si>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</si>
  <si>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</si>
  <si>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</si>
  <si>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</si>
  <si>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</si>
  <si>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</si>
  <si>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</si>
  <si>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</si>
  <si>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</si>
  <si>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</si>
  <si>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</si>
  <si>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</si>
  <si>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</si>
  <si>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</si>
  <si>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</si>
  <si>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</si>
  <si>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</si>
  <si>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</si>
  <si>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</si>
  <si>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</si>
  <si>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</si>
  <si>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</si>
  <si>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</si>
  <si>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</si>
  <si>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</si>
  <si>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</si>
  <si>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</si>
  <si>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</si>
  <si>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</si>
  <si>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</si>
  <si>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</si>
  <si>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</si>
  <si>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</si>
  <si>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</si>
  <si>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</si>
  <si>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</si>
  <si>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</si>
  <si>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</si>
  <si>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</si>
  <si>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</si>
  <si>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</si>
  <si>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</si>
  <si>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</si>
  <si>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</si>
  <si>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</si>
  <si>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</si>
  <si>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</si>
  <si>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</si>
  <si>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</si>
  <si>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</si>
  <si>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</si>
  <si>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</si>
  <si>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</si>
  <si>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</si>
  <si>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</si>
  <si>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</si>
  <si>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</si>
  <si>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</si>
  <si>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</si>
  <si>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</si>
  <si>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</si>
  <si>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</si>
  <si>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</si>
  <si>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</si>
  <si>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</si>
  <si>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</si>
  <si>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</si>
  <si>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</si>
  <si>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</si>
  <si>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</si>
  <si>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</si>
  <si>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</si>
  <si>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</si>
  <si>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</si>
  <si>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</si>
  <si>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</si>
  <si>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</si>
  <si>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</si>
  <si>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</si>
  <si>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</si>
  <si>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</si>
  <si>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</si>
  <si>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</si>
  <si>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</si>
  <si>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</si>
  <si>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</si>
  <si>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</si>
  <si>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</si>
  <si>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</si>
  <si>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</si>
  <si>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</si>
  <si>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</si>
  <si>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</si>
  <si>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</si>
  <si>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</si>
  <si>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</si>
  <si>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</si>
  <si>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</si>
  <si>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</si>
  <si>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</si>
  <si>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</si>
  <si>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</si>
  <si>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</si>
  <si>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</si>
  <si>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</si>
  <si>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</si>
  <si>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</si>
  <si>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</si>
  <si>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</si>
  <si>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</si>
  <si>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</si>
  <si>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</si>
  <si>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</si>
  <si>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</si>
  <si>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</si>
  <si>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</si>
  <si>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</si>
  <si>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</si>
  <si>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</si>
  <si>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</si>
  <si>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</si>
  <si>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</si>
  <si>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</si>
  <si>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</si>
  <si>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</si>
  <si>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</si>
  <si>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</si>
  <si>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</si>
  <si>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</si>
  <si>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</si>
  <si>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</si>
  <si>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</si>
  <si>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</si>
  <si>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</si>
  <si>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</si>
  <si>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</si>
  <si>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</si>
  <si>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</si>
  <si>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</si>
  <si>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</si>
  <si>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</si>
  <si>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</si>
  <si>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</si>
  <si>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</si>
  <si>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</si>
  <si>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</si>
  <si>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</si>
  <si>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</si>
  <si>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</si>
  <si>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</si>
  <si>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</si>
  <si>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</si>
  <si>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</si>
  <si>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</si>
  <si>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</si>
  <si>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</si>
  <si>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</si>
  <si>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</si>
  <si>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</si>
  <si>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</si>
  <si>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</si>
  <si>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</si>
  <si>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</si>
  <si>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</si>
  <si>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</si>
  <si>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</si>
  <si>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</si>
  <si>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</si>
  <si>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</si>
  <si>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</si>
  <si>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</si>
  <si>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</si>
  <si>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</si>
  <si>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</si>
  <si>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</si>
  <si>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</si>
  <si>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</si>
  <si>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</si>
  <si>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</si>
  <si>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</si>
  <si>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</si>
  <si>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</si>
  <si>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</si>
  <si>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</si>
  <si>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</si>
  <si>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</si>
  <si>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</si>
  <si>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</si>
  <si>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</si>
  <si>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</si>
  <si>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</si>
  <si>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</si>
  <si>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</si>
  <si>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</si>
  <si>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</si>
  <si>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</si>
  <si>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</si>
  <si>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</si>
  <si>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</si>
  <si>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</si>
  <si>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</si>
  <si>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</si>
  <si>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</si>
  <si>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</si>
  <si>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</si>
  <si>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</si>
  <si>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</si>
  <si>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</si>
  <si>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</si>
  <si>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</si>
  <si>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</si>
  <si>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</si>
  <si>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</si>
  <si>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</si>
  <si>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</si>
  <si>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</si>
  <si>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</si>
  <si>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</si>
  <si>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</si>
  <si>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</si>
  <si>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</si>
  <si>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</si>
  <si>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</si>
  <si>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</si>
  <si>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</si>
  <si>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</si>
  <si>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</si>
  <si>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</si>
  <si>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</si>
  <si>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</si>
  <si>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</si>
  <si>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</si>
  <si>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</si>
  <si>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</si>
  <si>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</si>
  <si>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</si>
  <si>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</si>
  <si>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</si>
  <si>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</si>
  <si>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</si>
  <si>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</si>
  <si>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</si>
  <si>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</si>
  <si>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</si>
  <si>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</si>
  <si>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</si>
  <si>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</si>
  <si>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</si>
  <si>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</si>
  <si>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</si>
  <si>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</si>
  <si>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</si>
  <si>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</si>
  <si>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</si>
  <si>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</si>
  <si>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</si>
  <si>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</si>
  <si>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</si>
  <si>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</si>
  <si>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</si>
  <si>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</si>
  <si>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</si>
  <si>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</si>
  <si>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</si>
  <si>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</si>
  <si>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</si>
  <si>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</si>
  <si>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</si>
  <si>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</si>
  <si>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</si>
  <si>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</si>
  <si>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</si>
  <si>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</si>
  <si>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</si>
  <si>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</si>
  <si>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</si>
  <si>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</si>
  <si>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</si>
  <si>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</si>
  <si>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</si>
  <si>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</si>
  <si>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</si>
  <si>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</si>
  <si>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</si>
  <si>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</si>
  <si>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</si>
  <si>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</si>
  <si>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</si>
  <si>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</si>
  <si>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</si>
  <si>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</si>
  <si>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</si>
  <si>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</si>
  <si>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</si>
  <si>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</si>
  <si>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</si>
  <si>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</si>
  <si>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</si>
  <si>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</si>
  <si>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</si>
  <si>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</si>
  <si>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</si>
  <si>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</si>
  <si>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</si>
  <si>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</si>
  <si>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</si>
  <si>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</si>
  <si>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</si>
  <si>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</si>
  <si>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</si>
  <si>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</si>
  <si>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</si>
  <si>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</si>
  <si>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</si>
  <si>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</si>
  <si>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</si>
  <si>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</si>
  <si>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</si>
  <si>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</si>
  <si>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</si>
  <si>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</si>
  <si>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</si>
  <si>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</si>
  <si>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</si>
  <si>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</si>
  <si>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</si>
  <si>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</si>
  <si>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</si>
  <si>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</si>
  <si>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</si>
  <si>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</si>
  <si>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</si>
  <si>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</si>
  <si>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</si>
  <si>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</si>
  <si>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</si>
  <si>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</si>
  <si>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</si>
  <si>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</si>
  <si>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</si>
  <si>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</si>
  <si>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</si>
  <si>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</si>
  <si>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</si>
  <si>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</si>
  <si>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</si>
  <si>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</si>
  <si>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</si>
  <si>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</si>
  <si>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</si>
  <si>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</si>
  <si>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</si>
  <si>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</si>
  <si>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</si>
  <si>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</si>
  <si>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</si>
  <si>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</si>
  <si>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</si>
  <si>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</si>
  <si>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</si>
  <si>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</si>
  <si>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</si>
  <si>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</si>
  <si>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</si>
  <si>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</si>
  <si>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</si>
  <si>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</si>
  <si>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</si>
  <si>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</si>
  <si>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</si>
  <si>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</si>
  <si>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</si>
  <si>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</si>
  <si>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</si>
  <si>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</si>
  <si>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</si>
  <si>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</si>
  <si>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</si>
  <si>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</si>
  <si>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</si>
  <si>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</si>
  <si>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</si>
  <si>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</si>
  <si>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</si>
  <si>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</si>
  <si>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</si>
  <si>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</si>
  <si>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</si>
  <si>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</si>
  <si>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</si>
  <si>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</si>
  <si>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</si>
  <si>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</si>
  <si>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</si>
  <si>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</si>
  <si>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</si>
  <si>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</si>
  <si>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</si>
  <si>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</si>
  <si>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</si>
  <si>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</si>
  <si>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</si>
  <si>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</si>
  <si>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</si>
  <si>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</si>
  <si>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</si>
  <si>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</si>
  <si>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</si>
  <si>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</si>
  <si>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</si>
  <si>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</si>
  <si>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</si>
  <si>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</si>
  <si>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</si>
  <si>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</si>
  <si>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</si>
  <si>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</si>
  <si>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</si>
  <si>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</si>
  <si>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</si>
  <si>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</si>
  <si>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</si>
  <si>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</si>
  <si>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</si>
  <si>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</si>
  <si>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</si>
  <si>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</si>
  <si>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</si>
  <si>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</si>
  <si>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</si>
  <si>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</si>
  <si>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</si>
  <si>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</si>
  <si>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</si>
  <si>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</si>
  <si>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</si>
  <si>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</si>
  <si>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</si>
  <si>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</si>
  <si>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</si>
  <si>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</si>
  <si>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</si>
  <si>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</si>
  <si>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</si>
  <si>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</si>
  <si>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</si>
  <si>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</si>
  <si>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</si>
  <si>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</si>
  <si>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</si>
  <si>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</si>
  <si>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</si>
  <si>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</si>
  <si>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</si>
  <si>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</si>
  <si>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</si>
  <si>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</si>
  <si>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</si>
  <si>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</si>
  <si>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</si>
  <si>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</si>
  <si>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</si>
  <si>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</si>
  <si>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</si>
  <si>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</si>
  <si>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</si>
  <si>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</si>
  <si>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</si>
  <si>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</si>
  <si>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</si>
  <si>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</si>
  <si>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</si>
  <si>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</si>
  <si>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</si>
  <si>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</si>
  <si>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</si>
  <si>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</si>
  <si>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</si>
  <si>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</si>
  <si>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</si>
  <si>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</si>
  <si>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</si>
  <si>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</si>
  <si>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</si>
  <si>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</si>
  <si>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</si>
  <si>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</si>
  <si>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</si>
  <si>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</si>
  <si>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</si>
  <si>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</si>
  <si>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</si>
  <si>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</si>
  <si>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</si>
  <si>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</si>
  <si>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</si>
  <si>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</si>
  <si>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</si>
  <si>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</si>
  <si>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</si>
  <si>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</si>
  <si>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</si>
  <si>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</si>
  <si>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</si>
  <si>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</si>
  <si>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</si>
  <si>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</si>
  <si>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</si>
  <si>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</si>
  <si>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</si>
  <si>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</si>
  <si>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</si>
  <si>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</si>
  <si>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</si>
  <si>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</si>
  <si>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</si>
  <si>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</si>
  <si>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</si>
  <si>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</si>
  <si>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</si>
  <si>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</si>
  <si>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</si>
  <si>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</si>
  <si>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</si>
  <si>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</si>
  <si>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</si>
  <si>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</si>
  <si>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</si>
  <si>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</si>
  <si>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</si>
  <si>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</si>
  <si>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</si>
  <si>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</si>
  <si>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</si>
  <si>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</si>
  <si>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</si>
  <si>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</si>
  <si>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</si>
  <si>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</si>
  <si>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</si>
  <si>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</si>
  <si>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</si>
  <si>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</si>
  <si>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</si>
  <si>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</si>
  <si>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</si>
  <si>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</si>
  <si>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</si>
  <si>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</si>
  <si>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</si>
  <si>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</si>
  <si>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</si>
  <si>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</si>
  <si>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</si>
  <si>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</si>
  <si>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</si>
  <si>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</si>
  <si>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</si>
  <si>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</si>
  <si>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</si>
  <si>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</si>
  <si>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</si>
  <si>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</si>
  <si>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</si>
  <si>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</si>
  <si>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</si>
  <si>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</si>
  <si>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</si>
  <si>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</si>
  <si>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</si>
  <si>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</si>
  <si>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</si>
  <si>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</si>
  <si>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</si>
  <si>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</si>
  <si>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</si>
  <si>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</si>
  <si>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</si>
  <si>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</si>
  <si>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</si>
  <si>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</si>
  <si>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</si>
  <si>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</si>
  <si>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</si>
  <si>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</si>
  <si>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</si>
  <si>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</si>
  <si>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</si>
  <si>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</si>
  <si>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</si>
  <si>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</si>
  <si>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</si>
  <si>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</si>
  <si>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</si>
  <si>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</si>
  <si>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</si>
  <si>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</si>
  <si>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</si>
  <si>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</si>
  <si>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</si>
  <si>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</si>
  <si>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</si>
  <si>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</si>
  <si>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</si>
  <si>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</si>
  <si>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</si>
  <si>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</si>
  <si>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</si>
  <si>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</si>
  <si>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</si>
  <si>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</si>
  <si>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</si>
  <si>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</si>
  <si>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</si>
  <si>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</si>
  <si>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</si>
  <si>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</si>
  <si>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</si>
  <si>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</si>
  <si>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</si>
  <si>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</si>
  <si>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</si>
  <si>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</si>
  <si>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</si>
  <si>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</si>
  <si>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</si>
  <si>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</si>
  <si>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</si>
  <si>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</si>
  <si>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</si>
  <si>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</si>
  <si>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</si>
  <si>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</si>
  <si>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</si>
  <si>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</si>
  <si>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</si>
  <si>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</si>
  <si>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</si>
  <si>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</si>
  <si>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</si>
  <si>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</si>
  <si>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</si>
  <si>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</si>
  <si>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</si>
  <si>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</si>
  <si>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</si>
  <si>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</si>
  <si>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</si>
  <si>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</si>
  <si>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</si>
  <si>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</si>
  <si>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</si>
  <si>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</si>
  <si>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</si>
  <si>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</si>
  <si>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</si>
  <si>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</si>
  <si>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</si>
  <si>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</si>
  <si>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</si>
  <si>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</si>
  <si>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</si>
  <si>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</si>
  <si>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</si>
  <si>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</si>
  <si>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</si>
  <si>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</si>
  <si>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</si>
  <si>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</si>
  <si>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</si>
  <si>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</si>
  <si>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</si>
  <si>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</si>
  <si>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</si>
  <si>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</si>
  <si>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</si>
  <si>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</si>
  <si>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</si>
  <si>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</si>
  <si>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</si>
  <si>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</si>
  <si>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</si>
  <si>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</si>
  <si>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</si>
  <si>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</si>
  <si>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</si>
  <si>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</si>
  <si>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</si>
  <si>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</si>
  <si>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</si>
  <si>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</si>
  <si>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</si>
  <si>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</si>
  <si>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</si>
  <si>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</si>
  <si>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</si>
  <si>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</si>
  <si>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</si>
  <si>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</si>
  <si>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</si>
  <si>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</si>
  <si>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</si>
  <si>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</si>
  <si>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</si>
  <si>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</si>
  <si>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</si>
  <si>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</si>
  <si>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</si>
  <si>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</si>
  <si>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</si>
  <si>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</si>
  <si>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</si>
  <si>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</si>
  <si>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</si>
  <si>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</si>
  <si>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</si>
  <si>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</si>
  <si>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</si>
  <si>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</si>
  <si>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</si>
  <si>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</si>
  <si>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</si>
  <si>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</si>
  <si>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</si>
  <si>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</si>
  <si>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</si>
  <si>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</si>
  <si>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</si>
  <si>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</si>
  <si>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</si>
  <si>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</si>
  <si>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</si>
  <si>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</si>
  <si>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</si>
  <si>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</si>
  <si>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</si>
  <si>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</si>
  <si>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</si>
  <si>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</si>
  <si>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</si>
  <si>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</si>
  <si>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</si>
  <si>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</si>
  <si>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</si>
  <si>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</si>
  <si>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</si>
  <si>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</si>
  <si>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</si>
  <si>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</si>
  <si>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</si>
  <si>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</si>
  <si>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</si>
  <si>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</si>
  <si>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</si>
  <si>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</si>
  <si>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</si>
  <si>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</si>
  <si>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</si>
  <si>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</si>
  <si>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</si>
  <si>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</si>
  <si>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</si>
  <si>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</si>
  <si>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</si>
  <si>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</si>
  <si>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</si>
  <si>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</si>
  <si>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</si>
  <si>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</si>
  <si>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</si>
  <si>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</si>
  <si>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</si>
  <si>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</si>
  <si>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</si>
  <si>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</si>
  <si>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</si>
  <si>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</si>
  <si>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</si>
  <si>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</si>
  <si>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</si>
  <si>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</si>
  <si>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</si>
  <si>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</si>
  <si>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</si>
  <si>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</si>
  <si>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</si>
  <si>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</si>
  <si>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</si>
  <si>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</si>
  <si>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</si>
  <si>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</si>
  <si>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</si>
  <si>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</si>
  <si>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</si>
  <si>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</si>
  <si>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</si>
  <si>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</si>
  <si>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</si>
  <si>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</si>
  <si>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</si>
  <si>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</si>
  <si>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</si>
  <si>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</si>
  <si>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</si>
  <si>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</si>
  <si>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</si>
  <si>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</si>
  <si>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</si>
  <si>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</si>
  <si>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</si>
  <si>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</si>
  <si>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</si>
  <si>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</si>
  <si>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</si>
  <si>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</si>
  <si>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</si>
  <si>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</si>
  <si>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</si>
  <si>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</si>
  <si>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</si>
  <si>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</si>
  <si>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</si>
  <si>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</si>
  <si>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</si>
  <si>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</si>
  <si>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</si>
  <si>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</si>
  <si>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</si>
  <si>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</si>
  <si>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</si>
  <si>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</si>
  <si>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</si>
  <si>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</si>
  <si>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</si>
  <si>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</si>
  <si>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</si>
  <si>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</si>
  <si>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</si>
  <si>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</si>
  <si>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</si>
  <si>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</si>
  <si>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</si>
  <si>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</si>
  <si>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</si>
  <si>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</si>
  <si>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</si>
  <si>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</si>
  <si>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</si>
  <si>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</si>
  <si>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</si>
  <si>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</si>
  <si>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</si>
  <si>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</si>
  <si>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</si>
  <si>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</si>
  <si>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</si>
  <si>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</si>
  <si>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</si>
  <si>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</si>
  <si>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</si>
  <si>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</si>
  <si>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</si>
  <si>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</si>
  <si>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</si>
  <si>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</si>
  <si>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</si>
  <si>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</si>
  <si>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</si>
  <si>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</si>
  <si>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</si>
  <si>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</si>
  <si>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</si>
  <si>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</si>
  <si>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</si>
  <si>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</si>
  <si>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</si>
  <si>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</si>
  <si>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</si>
  <si>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</si>
  <si>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</si>
  <si>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</si>
  <si>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</si>
  <si>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</si>
  <si>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</si>
  <si>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</si>
  <si>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</si>
  <si>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</si>
  <si>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</si>
  <si>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</si>
  <si>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</si>
  <si>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</si>
  <si>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</si>
  <si>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</si>
  <si>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</si>
  <si>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</si>
  <si>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</si>
  <si>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</si>
  <si>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</si>
  <si>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</si>
  <si>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</si>
  <si>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</si>
  <si>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</si>
  <si>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</si>
  <si>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</si>
  <si>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</si>
  <si>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</si>
  <si>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</si>
  <si>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</si>
  <si>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</si>
  <si>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</si>
  <si>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</si>
  <si>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</si>
  <si>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</si>
  <si>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</si>
  <si>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</si>
  <si>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</si>
  <si>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</si>
  <si>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</si>
  <si>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</si>
  <si>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</si>
  <si>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</si>
  <si>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</si>
  <si>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</si>
  <si>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</si>
  <si>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</si>
  <si>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</si>
  <si>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</si>
  <si>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</si>
  <si>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</si>
  <si>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</si>
  <si>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</si>
  <si>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</si>
  <si>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</si>
  <si>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</si>
  <si>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</si>
  <si>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</si>
  <si>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</si>
  <si>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</si>
  <si>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</si>
  <si>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</si>
  <si>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</si>
  <si>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</si>
  <si>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</si>
  <si>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</si>
  <si>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</si>
  <si>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</si>
  <si>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</si>
  <si>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</si>
  <si>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</si>
  <si>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</si>
  <si>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</si>
  <si>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</si>
  <si>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</si>
  <si>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</si>
  <si>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</si>
  <si>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</si>
  <si>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</si>
  <si>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</si>
  <si>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</si>
  <si>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</si>
  <si>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</si>
  <si>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</si>
  <si>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</si>
  <si>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</si>
  <si>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</si>
  <si>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</si>
  <si>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</si>
  <si>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</si>
  <si>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</si>
  <si>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</si>
  <si>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</si>
  <si>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</si>
  <si>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</si>
  <si>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</si>
  <si>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</si>
  <si>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</si>
  <si>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</si>
  <si>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</si>
  <si>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</si>
  <si>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</si>
  <si>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</si>
  <si>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</si>
  <si>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</si>
  <si>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</si>
  <si>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</si>
  <si>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</si>
  <si>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</si>
  <si>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</si>
  <si>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</si>
  <si>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</si>
  <si>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</si>
  <si>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</si>
  <si>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</si>
  <si>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</si>
  <si>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</si>
  <si>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</si>
  <si>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</si>
  <si>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</si>
  <si>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</si>
  <si>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</si>
  <si>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</si>
  <si>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</si>
  <si>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</si>
  <si>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</si>
  <si>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</si>
  <si>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</si>
  <si>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</si>
  <si>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</si>
  <si>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</si>
  <si>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</si>
  <si>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</si>
  <si>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</si>
  <si>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</si>
  <si>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</si>
  <si>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</si>
  <si>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</si>
  <si>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</si>
  <si>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</si>
  <si>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</si>
  <si>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</si>
  <si>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</si>
  <si>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</si>
  <si>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</si>
  <si>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</si>
  <si>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</si>
  <si>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</si>
  <si>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</si>
  <si>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</si>
  <si>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</si>
  <si>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</si>
  <si>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</si>
  <si>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</si>
  <si>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</si>
  <si>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</si>
  <si>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</si>
  <si>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</si>
  <si>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</si>
  <si>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</si>
  <si>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</si>
  <si>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</si>
  <si>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</si>
  <si>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</si>
  <si>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</si>
  <si>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</si>
  <si>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</si>
  <si>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</si>
  <si>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</si>
  <si>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</si>
  <si>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</si>
  <si>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</si>
  <si>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</si>
  <si>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</si>
  <si>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</si>
  <si>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</si>
  <si>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</si>
  <si>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</si>
  <si>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</si>
  <si>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</si>
  <si>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</si>
  <si>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</si>
  <si>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</si>
  <si>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</si>
  <si>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</si>
  <si>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</si>
  <si>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</si>
  <si>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</si>
  <si>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</si>
  <si>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</si>
  <si>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</si>
  <si>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</si>
  <si>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</si>
  <si>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</si>
  <si>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</si>
  <si>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</si>
  <si>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</si>
  <si>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</si>
  <si>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</si>
  <si>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</si>
  <si>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</si>
  <si>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</si>
  <si>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</si>
  <si>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</si>
  <si>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</si>
  <si>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</si>
  <si>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</si>
  <si>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</si>
  <si>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</si>
  <si>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</si>
  <si>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</si>
  <si>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</si>
  <si>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</si>
  <si>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</si>
  <si>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</si>
  <si>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</si>
  <si>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</si>
  <si>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</si>
  <si>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</si>
  <si>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</si>
  <si>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</si>
  <si>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</si>
  <si>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</si>
  <si>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</si>
  <si>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</si>
  <si>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</si>
  <si>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</si>
  <si>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</si>
  <si>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</si>
  <si>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</si>
  <si>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</si>
  <si>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</si>
  <si>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</si>
  <si>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</si>
  <si>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</si>
  <si>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</si>
  <si>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</si>
  <si>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</si>
  <si>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</si>
  <si>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</si>
  <si>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</si>
  <si>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</si>
  <si>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</si>
  <si>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</si>
  <si>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</si>
  <si>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</si>
  <si>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</si>
  <si>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</si>
  <si>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</si>
  <si>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</si>
  <si>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</si>
  <si>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</si>
  <si>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</si>
  <si>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</si>
  <si>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</si>
  <si>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</si>
  <si>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</si>
  <si>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</si>
  <si>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</si>
  <si>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</si>
  <si>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</si>
  <si>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</si>
  <si>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</si>
  <si>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</si>
  <si>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</si>
  <si>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</si>
  <si>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</si>
  <si>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</si>
  <si>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</si>
  <si>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</si>
  <si>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</si>
  <si>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</si>
  <si>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</si>
  <si>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</si>
  <si>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</si>
  <si>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</si>
  <si>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</si>
  <si>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</si>
  <si>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</si>
  <si>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</si>
  <si>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</si>
  <si>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</si>
  <si>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</si>
  <si>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</si>
  <si>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</si>
  <si>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</si>
  <si>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</si>
  <si>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</si>
  <si>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</si>
  <si>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</si>
  <si>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</si>
  <si>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</si>
  <si>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</si>
  <si>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</si>
  <si>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</si>
  <si>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</si>
  <si>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</si>
  <si>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</si>
  <si>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</si>
  <si>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</si>
  <si>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</si>
  <si>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</si>
  <si>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</si>
  <si>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</si>
  <si>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</si>
  <si>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</si>
  <si>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</si>
  <si>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</si>
  <si>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</si>
  <si>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</si>
  <si>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</si>
  <si>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</si>
  <si>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</si>
  <si>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</si>
  <si>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</si>
  <si>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</si>
  <si>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</si>
  <si>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</si>
  <si>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</si>
  <si>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</si>
  <si>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</si>
  <si>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</si>
  <si>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</si>
  <si>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</si>
  <si>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</si>
  <si>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</si>
  <si>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</si>
  <si>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</si>
  <si>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</si>
  <si>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</si>
  <si>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</si>
  <si>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</si>
  <si>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</si>
  <si>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</si>
  <si>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</si>
  <si>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</si>
  <si>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</si>
  <si>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</si>
  <si>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</si>
  <si>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</si>
  <si>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</si>
  <si>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</si>
  <si>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</si>
  <si>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</si>
  <si>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</si>
  <si>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</si>
  <si>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</si>
  <si>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</si>
  <si>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</si>
  <si>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</si>
  <si>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</si>
  <si>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</si>
  <si>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</si>
  <si>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</si>
  <si>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</si>
  <si>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</si>
  <si>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</si>
  <si>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</si>
  <si>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</si>
  <si>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</si>
  <si>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</si>
  <si>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</si>
  <si>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</si>
  <si>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</si>
  <si>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</si>
  <si>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</si>
  <si>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</si>
  <si>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</si>
  <si>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</si>
  <si>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</si>
  <si>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</si>
  <si>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</si>
  <si>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</si>
  <si>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</si>
  <si>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</si>
  <si>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</si>
  <si>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</si>
  <si>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</si>
  <si>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</si>
  <si>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</si>
  <si>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</si>
  <si>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</si>
  <si>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</si>
  <si>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</si>
  <si>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</si>
  <si>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</si>
  <si>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</si>
  <si>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</si>
  <si>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</si>
  <si>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</si>
  <si>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</si>
  <si>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</si>
  <si>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</si>
  <si>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</si>
  <si>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</si>
  <si>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</si>
  <si>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</si>
  <si>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</si>
  <si>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</si>
  <si>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</si>
  <si>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</si>
  <si>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</si>
  <si>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</si>
  <si>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</si>
  <si>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</si>
  <si>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</si>
  <si>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</si>
  <si>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</si>
  <si>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</si>
  <si>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</si>
  <si>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</si>
  <si>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</si>
  <si>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</si>
  <si>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</si>
  <si>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</si>
  <si>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</si>
  <si>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</si>
  <si>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</si>
  <si>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</si>
  <si>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</si>
  <si>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</si>
  <si>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</si>
  <si>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</si>
  <si>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</si>
  <si>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</si>
  <si>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</si>
  <si>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</si>
  <si>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</si>
  <si>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</si>
  <si>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</si>
  <si>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</si>
  <si>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</si>
  <si>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</si>
  <si>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</si>
  <si>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</si>
  <si>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</si>
  <si>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</si>
  <si>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</si>
  <si>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</si>
  <si>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</si>
  <si>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</si>
  <si>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</si>
  <si>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</si>
  <si>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</si>
  <si>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</si>
  <si>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</si>
  <si>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</si>
  <si>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</si>
  <si>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</si>
  <si>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</si>
  <si>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</si>
  <si>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</si>
  <si>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</si>
  <si>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</si>
  <si>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</si>
  <si>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</si>
  <si>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</si>
  <si>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</si>
  <si>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</si>
  <si>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</si>
  <si>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</si>
  <si>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</si>
  <si>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</si>
  <si>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</si>
  <si>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</si>
  <si>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</si>
  <si>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</si>
  <si>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</si>
  <si>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</si>
  <si>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</si>
  <si>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</si>
  <si>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</si>
  <si>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</si>
  <si>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</si>
  <si>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</si>
  <si>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</si>
  <si>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</si>
  <si>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</si>
  <si>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</si>
  <si>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</si>
  <si>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</si>
  <si>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</si>
  <si>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</si>
  <si>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</si>
  <si>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</si>
  <si>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</si>
  <si>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</si>
  <si>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</si>
  <si>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</si>
  <si>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</si>
  <si>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</si>
  <si>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</si>
  <si>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</si>
  <si>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</si>
  <si>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</si>
  <si>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</si>
  <si>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</si>
  <si>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</si>
  <si>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</si>
  <si>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</si>
  <si>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</si>
  <si>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</si>
  <si>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</si>
  <si>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</si>
  <si>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</si>
  <si>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</si>
  <si>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</si>
  <si>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</si>
  <si>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</si>
  <si>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</si>
  <si>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</si>
  <si>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</si>
  <si>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</si>
  <si>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</si>
  <si>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</si>
  <si>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</si>
  <si>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</si>
  <si>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</si>
  <si>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</si>
  <si>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</si>
  <si>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</si>
  <si>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</si>
  <si>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</si>
  <si>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</si>
  <si>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</si>
  <si>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</si>
  <si>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</si>
  <si>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</si>
  <si>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</si>
  <si>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</si>
  <si>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</si>
  <si>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</si>
  <si>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</si>
  <si>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</si>
  <si>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</si>
  <si>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</si>
  <si>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</si>
  <si>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</si>
  <si>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</si>
  <si>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</si>
  <si>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</si>
  <si>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</si>
  <si>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</si>
  <si>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</si>
  <si>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</si>
  <si>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</si>
  <si>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</si>
  <si>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</si>
  <si>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</si>
  <si>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</si>
  <si>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</si>
  <si>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</si>
  <si>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</si>
  <si>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</si>
  <si>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</si>
  <si>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</si>
  <si>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</si>
  <si>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</si>
  <si>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</si>
  <si>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</si>
  <si>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</si>
  <si>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</si>
  <si>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</si>
  <si>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</si>
  <si>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</si>
  <si>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</si>
  <si>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</si>
  <si>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</si>
  <si>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</si>
  <si>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</si>
  <si>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</si>
  <si>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</si>
  <si>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</si>
  <si>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</si>
  <si>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</si>
  <si>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</si>
  <si>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</si>
  <si>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</si>
  <si>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</si>
  <si>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</si>
  <si>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</si>
  <si>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</si>
  <si>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</si>
  <si>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</si>
  <si>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</si>
  <si>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</si>
  <si>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</si>
  <si>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</si>
  <si>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</si>
  <si>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</si>
  <si>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</si>
  <si>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</si>
  <si>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</si>
  <si>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</si>
  <si>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</si>
  <si>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</si>
  <si>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</si>
  <si>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</si>
  <si>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</si>
  <si>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</si>
  <si>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</si>
  <si>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</si>
  <si>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</si>
  <si>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</si>
  <si>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</si>
  <si>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</si>
  <si>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</si>
  <si>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</si>
  <si>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</si>
  <si>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</si>
  <si>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</si>
  <si>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</si>
  <si>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</si>
  <si>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</si>
  <si>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</si>
  <si>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</si>
  <si>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</si>
  <si>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</si>
  <si>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</si>
  <si>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</si>
  <si>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</si>
  <si>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</si>
  <si>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</si>
  <si>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</si>
  <si>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</si>
  <si>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</si>
  <si>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</si>
  <si>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</si>
  <si>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</si>
  <si>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</si>
  <si>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</si>
  <si>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</si>
  <si>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</si>
  <si>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</si>
  <si>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</si>
  <si>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</si>
  <si>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</si>
  <si>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</si>
  <si>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</si>
  <si>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</si>
  <si>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</si>
  <si>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</si>
  <si>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</si>
  <si>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</si>
  <si>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</si>
  <si>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</si>
  <si>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</si>
  <si>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</si>
  <si>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</si>
  <si>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</si>
  <si>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</si>
  <si>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</si>
  <si>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</si>
  <si>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</si>
  <si>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</si>
  <si>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</si>
  <si>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</si>
  <si>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</si>
  <si>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</si>
  <si>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</si>
  <si>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</si>
  <si>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</si>
  <si>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</si>
  <si>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</si>
  <si>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</si>
  <si>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</si>
  <si>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</si>
  <si>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</si>
  <si>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</si>
  <si>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</si>
  <si>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</si>
  <si>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</si>
  <si>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</si>
  <si>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</si>
  <si>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</si>
  <si>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</si>
  <si>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</si>
  <si>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</si>
  <si>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</si>
  <si>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</si>
  <si>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</si>
  <si>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</si>
  <si>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</si>
  <si>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</si>
  <si>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</si>
  <si>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</si>
  <si>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</si>
  <si>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</si>
  <si>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</si>
  <si>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</si>
  <si>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</si>
  <si>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</si>
  <si>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</si>
  <si>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</si>
  <si>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</si>
  <si>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</si>
  <si>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</si>
  <si>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</si>
  <si>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</si>
  <si>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</si>
  <si>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</si>
  <si>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</si>
  <si>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</si>
  <si>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</si>
  <si>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</si>
  <si>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</si>
  <si>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</si>
  <si>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</si>
  <si>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</si>
  <si>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</si>
  <si>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</si>
  <si>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</si>
  <si>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</si>
  <si>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</si>
  <si>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</si>
  <si>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</si>
  <si>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</si>
  <si>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</si>
  <si>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</si>
  <si>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</si>
  <si>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</si>
  <si>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</si>
  <si>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</si>
  <si>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</si>
  <si>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</si>
  <si>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</si>
  <si>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</si>
  <si>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</si>
  <si>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</si>
  <si>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</si>
  <si>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</si>
  <si>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</si>
  <si>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</si>
  <si>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</si>
  <si>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</si>
  <si>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</si>
  <si>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</si>
  <si>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</si>
  <si>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</si>
  <si>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</si>
  <si>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</si>
  <si>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</si>
  <si>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</si>
  <si>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</si>
  <si>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</si>
  <si>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</si>
  <si>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</si>
  <si>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</si>
  <si>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</si>
  <si>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</si>
  <si>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</si>
  <si>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</si>
  <si>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</si>
  <si>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</si>
  <si>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</si>
  <si>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</si>
  <si>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</si>
  <si>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</si>
  <si>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</si>
  <si>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</si>
  <si>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</si>
  <si>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</si>
  <si>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</si>
  <si>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</si>
  <si>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</si>
  <si>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</si>
  <si>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</si>
  <si>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</si>
  <si>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</si>
  <si>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</si>
  <si>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</si>
  <si>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</si>
  <si>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</si>
  <si>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</si>
  <si>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</si>
  <si>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</si>
  <si>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</si>
  <si>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</si>
  <si>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</si>
  <si>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</si>
  <si>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</si>
  <si>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</si>
  <si>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</si>
  <si>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</si>
  <si>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</si>
  <si>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</si>
  <si>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</si>
  <si>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</si>
  <si>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</si>
  <si>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</si>
  <si>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</si>
  <si>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</si>
  <si>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</si>
  <si>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</si>
  <si>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</si>
  <si>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</si>
  <si>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</si>
  <si>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</si>
  <si>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</si>
  <si>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</si>
  <si>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</si>
  <si>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</si>
  <si>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</si>
  <si>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</si>
  <si>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</si>
  <si>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</si>
  <si>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</si>
  <si>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</si>
  <si>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</si>
  <si>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</si>
  <si>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</si>
  <si>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</si>
  <si>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</si>
  <si>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</si>
  <si>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</si>
  <si>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</si>
  <si>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</si>
  <si>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</si>
  <si>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</si>
  <si>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</si>
  <si>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</si>
  <si>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</si>
  <si>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</si>
  <si>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</si>
  <si>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</si>
  <si>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</si>
  <si>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</si>
  <si>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</si>
  <si>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</si>
  <si>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</si>
  <si>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</si>
  <si>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</si>
  <si>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</si>
  <si>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</si>
  <si>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</si>
  <si>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</si>
  <si>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</si>
  <si>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</si>
  <si>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</si>
  <si>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</si>
  <si>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</si>
  <si>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</si>
  <si>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</si>
  <si>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</si>
  <si>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</si>
  <si>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</si>
  <si>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</si>
  <si>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</si>
  <si>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</si>
  <si>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</si>
  <si>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</si>
  <si>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</si>
  <si>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</si>
  <si>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</si>
  <si>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</si>
  <si>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</si>
  <si>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</si>
  <si>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</si>
  <si>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</si>
  <si>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</si>
  <si>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</si>
  <si>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</si>
  <si>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</si>
  <si>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</si>
  <si>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</si>
  <si>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</si>
  <si>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</si>
  <si>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</si>
  <si>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</si>
  <si>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</si>
  <si>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</si>
  <si>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</si>
  <si>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</si>
  <si>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</si>
  <si>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</si>
  <si>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</si>
  <si>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</si>
  <si>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</si>
  <si>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</si>
  <si>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</si>
  <si>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</si>
  <si>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</si>
  <si>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</si>
  <si>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</si>
  <si>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</si>
  <si>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</si>
  <si>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</si>
  <si>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</si>
  <si>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</si>
  <si>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</si>
  <si>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</si>
  <si>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</si>
  <si>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</si>
  <si>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</si>
  <si>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</si>
  <si>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</si>
  <si>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</si>
  <si>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</si>
  <si>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</si>
  <si>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</si>
  <si>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</si>
  <si>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</si>
  <si>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</si>
  <si>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</si>
  <si>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</si>
  <si>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</si>
  <si>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</si>
  <si>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</si>
  <si>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</si>
  <si>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</si>
  <si>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</si>
  <si>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</si>
  <si>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</si>
  <si>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</si>
  <si>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</si>
  <si>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</si>
  <si>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</si>
  <si>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</si>
  <si>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</si>
  <si>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</si>
  <si>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</si>
  <si>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</si>
  <si>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</si>
  <si>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</si>
  <si>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</si>
  <si>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</si>
  <si>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</si>
  <si>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</si>
  <si>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</si>
  <si>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</si>
  <si>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</si>
  <si>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</si>
  <si>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</si>
  <si>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</si>
  <si>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</si>
  <si>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</si>
  <si>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</si>
  <si>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</si>
  <si>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</si>
  <si>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</si>
  <si>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</si>
  <si>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</si>
  <si>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</si>
  <si>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</si>
  <si>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</si>
  <si>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</si>
  <si>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</si>
  <si>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</si>
  <si>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</si>
  <si>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</si>
  <si>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</si>
  <si>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</si>
  <si>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</si>
  <si>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</si>
  <si>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</si>
  <si>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</si>
  <si>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</si>
  <si>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</si>
  <si>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</si>
  <si>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</si>
  <si>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</si>
  <si>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</si>
  <si>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</si>
  <si>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</si>
  <si>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</si>
  <si>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</si>
  <si>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</si>
  <si>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</si>
  <si>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</si>
  <si>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</si>
  <si>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</si>
  <si>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</si>
  <si>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</si>
  <si>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</si>
  <si>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</si>
  <si>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</si>
  <si>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</si>
  <si>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</si>
  <si>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</si>
  <si>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</si>
  <si>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</si>
  <si>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</si>
  <si>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</si>
  <si>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</si>
  <si>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</si>
  <si>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</si>
  <si>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</si>
  <si>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</si>
  <si>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</si>
  <si>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</si>
  <si>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</si>
  <si>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</si>
  <si>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</si>
  <si>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</si>
  <si>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</si>
  <si>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</si>
  <si>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</si>
  <si>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</si>
  <si>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</si>
  <si>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</si>
  <si>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</si>
  <si>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</si>
  <si>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</si>
  <si>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</si>
  <si>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</si>
  <si>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</si>
  <si>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</si>
  <si>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</si>
  <si>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</si>
  <si>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</si>
  <si>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</si>
  <si>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</si>
  <si>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</si>
  <si>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</si>
  <si>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</si>
  <si>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</si>
  <si>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</si>
  <si>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</si>
  <si>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</si>
  <si>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</si>
  <si>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</si>
  <si>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</si>
  <si>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</si>
  <si>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</si>
  <si>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</si>
  <si>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</si>
  <si>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</si>
  <si>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</si>
  <si>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</si>
  <si>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</si>
  <si>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</si>
  <si>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</si>
  <si>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</si>
  <si>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</si>
  <si>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</si>
  <si>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</si>
  <si>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</si>
  <si>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</si>
  <si>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</si>
  <si>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</si>
  <si>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</si>
  <si>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</si>
  <si>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</si>
  <si>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</si>
  <si>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</si>
  <si>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</si>
  <si>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</si>
  <si>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</si>
  <si>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</si>
  <si>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</si>
  <si>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</si>
  <si>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</si>
  <si>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</si>
  <si>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</si>
  <si>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</si>
  <si>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</si>
  <si>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</si>
  <si>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</si>
  <si>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</si>
  <si>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</si>
  <si>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</si>
  <si>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</si>
  <si>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</si>
  <si>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</si>
  <si>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</si>
  <si>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</si>
  <si>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</si>
  <si>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</si>
  <si>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</si>
  <si>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</si>
  <si>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</si>
  <si>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</si>
  <si>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</si>
  <si>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</si>
  <si>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</si>
  <si>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</si>
  <si>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</si>
  <si>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</si>
  <si>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</si>
  <si>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</si>
  <si>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</si>
  <si>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</si>
  <si>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</si>
  <si>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</si>
  <si>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</si>
  <si>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</si>
  <si>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</si>
  <si>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</si>
  <si>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</si>
  <si>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</si>
  <si>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</si>
  <si>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</si>
  <si>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</si>
  <si>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</si>
  <si>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</si>
  <si>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</si>
  <si>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</si>
  <si>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</si>
  <si>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</si>
  <si>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</si>
  <si>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</si>
  <si>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</si>
  <si>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</si>
  <si>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</si>
  <si>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</si>
  <si>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</si>
  <si>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</si>
  <si>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</si>
  <si>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</si>
  <si>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</si>
  <si>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</si>
  <si>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</si>
  <si>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</si>
  <si>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</si>
  <si>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</si>
  <si>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</si>
  <si>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</si>
  <si>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</si>
  <si>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</si>
  <si>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</si>
  <si>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</si>
  <si>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</si>
  <si>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</si>
  <si>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</si>
  <si>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</si>
  <si>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</si>
  <si>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</si>
  <si>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</si>
  <si>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</si>
  <si>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</si>
  <si>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</si>
  <si>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</si>
  <si>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</si>
  <si>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</si>
  <si>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</si>
  <si>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</si>
  <si>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</si>
  <si>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</si>
  <si>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</si>
  <si>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</si>
  <si>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</si>
  <si>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</si>
  <si>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</si>
  <si>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</si>
  <si>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</si>
  <si>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</si>
  <si>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</si>
  <si>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</si>
  <si>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</si>
  <si>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</si>
  <si>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</si>
  <si>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</si>
  <si>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</si>
  <si>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</si>
  <si>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</si>
  <si>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</si>
  <si>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</si>
  <si>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</si>
  <si>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</si>
  <si>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</si>
  <si>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</si>
  <si>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</si>
  <si>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</si>
  <si>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</si>
  <si>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</si>
  <si>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</si>
  <si>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</si>
  <si>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</si>
  <si>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</si>
  <si>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</si>
  <si>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</si>
  <si>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</si>
  <si>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</si>
  <si>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</si>
  <si>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</si>
  <si>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</si>
  <si>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</si>
  <si>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</si>
  <si>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</si>
  <si>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</si>
  <si>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</si>
  <si>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</si>
  <si>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</si>
  <si>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</si>
  <si>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</si>
  <si>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</si>
  <si>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</si>
  <si>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</si>
  <si>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</si>
  <si>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</si>
  <si>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</si>
  <si>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</si>
  <si>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</si>
  <si>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</si>
  <si>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</si>
  <si>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</si>
  <si>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</si>
  <si>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</si>
  <si>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</si>
  <si>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</si>
  <si>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</si>
  <si>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</si>
  <si>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</si>
  <si>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</si>
  <si>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</si>
  <si>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</si>
  <si>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</si>
  <si>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</si>
  <si>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</si>
  <si>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</si>
  <si>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</si>
  <si>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</si>
  <si>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</si>
  <si>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</si>
  <si>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</si>
  <si>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</si>
  <si>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</si>
  <si>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</si>
  <si>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</si>
  <si>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</si>
  <si>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</si>
  <si>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</si>
  <si>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</si>
  <si>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</si>
  <si>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</si>
  <si>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</si>
  <si>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</si>
  <si>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</si>
  <si>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</si>
  <si>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</si>
  <si>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</si>
  <si>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</si>
  <si>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</si>
  <si>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</si>
  <si>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</si>
  <si>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</si>
  <si>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</si>
  <si>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</si>
  <si>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</si>
  <si>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</si>
  <si>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</si>
  <si>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</si>
  <si>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</si>
  <si>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</si>
  <si>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</si>
  <si>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</si>
  <si>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</si>
  <si>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</si>
  <si>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</si>
  <si>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</si>
  <si>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</si>
  <si>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</si>
  <si>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</si>
  <si>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</si>
  <si>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</si>
  <si>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</si>
  <si>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</si>
  <si>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</si>
  <si>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</si>
  <si>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</si>
  <si>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</si>
  <si>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</si>
  <si>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</si>
  <si>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</si>
  <si>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</si>
  <si>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</si>
  <si>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</si>
  <si>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</si>
  <si>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</si>
  <si>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</si>
  <si>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</si>
  <si>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</si>
  <si>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</si>
  <si>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</si>
  <si>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</si>
  <si>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</si>
  <si>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</si>
  <si>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</si>
  <si>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</si>
  <si>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</si>
  <si>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</si>
  <si>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</si>
  <si>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</si>
  <si>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</si>
  <si>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</si>
  <si>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</si>
  <si>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</si>
  <si>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</si>
  <si>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</si>
  <si>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</si>
  <si>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</si>
  <si>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</si>
  <si>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</si>
  <si>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</si>
  <si>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</si>
  <si>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</si>
  <si>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</si>
  <si>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</si>
  <si>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</si>
  <si>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</si>
  <si>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</si>
  <si>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</si>
  <si>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</si>
  <si>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</si>
  <si>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</si>
  <si>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</si>
  <si>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</si>
  <si>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</si>
  <si>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</si>
  <si>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</si>
  <si>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</si>
  <si>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</si>
  <si>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</si>
  <si>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</si>
  <si>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</si>
  <si>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</si>
  <si>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</si>
  <si>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</si>
  <si>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</si>
  <si>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</si>
  <si>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</si>
  <si>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</si>
  <si>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</si>
  <si>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</si>
  <si>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</si>
  <si>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</si>
  <si>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</si>
  <si>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</si>
  <si>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</si>
  <si>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</si>
  <si>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</si>
  <si>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</si>
  <si>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</si>
  <si>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</si>
  <si>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</si>
  <si>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</si>
  <si>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</si>
  <si>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</si>
  <si>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</si>
  <si>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</si>
  <si>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</si>
  <si>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</si>
  <si>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</si>
  <si>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</si>
  <si>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</si>
  <si>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</si>
  <si>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</si>
  <si>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</si>
  <si>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</si>
  <si>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</si>
  <si>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</si>
  <si>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</si>
  <si>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</si>
  <si>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</si>
  <si>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</si>
  <si>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</si>
  <si>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</si>
  <si>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</si>
  <si>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</si>
  <si>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</si>
  <si>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</si>
  <si>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</si>
  <si>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</si>
  <si>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</si>
  <si>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</si>
  <si>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</si>
  <si>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</si>
  <si>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</si>
  <si>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</si>
  <si>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</si>
  <si>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</si>
  <si>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</si>
  <si>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</si>
  <si>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</si>
  <si>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</si>
  <si>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</si>
  <si>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</si>
  <si>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</si>
  <si>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</si>
  <si>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</si>
  <si>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</si>
  <si>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</si>
  <si>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</si>
  <si>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</si>
  <si>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</si>
  <si>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</si>
  <si>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</si>
  <si>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</si>
  <si>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</si>
  <si>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</si>
  <si>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</si>
  <si>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</si>
  <si>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</si>
  <si>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</si>
  <si>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</si>
  <si>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</si>
  <si>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</si>
  <si>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</si>
  <si>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</si>
  <si>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</si>
  <si>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</si>
  <si>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</si>
  <si>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</si>
  <si>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</si>
  <si>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</si>
  <si>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</si>
  <si>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</si>
  <si>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</si>
  <si>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</si>
  <si>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</si>
  <si>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</si>
  <si>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</si>
  <si>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</si>
  <si>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</si>
  <si>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</si>
  <si>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</si>
  <si>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</si>
  <si>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</si>
  <si>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</si>
  <si>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</si>
  <si>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</si>
  <si>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</si>
  <si>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</si>
  <si>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</si>
  <si>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</si>
  <si>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</si>
  <si>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</si>
  <si>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</si>
  <si>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</si>
  <si>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</si>
  <si>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</si>
  <si>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</si>
  <si>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</si>
  <si>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</si>
  <si>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</si>
  <si>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</si>
  <si>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</si>
  <si>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</si>
  <si>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</si>
  <si>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</si>
  <si>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</si>
  <si>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</si>
  <si>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</si>
  <si>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</si>
  <si>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</si>
  <si>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</si>
  <si>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</si>
  <si>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</si>
  <si>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</si>
  <si>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</si>
  <si>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</si>
  <si>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</si>
  <si>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</si>
  <si>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</si>
  <si>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</si>
  <si>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</si>
  <si>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</si>
  <si>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</si>
  <si>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</si>
  <si>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</si>
  <si>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</si>
  <si>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</si>
  <si>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</si>
  <si>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</si>
  <si>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</si>
  <si>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</si>
  <si>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</si>
  <si>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</si>
  <si>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</si>
  <si>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</si>
  <si>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</si>
  <si>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</si>
  <si>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</si>
  <si>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</si>
  <si>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</si>
  <si>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</si>
  <si>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</si>
  <si>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</si>
  <si>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</si>
  <si>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</si>
  <si>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</si>
  <si>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</si>
  <si>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</si>
  <si>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</si>
  <si>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</si>
  <si>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</si>
  <si>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</si>
  <si>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</si>
  <si>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</si>
  <si>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</si>
  <si>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</si>
  <si>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</si>
  <si>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</si>
  <si>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</si>
  <si>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</si>
  <si>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</si>
  <si>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</si>
  <si>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</si>
  <si>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</si>
  <si>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</si>
  <si>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</si>
  <si>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</si>
  <si>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</si>
  <si>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</si>
  <si>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</si>
  <si>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</si>
  <si>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</si>
  <si>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</si>
  <si>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</si>
  <si>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</si>
  <si>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</si>
  <si>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</si>
  <si>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</si>
  <si>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</si>
  <si>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</si>
  <si>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</si>
  <si>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</si>
  <si>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</si>
  <si>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</si>
  <si>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</si>
  <si>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</si>
  <si>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</si>
  <si>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</si>
  <si>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</si>
  <si>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</si>
  <si>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</si>
  <si>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</si>
  <si>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</si>
  <si>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</si>
  <si>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</si>
  <si>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</si>
  <si>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</si>
  <si>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</si>
  <si>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</si>
  <si>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</si>
  <si>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</si>
  <si>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</si>
  <si>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</si>
  <si>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</si>
  <si>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</si>
  <si>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</si>
  <si>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</si>
  <si>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</si>
  <si>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</si>
  <si>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</si>
  <si>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</si>
  <si>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</si>
  <si>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</si>
  <si>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</si>
  <si>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</si>
  <si>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</si>
  <si>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</si>
  <si>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</si>
  <si>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</si>
  <si>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</si>
  <si>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</si>
  <si>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</si>
  <si>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</si>
  <si>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</si>
  <si>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</si>
  <si>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</si>
  <si>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</si>
  <si>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</si>
  <si>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</si>
  <si>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</si>
  <si>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</si>
  <si>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</si>
  <si>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</si>
  <si>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</si>
  <si>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</si>
  <si>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</si>
  <si>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</si>
  <si>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</si>
  <si>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</si>
  <si>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</si>
  <si>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</si>
  <si>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</si>
  <si>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</si>
  <si>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</si>
  <si>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</si>
  <si>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</si>
  <si>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</si>
  <si>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</si>
  <si>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</si>
  <si>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</si>
  <si>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</si>
  <si>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</si>
  <si>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</si>
  <si>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</si>
  <si>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</si>
  <si>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</si>
  <si>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</si>
  <si>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</si>
  <si>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</si>
  <si>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</si>
  <si>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</si>
  <si>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</si>
  <si>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</si>
  <si>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</si>
  <si>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</si>
  <si>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</si>
  <si>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</si>
  <si>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</si>
  <si>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</si>
  <si>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</si>
  <si>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</si>
  <si>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</si>
  <si>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</si>
  <si>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</si>
  <si>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</si>
  <si>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</si>
  <si>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</si>
  <si>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</si>
  <si>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</si>
  <si>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</si>
  <si>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</si>
  <si>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</si>
  <si>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</si>
  <si>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</si>
  <si>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</si>
  <si>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</si>
  <si>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</si>
  <si>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</si>
  <si>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</si>
  <si>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</si>
  <si>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</si>
  <si>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</si>
  <si>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</si>
  <si>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</si>
  <si>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</si>
  <si>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</si>
  <si>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</si>
  <si>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</si>
  <si>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</si>
  <si>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</si>
  <si>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</si>
  <si>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</si>
  <si>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</si>
  <si>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</si>
  <si>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</si>
  <si>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</si>
  <si>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</si>
  <si>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</si>
  <si>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</si>
  <si>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</si>
  <si>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</si>
  <si>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</si>
  <si>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</si>
  <si>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</si>
  <si>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</si>
  <si>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</si>
  <si>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</si>
  <si>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</si>
  <si>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</si>
  <si>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</si>
  <si>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</si>
  <si>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</si>
  <si>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</si>
  <si>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</si>
  <si>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</si>
  <si>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</si>
  <si>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</si>
  <si>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</si>
  <si>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</si>
  <si>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</si>
  <si>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</si>
  <si>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</si>
  <si>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</si>
  <si>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</si>
  <si>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</si>
  <si>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</si>
  <si>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</si>
  <si>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</si>
  <si>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</si>
  <si>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</si>
  <si>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</si>
  <si>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</si>
  <si>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</si>
  <si>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</si>
  <si>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</si>
  <si>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</si>
  <si>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</si>
  <si>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</si>
  <si>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</si>
  <si>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</si>
  <si>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</si>
  <si>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</si>
  <si>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</si>
  <si>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</si>
  <si>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</si>
  <si>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</si>
  <si>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</si>
  <si>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</si>
  <si>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</si>
  <si>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</si>
  <si>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</si>
  <si>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</si>
  <si>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</si>
  <si>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</si>
  <si>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</si>
  <si>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</si>
  <si>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</si>
  <si>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</si>
  <si>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</si>
  <si>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</si>
  <si>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</si>
  <si>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</si>
  <si>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</si>
  <si>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</si>
  <si>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</si>
  <si>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</si>
  <si>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</si>
  <si>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</si>
  <si>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</si>
  <si>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</si>
  <si>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</si>
  <si>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</si>
  <si>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</si>
  <si>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</si>
  <si>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</si>
  <si>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</si>
  <si>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</si>
  <si>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</si>
  <si>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</si>
  <si>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</si>
  <si>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</si>
  <si>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</si>
  <si>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</si>
  <si>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</si>
  <si>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</si>
  <si>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</si>
  <si>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</si>
  <si>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</si>
  <si>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</si>
  <si>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</si>
  <si>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</si>
  <si>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</si>
  <si>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</si>
  <si>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</si>
  <si>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</si>
  <si>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</si>
  <si>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</si>
  <si>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</si>
  <si>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</si>
  <si>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</si>
  <si>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</si>
  <si>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</si>
  <si>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</si>
  <si>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</si>
  <si>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</si>
  <si>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</si>
  <si>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</si>
  <si>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</si>
  <si>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</si>
  <si>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</si>
  <si>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</si>
  <si>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</si>
  <si>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</si>
  <si>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</si>
  <si>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</si>
  <si>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</si>
  <si>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</si>
  <si>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</si>
  <si>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</si>
  <si>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</si>
  <si>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</si>
  <si>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</si>
  <si>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</si>
  <si>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</si>
  <si>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</si>
  <si>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</si>
  <si>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</si>
  <si>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</si>
  <si>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</si>
  <si>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</si>
  <si>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</si>
  <si>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</si>
  <si>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</si>
  <si>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</si>
  <si>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</si>
  <si>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</si>
  <si>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</si>
  <si>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</si>
  <si>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</si>
  <si>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</si>
  <si>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</si>
  <si>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</si>
  <si>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</si>
  <si>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</si>
  <si>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</si>
  <si>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</si>
  <si>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</si>
  <si>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</si>
  <si>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</si>
  <si>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</si>
  <si>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</si>
  <si>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</si>
  <si>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</si>
  <si>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</si>
  <si>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</si>
  <si>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</si>
  <si>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</si>
  <si>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</si>
  <si>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</si>
  <si>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</si>
  <si>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</si>
  <si>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</si>
  <si>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</si>
  <si>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</si>
  <si>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</si>
  <si>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</si>
  <si>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</si>
  <si>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</si>
  <si>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</si>
  <si>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</si>
  <si>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</si>
  <si>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</si>
  <si>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</si>
  <si>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</si>
  <si>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</si>
  <si>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</si>
  <si>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</si>
  <si>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</si>
  <si>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</si>
  <si>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</si>
  <si>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</si>
  <si>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</si>
  <si>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</si>
  <si>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</si>
  <si>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</si>
  <si>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</si>
  <si>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</si>
  <si>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</si>
  <si>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</si>
  <si>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</si>
  <si>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</si>
  <si>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</si>
  <si>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</si>
  <si>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</si>
  <si>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</si>
  <si>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</si>
  <si>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</si>
  <si>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</si>
  <si>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</si>
  <si>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</si>
  <si>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</si>
  <si>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</si>
  <si>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</si>
  <si>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</si>
  <si>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</si>
  <si>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</si>
  <si>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</si>
  <si>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</si>
  <si>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</si>
  <si>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</si>
  <si>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</si>
  <si>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</si>
  <si>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</si>
  <si>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</si>
  <si>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</si>
  <si>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</si>
  <si>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</si>
  <si>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</si>
  <si>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</si>
  <si>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</si>
  <si>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</si>
  <si>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</si>
  <si>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</si>
  <si>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</si>
  <si>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</si>
  <si>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</si>
  <si>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</si>
  <si>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</si>
  <si>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</si>
  <si>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</si>
  <si>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</si>
  <si>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</si>
  <si>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</si>
  <si>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</si>
  <si>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</si>
  <si>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</si>
  <si>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</si>
  <si>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</si>
  <si>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</si>
  <si>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</si>
  <si>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</si>
  <si>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</si>
  <si>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</si>
  <si>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</si>
  <si>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</si>
  <si>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</si>
  <si>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</si>
  <si>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</si>
  <si>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</si>
  <si>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</si>
  <si>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</si>
  <si>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</si>
  <si>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</si>
  <si>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</si>
  <si>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</si>
  <si>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</si>
  <si>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</si>
  <si>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</si>
  <si>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</si>
  <si>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</si>
  <si>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</si>
  <si>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</si>
  <si>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</si>
  <si>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</si>
  <si>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</si>
  <si>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</si>
  <si>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</si>
  <si>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</si>
  <si>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</si>
  <si>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</si>
  <si>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</si>
  <si>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</si>
  <si>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</si>
  <si>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</si>
  <si>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</si>
  <si>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</si>
  <si>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</si>
  <si>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</si>
  <si>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</si>
  <si>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</si>
  <si>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</si>
  <si>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</si>
  <si>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</si>
  <si>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</si>
  <si>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</si>
  <si>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</si>
  <si>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</si>
  <si>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</si>
  <si>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</si>
  <si>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</si>
  <si>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</si>
  <si>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</si>
  <si>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</si>
  <si>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</si>
  <si>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</si>
  <si>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</si>
  <si>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</si>
  <si>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</si>
  <si>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</si>
  <si>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</si>
  <si>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</si>
  <si>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</si>
  <si>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</si>
  <si>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</si>
  <si>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</si>
  <si>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</si>
  <si>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</si>
  <si>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</si>
  <si>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</si>
  <si>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</si>
  <si>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</si>
  <si>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</si>
  <si>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</si>
  <si>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</si>
  <si>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</si>
  <si>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</si>
  <si>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</si>
  <si>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</si>
  <si>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</si>
  <si>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</si>
  <si>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</si>
  <si>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</si>
  <si>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</si>
  <si>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</si>
  <si>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</si>
  <si>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</si>
  <si>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</si>
  <si>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</si>
  <si>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</si>
  <si>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</si>
  <si>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</si>
  <si>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</si>
  <si>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</si>
  <si>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</si>
  <si>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</si>
  <si>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</si>
  <si>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</si>
  <si>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</si>
  <si>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</si>
  <si>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</si>
  <si>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</si>
  <si>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</si>
  <si>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</si>
  <si>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</si>
  <si>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</si>
  <si>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</si>
  <si>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</si>
  <si>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</si>
  <si>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</si>
  <si>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</si>
  <si>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</si>
  <si>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</si>
  <si>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</si>
  <si>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</si>
  <si>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</si>
  <si>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</si>
  <si>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</si>
  <si>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</si>
  <si>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</si>
  <si>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</si>
  <si>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</si>
  <si>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</si>
  <si>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</si>
  <si>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</si>
  <si>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</si>
  <si>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</si>
  <si>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</si>
  <si>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</si>
  <si>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</si>
  <si>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</si>
  <si>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</si>
  <si>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</si>
  <si>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</si>
  <si>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</si>
  <si>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</si>
  <si>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</si>
  <si>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</si>
  <si>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</si>
  <si>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</si>
  <si>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</si>
  <si>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</si>
  <si>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</si>
  <si>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</si>
  <si>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</si>
  <si>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</si>
  <si>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</si>
  <si>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</si>
  <si>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</si>
  <si>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</si>
  <si>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</si>
  <si>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</si>
  <si>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</si>
  <si>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</si>
  <si>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</si>
  <si>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</si>
  <si>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</si>
  <si>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</si>
  <si>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</si>
  <si>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</si>
  <si>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</si>
  <si>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</si>
  <si>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</si>
  <si>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</si>
  <si>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</si>
  <si>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</si>
  <si>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</si>
  <si>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</si>
  <si>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</si>
  <si>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</si>
  <si>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</si>
  <si>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</si>
  <si>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</si>
  <si>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</si>
  <si>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</si>
  <si>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</si>
  <si>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</si>
  <si>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</si>
  <si>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</si>
  <si>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</si>
  <si>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</si>
  <si>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</si>
  <si>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</si>
  <si>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</si>
  <si>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</si>
  <si>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</si>
  <si>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</si>
  <si>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</si>
  <si>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</si>
  <si>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</si>
  <si>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</si>
  <si>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</si>
  <si>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</si>
  <si>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</si>
  <si>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</si>
  <si>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</si>
  <si>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</si>
  <si>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</si>
  <si>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</si>
  <si>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</si>
  <si>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</si>
  <si>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</si>
  <si>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</si>
  <si>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</si>
  <si>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</si>
  <si>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</si>
  <si>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</si>
  <si>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</si>
  <si>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</si>
  <si>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</si>
  <si>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</si>
  <si>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</si>
  <si>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</si>
  <si>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</si>
  <si>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</si>
  <si>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</si>
  <si>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</si>
  <si>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</si>
  <si>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</si>
  <si>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</si>
  <si>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</si>
  <si>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</si>
  <si>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</si>
  <si>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</si>
  <si>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</si>
  <si>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</si>
  <si>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</si>
  <si>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</si>
  <si>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</si>
  <si>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</si>
  <si>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</si>
  <si>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</si>
  <si>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</si>
  <si>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</si>
  <si>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</si>
  <si>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</si>
  <si>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</si>
  <si>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</si>
  <si>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</si>
  <si>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</si>
  <si>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</si>
  <si>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</si>
  <si>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</si>
  <si>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</si>
  <si>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</si>
  <si>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</si>
  <si>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</si>
  <si>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</si>
  <si>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</si>
  <si>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</si>
  <si>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</si>
  <si>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</si>
  <si>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</si>
  <si>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</si>
  <si>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</si>
  <si>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</si>
  <si>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</si>
  <si>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</si>
  <si>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</si>
  <si>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</si>
  <si>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</si>
  <si>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</si>
  <si>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</si>
  <si>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</si>
  <si>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</si>
  <si>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</si>
  <si>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</si>
  <si>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</si>
  <si>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</si>
  <si>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</si>
  <si>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</si>
  <si>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</si>
  <si>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</si>
  <si>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</si>
  <si>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</si>
  <si>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</si>
  <si>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</si>
  <si>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</si>
  <si>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</si>
  <si>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</si>
  <si>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</si>
  <si>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</si>
  <si>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</si>
  <si>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</si>
  <si>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</si>
  <si>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</si>
  <si>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</si>
  <si>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</si>
  <si>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</si>
  <si>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</si>
  <si>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</si>
  <si>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</si>
  <si>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</si>
  <si>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</si>
  <si>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</si>
  <si>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</si>
  <si>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</si>
  <si>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</si>
  <si>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</si>
  <si>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</si>
  <si>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</si>
  <si>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</si>
  <si>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</si>
  <si>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</si>
  <si>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</si>
  <si>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</si>
  <si>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</si>
  <si>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</si>
  <si>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</si>
  <si>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</si>
  <si>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</si>
  <si>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</si>
  <si>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</si>
  <si>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</si>
  <si>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</si>
  <si>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</si>
  <si>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</si>
  <si>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</si>
  <si>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</si>
  <si>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</si>
  <si>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</si>
  <si>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</si>
  <si>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</si>
  <si>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</si>
  <si>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</si>
  <si>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</si>
  <si>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</si>
  <si>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</si>
  <si>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</si>
  <si>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</si>
  <si>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</si>
  <si>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</si>
  <si>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</si>
  <si>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</si>
  <si>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</si>
  <si>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</si>
  <si>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</si>
  <si>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</si>
  <si>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</si>
  <si>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</si>
  <si>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</si>
  <si>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</si>
  <si>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</si>
  <si>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</si>
  <si>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</si>
  <si>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</si>
  <si>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</si>
  <si>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</si>
  <si>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</si>
  <si>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</si>
  <si>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</si>
  <si>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</si>
  <si>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</si>
  <si>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</si>
  <si>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</si>
  <si>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</si>
  <si>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</si>
  <si>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</si>
  <si>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</si>
  <si>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</si>
  <si>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</si>
  <si>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</si>
  <si>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</si>
  <si>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</si>
  <si>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</si>
  <si>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</si>
  <si>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</si>
  <si>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</si>
  <si>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</si>
  <si>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</si>
  <si>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</si>
  <si>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</si>
  <si>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</si>
  <si>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</si>
  <si>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</si>
  <si>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</si>
  <si>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</si>
  <si>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</si>
  <si>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</si>
  <si>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</si>
  <si>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</si>
  <si>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</si>
  <si>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</si>
  <si>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</si>
  <si>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</si>
  <si>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</si>
  <si>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</si>
  <si>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</si>
  <si>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</si>
  <si>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</si>
  <si>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</si>
  <si>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</si>
  <si>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</si>
  <si>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</si>
  <si>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</si>
  <si>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</si>
  <si>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</si>
  <si>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</si>
  <si>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</si>
  <si>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</si>
  <si>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</si>
  <si>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</si>
  <si>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</si>
  <si>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</si>
  <si>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</si>
  <si>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</si>
  <si>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</si>
  <si>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</si>
  <si>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</si>
  <si>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</si>
  <si>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</si>
  <si>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</si>
  <si>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</si>
  <si>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</si>
  <si>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</si>
  <si>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</si>
  <si>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</si>
  <si>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</si>
  <si>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</si>
  <si>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</si>
  <si>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</si>
  <si>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</si>
  <si>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</si>
  <si>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</si>
  <si>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</si>
  <si>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</si>
  <si>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</si>
  <si>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</si>
  <si>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</si>
  <si>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</si>
  <si>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</si>
  <si>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</si>
  <si>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</si>
  <si>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</si>
  <si>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</si>
  <si>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</si>
  <si>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</si>
  <si>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</si>
  <si>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</si>
  <si>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</si>
  <si>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</si>
  <si>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</si>
  <si>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</si>
  <si>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</si>
  <si>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</si>
  <si>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</si>
  <si>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</si>
  <si>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</si>
  <si>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</si>
  <si>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</si>
  <si>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</si>
  <si>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</si>
  <si>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</si>
  <si>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</si>
  <si>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</si>
  <si>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</si>
  <si>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</si>
  <si>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</si>
  <si>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</si>
  <si>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</si>
  <si>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</si>
  <si>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</si>
  <si>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</si>
  <si>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</si>
  <si>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</si>
  <si>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</si>
  <si>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</si>
  <si>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</si>
  <si>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</si>
  <si>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</si>
  <si>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</si>
  <si>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</si>
  <si>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</si>
  <si>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</si>
  <si>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</si>
  <si>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</si>
  <si>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</si>
  <si>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</si>
  <si>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</si>
  <si>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</si>
  <si>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</si>
  <si>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</si>
  <si>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</si>
  <si>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</si>
  <si>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</si>
  <si>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</si>
  <si>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</si>
  <si>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</si>
  <si>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</si>
  <si>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</si>
  <si>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</si>
  <si>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</si>
  <si>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</si>
  <si>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</si>
  <si>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</si>
  <si>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</si>
  <si>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</si>
  <si>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</si>
  <si>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</si>
  <si>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</si>
  <si>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</si>
  <si>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</si>
  <si>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</si>
  <si>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</si>
  <si>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</si>
  <si>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</si>
  <si>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</si>
  <si>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</si>
  <si>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</si>
  <si>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</si>
  <si>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</si>
  <si>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</si>
  <si>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</si>
  <si>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</si>
  <si>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</si>
  <si>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</si>
  <si>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</si>
  <si>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</si>
  <si>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</si>
  <si>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</si>
  <si>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</si>
  <si>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</si>
  <si>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</si>
  <si>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</si>
  <si>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</si>
  <si>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</si>
  <si>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</si>
  <si>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</si>
  <si>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</si>
  <si>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</si>
  <si>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</si>
  <si>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</si>
  <si>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</si>
  <si>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</si>
  <si>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</si>
  <si>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</si>
  <si>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</si>
  <si>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</si>
  <si>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</si>
  <si>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</si>
  <si>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</si>
  <si>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</si>
  <si>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</si>
  <si>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</si>
  <si>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</si>
  <si>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</si>
  <si>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</si>
  <si>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</si>
  <si>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</si>
  <si>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</si>
  <si>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</si>
  <si>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</si>
  <si>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</si>
  <si>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</si>
  <si>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</si>
  <si>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</si>
  <si>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</si>
  <si>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</si>
  <si>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</si>
  <si>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</si>
  <si>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</si>
  <si>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</si>
  <si>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</si>
  <si>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</si>
  <si>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</si>
  <si>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</si>
  <si>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</si>
  <si>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</si>
  <si>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</si>
  <si>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</si>
  <si>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</si>
  <si>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</si>
  <si>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</si>
  <si>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</si>
  <si>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</si>
  <si>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</si>
  <si>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</si>
  <si>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</si>
  <si>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</si>
  <si>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</si>
  <si>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</si>
  <si>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</si>
  <si>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</si>
  <si>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</si>
  <si>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</si>
  <si>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</si>
  <si>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</si>
  <si>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</si>
  <si>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</si>
  <si>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</si>
  <si>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</si>
  <si>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</si>
  <si>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</si>
  <si>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</si>
  <si>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</si>
  <si>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</si>
  <si>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</si>
  <si>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</si>
  <si>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</si>
  <si>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</si>
  <si>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</si>
  <si>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</si>
  <si>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</si>
  <si>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</si>
  <si>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</si>
  <si>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</si>
  <si>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</si>
  <si>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</si>
  <si>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</si>
  <si>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</si>
  <si>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</si>
  <si>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</si>
  <si>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</si>
  <si>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</si>
  <si>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</si>
  <si>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</si>
  <si>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</si>
  <si>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</si>
  <si>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</si>
  <si>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</si>
  <si>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</si>
  <si>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</si>
  <si>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</si>
  <si>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</si>
  <si>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</si>
  <si>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</si>
  <si>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</si>
  <si>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</si>
  <si>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</si>
  <si>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</si>
  <si>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</si>
  <si>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</si>
  <si>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</si>
  <si>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</si>
  <si>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</si>
  <si>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</si>
  <si>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</si>
  <si>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</si>
  <si>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</si>
  <si>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</si>
  <si>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</si>
  <si>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</si>
  <si>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</si>
  <si>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</si>
  <si>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</si>
  <si>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</si>
  <si>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</si>
  <si>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</si>
  <si>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</si>
  <si>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</si>
  <si>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</si>
  <si>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</si>
  <si>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</si>
  <si>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</si>
  <si>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</si>
  <si>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</si>
  <si>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</si>
  <si>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</si>
  <si>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</si>
  <si>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</si>
  <si>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</si>
  <si>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</si>
  <si>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</si>
  <si>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</si>
  <si>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</si>
  <si>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</si>
  <si>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</si>
  <si>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</si>
  <si>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</si>
  <si>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</si>
  <si>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</si>
  <si>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</si>
  <si>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</si>
  <si>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</si>
  <si>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</si>
  <si>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</si>
  <si>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</si>
  <si>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</si>
  <si>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</si>
  <si>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</si>
  <si>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</si>
  <si>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</si>
  <si>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</si>
  <si>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</si>
  <si>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</si>
  <si>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</si>
  <si>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</si>
  <si>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</si>
  <si>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</si>
  <si>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</si>
  <si>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</si>
  <si>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</si>
  <si>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</si>
  <si>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</si>
  <si>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</si>
  <si>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</si>
  <si>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</si>
  <si>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</si>
  <si>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</si>
  <si>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</si>
  <si>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</si>
  <si>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</si>
  <si>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</si>
  <si>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</si>
  <si>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</si>
  <si>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</si>
  <si>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</si>
  <si>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</si>
  <si>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</si>
  <si>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</si>
  <si>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</si>
  <si>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</si>
  <si>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</si>
  <si>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</si>
  <si>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</si>
  <si>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</si>
  <si>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</si>
  <si>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</si>
  <si>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</si>
  <si>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</si>
  <si>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</si>
  <si>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</si>
  <si>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</si>
  <si>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</si>
  <si>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</si>
  <si>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</si>
  <si>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</si>
  <si>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</si>
  <si>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</si>
  <si>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</si>
  <si>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</si>
  <si>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</si>
  <si>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</si>
  <si>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</si>
  <si>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</si>
  <si>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</si>
  <si>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</si>
  <si>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</si>
  <si>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</si>
  <si>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</si>
  <si>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</si>
  <si>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</si>
  <si>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</si>
  <si>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</si>
  <si>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</si>
  <si>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</si>
  <si>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</si>
  <si>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</si>
  <si>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</si>
  <si>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</si>
  <si>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</si>
  <si>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</si>
  <si>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</si>
  <si>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</si>
  <si>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</si>
  <si>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</si>
  <si>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</si>
  <si>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</si>
  <si>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</si>
  <si>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</si>
  <si>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</si>
  <si>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</si>
  <si>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</si>
  <si>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</si>
  <si>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</si>
  <si>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</si>
  <si>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</si>
  <si>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</si>
  <si>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</si>
  <si>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</si>
  <si>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</si>
  <si>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</si>
  <si>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</si>
  <si>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</si>
  <si>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</si>
  <si>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</si>
  <si>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</si>
  <si>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</si>
  <si>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</si>
  <si>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</si>
  <si>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</si>
  <si>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</si>
  <si>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</si>
  <si>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</si>
  <si>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</si>
  <si>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</si>
  <si>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</si>
  <si>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</si>
  <si>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</si>
  <si>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</si>
  <si>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</si>
  <si>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</si>
  <si>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</si>
  <si>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</si>
  <si>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</si>
  <si>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</si>
  <si>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</si>
  <si>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</si>
  <si>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</si>
  <si>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</si>
  <si>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</si>
  <si>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</si>
  <si>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</si>
  <si>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</si>
  <si>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</si>
  <si>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</si>
  <si>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</si>
  <si>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</si>
  <si>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</si>
  <si>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</si>
  <si>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</si>
  <si>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</si>
  <si>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</si>
  <si>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</si>
  <si>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</si>
  <si>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</si>
  <si>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</si>
  <si>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</si>
  <si>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</si>
  <si>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</si>
  <si>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</si>
  <si>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</si>
  <si>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</si>
  <si>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</si>
  <si>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</si>
  <si>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</si>
  <si>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</si>
  <si>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</si>
  <si>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</si>
  <si>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</si>
  <si>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</si>
  <si>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</si>
  <si>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</si>
  <si>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</si>
  <si>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</si>
  <si>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</si>
  <si>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</si>
  <si>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</si>
  <si>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</si>
  <si>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</si>
  <si>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</si>
  <si>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</si>
  <si>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</si>
  <si>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</si>
  <si>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</si>
  <si>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</si>
  <si>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</si>
  <si>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</si>
  <si>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</si>
  <si>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</si>
  <si>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</si>
  <si>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</si>
  <si>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</si>
  <si>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</si>
  <si>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</si>
  <si>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</si>
  <si>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</si>
  <si>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</si>
  <si>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</si>
  <si>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</si>
  <si>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</si>
  <si>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</si>
  <si>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</si>
  <si>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</si>
  <si>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</si>
  <si>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</si>
  <si>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</si>
  <si>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</si>
  <si>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</si>
  <si>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</si>
  <si>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</si>
  <si>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</si>
  <si>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</si>
  <si>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</si>
  <si>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</si>
  <si>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</si>
  <si>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</si>
  <si>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</si>
  <si>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</si>
  <si>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</si>
  <si>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</si>
  <si>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</si>
  <si>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</si>
  <si>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</si>
  <si>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</si>
  <si>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</si>
  <si>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</si>
  <si>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</si>
  <si>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</si>
  <si>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</si>
  <si>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</si>
  <si>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</si>
  <si>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</si>
  <si>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</si>
  <si>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</si>
  <si>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</si>
  <si>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</si>
  <si>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</si>
  <si>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</si>
  <si>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</si>
  <si>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</si>
  <si>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</si>
  <si>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</si>
  <si>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</si>
  <si>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</si>
  <si>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</si>
  <si>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</si>
  <si>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</si>
  <si>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</si>
  <si>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</si>
  <si>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</si>
  <si>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</si>
  <si>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</si>
  <si>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</si>
  <si>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</si>
  <si>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</si>
  <si>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</si>
  <si>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</si>
  <si>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</si>
  <si>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</si>
  <si>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</si>
  <si>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</si>
  <si>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</si>
  <si>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</si>
  <si>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</si>
  <si>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</si>
  <si>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</si>
  <si>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</si>
  <si>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</si>
  <si>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</si>
  <si>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</si>
  <si>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</si>
  <si>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</si>
  <si>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</si>
  <si>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</si>
  <si>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</si>
  <si>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</si>
  <si>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</si>
  <si>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</si>
  <si>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</si>
  <si>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</si>
  <si>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</si>
  <si>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</si>
  <si>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</si>
  <si>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</si>
  <si>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</si>
  <si>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</si>
  <si>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</si>
  <si>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</si>
  <si>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</si>
  <si>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</si>
  <si>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</si>
  <si>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</si>
  <si>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</si>
  <si>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</si>
  <si>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</si>
  <si>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</si>
  <si>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</si>
  <si>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</si>
  <si>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</si>
  <si>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</si>
  <si>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</si>
  <si>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</si>
  <si>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</si>
  <si>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</si>
  <si>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</si>
  <si>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</si>
  <si>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</si>
  <si>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</si>
  <si>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</si>
  <si>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</si>
  <si>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</si>
  <si>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</si>
  <si>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</si>
  <si>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</si>
  <si>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</si>
  <si>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</si>
  <si>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</si>
  <si>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</si>
  <si>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</si>
  <si>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</si>
  <si>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</si>
  <si>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</si>
  <si>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</si>
  <si>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</si>
  <si>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</si>
  <si>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</si>
  <si>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</si>
  <si>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</si>
  <si>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</si>
  <si>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</si>
  <si>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</si>
  <si>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</si>
  <si>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</si>
  <si>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</si>
  <si>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</si>
  <si>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</si>
  <si>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</si>
  <si>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</si>
  <si>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</si>
  <si>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</si>
  <si>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</si>
  <si>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</si>
  <si>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</si>
  <si>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</si>
  <si>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</si>
  <si>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</si>
  <si>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</si>
  <si>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</si>
  <si>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</si>
  <si>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</si>
  <si>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</si>
  <si>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</si>
  <si>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</si>
  <si>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</si>
  <si>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</si>
  <si>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</si>
  <si>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</si>
  <si>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</si>
  <si>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</si>
  <si>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</si>
  <si>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</si>
  <si>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</si>
  <si>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</si>
  <si>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</si>
  <si>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</si>
  <si>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</si>
  <si>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</si>
  <si>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</si>
  <si>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</si>
  <si>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</si>
  <si>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</si>
  <si>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</si>
  <si>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</si>
  <si>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</si>
  <si>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</si>
  <si>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</si>
  <si>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</si>
  <si>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</si>
  <si>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</si>
  <si>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</si>
  <si>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</si>
  <si>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</si>
  <si>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</si>
  <si>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</si>
  <si>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</si>
  <si>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</si>
  <si>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</si>
  <si>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</si>
  <si>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</si>
  <si>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</si>
  <si>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</si>
  <si>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</si>
  <si>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</si>
  <si>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</si>
  <si>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</si>
  <si>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</si>
  <si>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</si>
  <si>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</si>
  <si>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</si>
  <si>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</si>
  <si>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</si>
  <si>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</si>
  <si>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</si>
  <si>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</si>
  <si>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</si>
  <si>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</si>
  <si>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</si>
  <si>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</si>
  <si>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</si>
  <si>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</si>
  <si>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</si>
  <si>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</si>
  <si>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</si>
  <si>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</si>
  <si>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</si>
  <si>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</si>
  <si>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</si>
  <si>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</si>
  <si>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</si>
  <si>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</si>
  <si>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</si>
  <si>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</si>
  <si>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</si>
  <si>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</si>
  <si>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</si>
  <si>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</si>
  <si>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</si>
  <si>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</si>
  <si>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</si>
  <si>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</si>
  <si>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</si>
  <si>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</si>
  <si>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</si>
  <si>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</si>
  <si>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</si>
  <si>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</si>
  <si>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</si>
  <si>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</si>
  <si>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</si>
  <si>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</si>
  <si>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</si>
  <si>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</si>
  <si>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</si>
  <si>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</si>
  <si>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</si>
  <si>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</si>
  <si>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</si>
  <si>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</si>
  <si>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</si>
  <si>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</si>
  <si>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</si>
  <si>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</si>
  <si>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</si>
  <si>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</si>
  <si>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</si>
  <si>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</si>
  <si>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</si>
  <si>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</si>
  <si>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</si>
  <si>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</si>
  <si>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</si>
  <si>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</si>
  <si>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</si>
  <si>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</si>
  <si>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</si>
  <si>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</si>
  <si>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</si>
  <si>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</si>
  <si>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</si>
  <si>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</si>
  <si>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</si>
  <si>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</si>
  <si>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</si>
  <si>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</si>
  <si>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</si>
  <si>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</si>
  <si>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</si>
  <si>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</si>
  <si>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</si>
  <si>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</si>
  <si>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</si>
  <si>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</si>
  <si>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</si>
  <si>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</si>
  <si>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</si>
  <si>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</si>
  <si>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</si>
  <si>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</si>
  <si>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</si>
  <si>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</si>
  <si>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</si>
  <si>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</si>
  <si>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</si>
  <si>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</si>
  <si>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</si>
  <si>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</si>
  <si>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</si>
  <si>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</si>
  <si>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</si>
  <si>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</si>
  <si>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</si>
  <si>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</si>
  <si>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</si>
  <si>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</si>
  <si>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</si>
  <si>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</si>
  <si>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</si>
  <si>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</si>
  <si>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</si>
  <si>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</si>
  <si>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</si>
  <si>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</si>
  <si>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</si>
  <si>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</si>
  <si>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</si>
  <si>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</si>
  <si>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</si>
  <si>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</si>
  <si>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</si>
  <si>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</si>
  <si>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</si>
  <si>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</si>
  <si>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</si>
  <si>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</si>
  <si>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</si>
  <si>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</si>
  <si>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</si>
  <si>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</si>
  <si>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</si>
  <si>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</si>
  <si>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</si>
  <si>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</si>
  <si>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</si>
  <si>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</si>
  <si>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</si>
  <si>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</si>
  <si>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</si>
  <si>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</si>
  <si>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</si>
  <si>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</si>
  <si>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</si>
  <si>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</si>
  <si>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</si>
  <si>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</si>
  <si>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</si>
  <si>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</si>
  <si>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</si>
  <si>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</si>
  <si>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</si>
  <si>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</si>
  <si>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</si>
  <si>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</si>
  <si>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</si>
  <si>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</si>
  <si>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</si>
  <si>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</si>
  <si>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</si>
  <si>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</si>
  <si>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</si>
  <si>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</si>
  <si>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</si>
  <si>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</si>
  <si>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</si>
  <si>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</si>
  <si>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</si>
  <si>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</si>
  <si>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</si>
  <si>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</si>
  <si>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</si>
  <si>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</si>
  <si>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</si>
  <si>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</si>
  <si>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</si>
  <si>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</si>
  <si>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</si>
  <si>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</si>
  <si>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</si>
  <si>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</si>
  <si>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</si>
  <si>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</si>
  <si>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</si>
  <si>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</si>
  <si>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</si>
  <si>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</si>
  <si>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</si>
  <si>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</si>
  <si>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</si>
  <si>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</si>
  <si>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</si>
  <si>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</si>
  <si>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</si>
  <si>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</si>
  <si>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</si>
  <si>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</si>
  <si>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</si>
  <si>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</si>
  <si>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</si>
  <si>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</si>
  <si>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</si>
  <si>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</si>
  <si>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</si>
  <si>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</si>
  <si>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</si>
  <si>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</si>
  <si>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</si>
  <si>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</si>
  <si>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</si>
  <si>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</si>
  <si>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</si>
  <si>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</si>
  <si>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</si>
  <si>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</si>
  <si>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</si>
  <si>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</si>
  <si>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</si>
  <si>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</si>
  <si>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</si>
  <si>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</si>
  <si>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</si>
  <si>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</si>
  <si>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</si>
  <si>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</si>
  <si>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</si>
  <si>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</si>
  <si>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</si>
  <si>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</si>
  <si>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</si>
  <si>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</si>
  <si>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</si>
  <si>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</si>
  <si>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</si>
  <si>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</si>
  <si>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</si>
  <si>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</si>
  <si>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</si>
  <si>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</si>
  <si>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</si>
  <si>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</si>
  <si>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</si>
  <si>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</si>
  <si>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</si>
  <si>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</si>
  <si>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</si>
  <si>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</si>
  <si>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</si>
  <si>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</si>
  <si>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</si>
  <si>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</si>
  <si>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</si>
  <si>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</si>
  <si>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</si>
  <si>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</si>
  <si>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</si>
  <si>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</si>
  <si>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</si>
  <si>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</si>
  <si>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</si>
  <si>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</si>
  <si>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</si>
  <si>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</si>
  <si>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</si>
  <si>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</si>
  <si>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</si>
  <si>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</si>
  <si>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</si>
  <si>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</si>
  <si>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</si>
  <si>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</si>
  <si>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</si>
  <si>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</si>
  <si>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</si>
  <si>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</si>
  <si>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</si>
  <si>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</si>
  <si>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</si>
  <si>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</si>
  <si>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</si>
  <si>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</si>
  <si>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</si>
  <si>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</si>
  <si>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</si>
  <si>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</si>
  <si>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</si>
  <si>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</si>
  <si>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</si>
  <si>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</si>
  <si>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</si>
  <si>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</si>
  <si>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</si>
  <si>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</si>
  <si>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</si>
  <si>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</si>
  <si>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No. Backers</t>
  </si>
  <si>
    <t>Successful</t>
  </si>
  <si>
    <t>Failed</t>
  </si>
  <si>
    <t>Mean Goal</t>
  </si>
  <si>
    <t>Median Goal</t>
  </si>
  <si>
    <t>Mean Pledged</t>
  </si>
  <si>
    <t>Median Pledged</t>
  </si>
  <si>
    <t>̇̇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</si>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</sst>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AD-2848-ACD0-53C4B633F9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AD-2848-ACD0-53C4B633F9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AD-2848-ACD0-53C4B633F9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AD-2848-ACD0-53C4B633F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736559"/>
        <c:axId val="8438464"/>
      </c:barChart>
      <c:catAx>
        <c:axId val="21137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8464"/>
        <c:crosses val="autoZero"/>
        <c:auto val="1"/>
        <c:lblAlgn val="ctr"/>
        <c:lblOffset val="100"/>
        <c:noMultiLvlLbl val="0"/>
      </c:catAx>
      <c:valAx>
        <c:axId val="84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E-BC49-80C8-3BE238703D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5E-BC49-80C8-3BE238703D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5E-BC49-80C8-3BE23870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684127"/>
        <c:axId val="2112538943"/>
      </c:barChart>
      <c:catAx>
        <c:axId val="211368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38943"/>
        <c:crosses val="autoZero"/>
        <c:auto val="1"/>
        <c:lblAlgn val="ctr"/>
        <c:lblOffset val="100"/>
        <c:noMultiLvlLbl val="0"/>
      </c:catAx>
      <c:valAx>
        <c:axId val="21125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8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3-4C40-A40F-E47EA8A6A02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D3-4C40-A40F-E47EA8A6A02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D3-4C40-A40F-E47EA8A6A02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D3-4C40-A40F-E47EA8A6A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2080"/>
        <c:axId val="11633728"/>
      </c:lineChart>
      <c:catAx>
        <c:axId val="116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728"/>
        <c:crosses val="autoZero"/>
        <c:auto val="1"/>
        <c:lblAlgn val="ctr"/>
        <c:lblOffset val="100"/>
        <c:noMultiLvlLbl val="0"/>
      </c:catAx>
      <c:valAx>
        <c:axId val="1163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Box &amp; Whiskers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Box &amp; Whiskers</a:t>
          </a:r>
        </a:p>
      </cx:txPr>
    </cx:title>
    <cx:plotArea>
      <cx:plotAreaRegion>
        <cx:series layoutId="boxWhisker" uniqueId="{E4D7C5B2-C7B8-8A4B-80F0-98D95334881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D27C67-A3F6-A646-84DB-B491EB2D7DF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E6E07A-C791-EE46-89AE-EB5A2FD9DD10}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D143CF-DE1B-4B46-9F00-A36B8DB391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E30862-F761-C746-B99A-B4E9669525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1</xdr:row>
      <xdr:rowOff>107950</xdr:rowOff>
    </xdr:from>
    <xdr:to>
      <xdr:col>16</xdr:col>
      <xdr:colOff>38100</xdr:colOff>
      <xdr:row>29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08AA89-F3B7-9A43-84F0-4325F5D46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3</xdr:row>
      <xdr:rowOff>127000</xdr:rowOff>
    </xdr:from>
    <xdr:to>
      <xdr:col>14</xdr:col>
      <xdr:colOff>571500</xdr:colOff>
      <xdr:row>27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64847-E0D9-294A-B523-4D75EF8E3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25400</xdr:rowOff>
    </xdr:from>
    <xdr:to>
      <xdr:col>15</xdr:col>
      <xdr:colOff>635000</xdr:colOff>
      <xdr:row>27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9A7D6-862E-204C-A291-222CF0AE2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 Peacock" refreshedDate="44543.528391898151" createdVersion="7" refreshedVersion="7" minRefreshableVersion="3" recordCount="4114" xr:uid="{B3BE4469-583F-7E4B-BFCE-DECF89C002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 Peacock" refreshedDate="44543.546170138892" createdVersion="7" refreshedVersion="7" minRefreshableVersion="3" recordCount="4114" xr:uid="{831412AF-7C86-4E4E-9697-D538599850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E1E4E-DB17-5A49-8205-FDAA2BB91D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78456-01EF-B747-8B52-3A7FEB6CD6F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B33E9-1B72-8F45-A9C9-7A398565CF2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ySplit="1" topLeftCell="A2924" activePane="bottomLeft" state="frozen"/>
      <selection pane="bottomLeft" activeCell="A2924" sqref="A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1.664062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D1:E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5C1DC-2E99-3F49-B162-A9EADBE02665}">
  <dimension ref="A1:I14"/>
  <sheetViews>
    <sheetView workbookViewId="0">
      <selection activeCell="C7" sqref="C7"/>
    </sheetView>
  </sheetViews>
  <sheetFormatPr baseColWidth="10" defaultRowHeight="15" x14ac:dyDescent="0.2"/>
  <cols>
    <col min="1" max="1" width="24.1640625" bestFit="1" customWidth="1"/>
    <col min="3" max="3" width="11.1640625" bestFit="1" customWidth="1"/>
    <col min="5" max="5" width="13.1640625" bestFit="1" customWidth="1"/>
    <col min="6" max="6" width="11.1640625" bestFit="1" customWidth="1"/>
  </cols>
  <sheetData>
    <row r="1" spans="1:9" x14ac:dyDescent="0.2">
      <c r="B1" t="s">
        <v>8384</v>
      </c>
      <c r="C1" t="s">
        <v>8385</v>
      </c>
      <c r="E1" t="s">
        <v>8355</v>
      </c>
      <c r="F1" t="s">
        <v>8218</v>
      </c>
      <c r="G1" t="s">
        <v>8220</v>
      </c>
    </row>
    <row r="2" spans="1:9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  <c r="E2" t="str">
        <f>A2</f>
        <v>Mean Goal</v>
      </c>
      <c r="F2" s="17">
        <f>AVERAGEIFS(Kickstarter!$D:$D,Kickstarter!$F:$F,F$1,Kickstarter!$G:$G,"US",Kickstarter!$R:$R,"spaces")</f>
        <v>18396.529411764706</v>
      </c>
      <c r="G2" s="17">
        <f>AVERAGEIFS(Kickstarter!$D:$D,Kickstarter!$F:$F,G$1,Kickstarter!$G:$G,"US",Kickstarter!$R:$R,"spaces")</f>
        <v>264984.57627118647</v>
      </c>
    </row>
    <row r="3" spans="1:9" x14ac:dyDescent="0.2">
      <c r="A3" t="s">
        <v>8387</v>
      </c>
      <c r="B3" s="17">
        <f>MEDIAN('Successful US Kickstarters'!D:D)</f>
        <v>3000</v>
      </c>
      <c r="C3" s="17">
        <f>MEDIAN('Failed US Kickstarters'!D:D)</f>
        <v>5000</v>
      </c>
      <c r="F3" s="17"/>
    </row>
    <row r="4" spans="1:9" x14ac:dyDescent="0.2">
      <c r="A4" t="s">
        <v>8391</v>
      </c>
      <c r="B4" s="17">
        <f>_xlfn.STDEV.P('Successful US Kickstarters'!$D:$D)</f>
        <v>7748.7537726373303</v>
      </c>
      <c r="C4" s="17">
        <f>_xlfn.STDEV.P('Failed US Kickstarters'!$D:$D)</f>
        <v>21967.731061515115</v>
      </c>
      <c r="F4" s="17"/>
    </row>
    <row r="5" spans="1:9" x14ac:dyDescent="0.2">
      <c r="A5" t="s">
        <v>8392</v>
      </c>
      <c r="B5" s="17">
        <f>_xlfn.QUARTILE.EXC('Successful US Kickstarters'!$D:$D,3)</f>
        <v>5000</v>
      </c>
      <c r="C5" s="17">
        <f>_xlfn.QUARTILE.EXC('Failed US Kickstarters'!$D:$D,3)</f>
        <v>10000</v>
      </c>
      <c r="F5" s="17"/>
    </row>
    <row r="6" spans="1:9" x14ac:dyDescent="0.2">
      <c r="A6" t="s">
        <v>8393</v>
      </c>
      <c r="B6" s="17">
        <f>_xlfn.QUARTILE.EXC('Successful US Kickstarters'!$D:$D,1)</f>
        <v>1500</v>
      </c>
      <c r="C6" s="17">
        <f>_xlfn.QUARTILE.EXC('Failed US Kickstarters'!$D:$D,1)</f>
        <v>2000</v>
      </c>
      <c r="F6" s="17"/>
    </row>
    <row r="7" spans="1:9" x14ac:dyDescent="0.2">
      <c r="A7" t="s">
        <v>8394</v>
      </c>
      <c r="B7" s="17">
        <f>B5-B6</f>
        <v>3500</v>
      </c>
      <c r="C7" s="17">
        <f>C5-C6</f>
        <v>8000</v>
      </c>
      <c r="F7" s="17"/>
    </row>
    <row r="8" spans="1:9" x14ac:dyDescent="0.2">
      <c r="B8" s="17"/>
      <c r="C8" s="17"/>
    </row>
    <row r="9" spans="1:9" x14ac:dyDescent="0.2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  <c r="E9" t="str">
        <f t="shared" ref="E9" si="0">A9</f>
        <v>Mean Pledged</v>
      </c>
      <c r="F9" s="17">
        <f>AVERAGEIFS(Kickstarter!$E:$E,Kickstarter!$F:$F,F$1,Kickstarter!$G:$G,"US",Kickstarter!$R:$R,"spaces")</f>
        <v>22944.292205882353</v>
      </c>
      <c r="G9" s="17">
        <f>AVERAGEIFS(Kickstarter!$E:$E,Kickstarter!$F:$F,G$1,Kickstarter!$G:$G,"US",Kickstarter!$R:$R,"spaces")</f>
        <v>1626.3591525423728</v>
      </c>
    </row>
    <row r="10" spans="1:9" x14ac:dyDescent="0.2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9" x14ac:dyDescent="0.2">
      <c r="A11" t="s">
        <v>8398</v>
      </c>
      <c r="B11" s="17">
        <f>_xlfn.STDEV.P('Successful US Kickstarters'!$E:$E)</f>
        <v>8334.5731699164608</v>
      </c>
      <c r="C11" s="17">
        <f>_xlfn.STDEV.P('Failed US Kickstarters'!$E:$E)</f>
        <v>1330.5230280400915</v>
      </c>
      <c r="I11" t="s">
        <v>8390</v>
      </c>
    </row>
    <row r="12" spans="1:9" x14ac:dyDescent="0.2">
      <c r="A12" t="s">
        <v>8395</v>
      </c>
      <c r="B12" s="17">
        <f>_xlfn.QUARTILE.EXC('Successful US Kickstarters'!$E:$E,3)</f>
        <v>5699</v>
      </c>
      <c r="C12" s="17">
        <f>_xlfn.QUARTILE.EXC('Failed US Kickstarters'!$E:$E,3)</f>
        <v>501</v>
      </c>
    </row>
    <row r="13" spans="1:9" x14ac:dyDescent="0.2">
      <c r="A13" t="s">
        <v>8396</v>
      </c>
      <c r="B13" s="17">
        <f>_xlfn.QUARTILE.EXC('Successful US Kickstarters'!$E:$E,1)</f>
        <v>1716.5074999999999</v>
      </c>
      <c r="C13" s="17">
        <f>_xlfn.QUARTILE.EXC('Failed US Kickstarters'!$E:$E,1)</f>
        <v>9.25</v>
      </c>
    </row>
    <row r="14" spans="1:9" x14ac:dyDescent="0.2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C1B1C-30E6-C943-9B86-45583025E02A}">
  <dimension ref="A1:T251"/>
  <sheetViews>
    <sheetView workbookViewId="0">
      <selection activeCell="A2"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535D-B0EF-624E-A24C-882BD68AC116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B016-4589-5843-99A1-81A86F65BA48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  <col min="5" max="5" width="11.6640625" bestFit="1" customWidth="1"/>
  </cols>
  <sheetData>
    <row r="1" spans="1:6" s="16" customFormat="1" x14ac:dyDescent="0.2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VLOOKUP($A2,Kickstarter!$B:E,4,FALSE)</f>
        <v>2020</v>
      </c>
      <c r="E2">
        <f>VLOOKUP($A2,Kickstarter!$B:Q,15,FALSE)</f>
        <v>51.79</v>
      </c>
      <c r="F2">
        <f>VLOOKUP($A2,Kickstarter!$B:R,11,FALSE)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VLOOKUP($A3,Kickstarter!$B:Q,15,FALSE)</f>
        <v>36.07</v>
      </c>
      <c r="F3">
        <f>VLOOKUP($A3,Kickstarter!$B:R,11,FALSE)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VLOOKUP($A4,Kickstarter!$B:Q,15,FALSE)</f>
        <v>33.03</v>
      </c>
      <c r="F4">
        <f>VLOOKUP($A4,Kickstarter!$B:R,11,FALSE)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VLOOKUP($A5,Kickstarter!$B:Q,15,FALSE)</f>
        <v>44.92</v>
      </c>
      <c r="F5">
        <f>VLOOKUP($A5,Kickstarter!$B:R,11,FALSE)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VLOOKUP($A6,Kickstarter!$B:Q,15,FALSE)</f>
        <v>36.61</v>
      </c>
      <c r="F6">
        <f>VLOOKUP($A6,Kickstarter!$B:R,11,FALSE)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D6164-2060-1441-9A1D-7A22AB35DC53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D400-7AA3-7744-BF0D-1F7A29509DC6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C0CC3-E98B-744C-998F-CAB9A562C546}">
  <dimension ref="A1:F18"/>
  <sheetViews>
    <sheetView workbookViewId="0">
      <selection activeCell="Q6" sqref="Q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Musicals 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Cory Peacock</cp:lastModifiedBy>
  <dcterms:created xsi:type="dcterms:W3CDTF">2017-04-20T15:17:24Z</dcterms:created>
  <dcterms:modified xsi:type="dcterms:W3CDTF">2021-12-15T04:00:16Z</dcterms:modified>
</cp:coreProperties>
</file>